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sadcint-my.sharepoint.com/personal/zruth_sadc_int/Documents/Documents/ZARAFENOSOA/1-CORE BY THEME/SADC Statistics Yearbook/Edition 2024NEW/REPORTING SOCIAL/FOR WEBSITE/"/>
    </mc:Choice>
  </mc:AlternateContent>
  <xr:revisionPtr revIDLastSave="1651" documentId="8_{10A262D0-A586-4E95-A723-6E23C3BE802E}" xr6:coauthVersionLast="47" xr6:coauthVersionMax="47" xr10:uidLastSave="{C806D4C6-AE11-40ED-9BC9-F21EF71DAD88}"/>
  <bookViews>
    <workbookView xWindow="-108" yWindow="-108" windowWidth="23256" windowHeight="13896" tabRatio="876" xr2:uid="{00000000-000D-0000-FFFF-FFFF00000000}"/>
  </bookViews>
  <sheets>
    <sheet name="Title" sheetId="1858" r:id="rId1"/>
    <sheet name="Acronyms" sheetId="1859" r:id="rId2"/>
    <sheet name="TC1" sheetId="1555" r:id="rId3"/>
    <sheet name="TC2" sheetId="2024" r:id="rId4"/>
    <sheet name="TC3" sheetId="2026" r:id="rId5"/>
    <sheet name="TC4" sheetId="2025" r:id="rId6"/>
    <sheet name="1Pop&amp;Migr" sheetId="1847" r:id="rId7"/>
    <sheet name="1.1Pop" sheetId="1848" r:id="rId8"/>
    <sheet name="1.1.1" sheetId="1860" r:id="rId9"/>
    <sheet name="1.1.2" sheetId="1861" r:id="rId10"/>
    <sheet name="1.1.3" sheetId="1862" r:id="rId11"/>
    <sheet name="1.1.4" sheetId="1866" r:id="rId12"/>
    <sheet name="1.1.5" sheetId="1867" r:id="rId13"/>
    <sheet name="1.1.6" sheetId="1868" r:id="rId14"/>
    <sheet name="1.1.7" sheetId="1869" r:id="rId15"/>
    <sheet name="1.1.8" sheetId="1870" r:id="rId16"/>
    <sheet name="1.1.9" sheetId="1871" r:id="rId17"/>
    <sheet name="1.1.10" sheetId="1872" r:id="rId18"/>
    <sheet name="1.1.11" sheetId="1873" r:id="rId19"/>
    <sheet name="1.1.12" sheetId="1874" r:id="rId20"/>
    <sheet name="1.2Migr" sheetId="1849" r:id="rId21"/>
    <sheet name="1.2.1" sheetId="1880" r:id="rId22"/>
    <sheet name="1.2.2" sheetId="1881" r:id="rId23"/>
    <sheet name="SocSer" sheetId="1850" r:id="rId24"/>
    <sheet name="2.1Educ" sheetId="1851" r:id="rId25"/>
    <sheet name="2.1.1" sheetId="1882" r:id="rId26"/>
    <sheet name="2.1.2" sheetId="1883" r:id="rId27"/>
    <sheet name="2.1.3" sheetId="1884" r:id="rId28"/>
    <sheet name="2.1.3 (2)" sheetId="1885" r:id="rId29"/>
    <sheet name="2.1.3 (3)" sheetId="1886" r:id="rId30"/>
    <sheet name="2.1.3 (4)" sheetId="1887" r:id="rId31"/>
    <sheet name="2.1.4" sheetId="1888" r:id="rId32"/>
    <sheet name="2.1.5" sheetId="1889" r:id="rId33"/>
    <sheet name="2.1.5b" sheetId="1915" r:id="rId34"/>
    <sheet name="2.1.5c" sheetId="1916" r:id="rId35"/>
    <sheet name="2.1.6" sheetId="1890" r:id="rId36"/>
    <sheet name="2.1.7" sheetId="1891" r:id="rId37"/>
    <sheet name="2.1.8" sheetId="1892" r:id="rId38"/>
    <sheet name="2.1.9" sheetId="1893" r:id="rId39"/>
    <sheet name="2.1.10" sheetId="1894" r:id="rId40"/>
    <sheet name="2.1.11" sheetId="1895" r:id="rId41"/>
    <sheet name="2.1.12" sheetId="1896" r:id="rId42"/>
    <sheet name="2.2.12B" sheetId="1921" r:id="rId43"/>
    <sheet name="2.1.13" sheetId="1897" r:id="rId44"/>
    <sheet name="2.1.13 (2)" sheetId="1898" r:id="rId45"/>
    <sheet name="2.1.13 (3)" sheetId="1899" r:id="rId46"/>
    <sheet name="2.1.13 (4)" sheetId="1900" r:id="rId47"/>
    <sheet name="2.1.13 (5)" sheetId="1901" r:id="rId48"/>
    <sheet name="2.1.14" sheetId="1902" r:id="rId49"/>
    <sheet name="2.1.14 (2)" sheetId="1903" r:id="rId50"/>
    <sheet name="2.1.14 (3)" sheetId="1904" r:id="rId51"/>
    <sheet name="2.1.14 (4)" sheetId="1905" r:id="rId52"/>
    <sheet name="2.1.14 (5)" sheetId="1906" r:id="rId53"/>
    <sheet name="2.1.15" sheetId="1923" r:id="rId54"/>
    <sheet name="2.1.15 (2)" sheetId="1924" r:id="rId55"/>
    <sheet name="2.1.15 (3)" sheetId="1925" r:id="rId56"/>
    <sheet name="2.1.15 (4)" sheetId="1926" r:id="rId57"/>
    <sheet name="2.1.15 (5)" sheetId="1927" r:id="rId58"/>
    <sheet name="2.1.15 (6)" sheetId="1928" r:id="rId59"/>
    <sheet name="2.1.15 (7)" sheetId="1929" r:id="rId60"/>
    <sheet name="2.1.15(8)" sheetId="1930" r:id="rId61"/>
    <sheet name="2.1.15.11 (9)" sheetId="1931" r:id="rId62"/>
    <sheet name="2.1.15 (10)" sheetId="1932" r:id="rId63"/>
    <sheet name="2.1.15 (11)" sheetId="1933" r:id="rId64"/>
    <sheet name="2.1.15 (12)" sheetId="1934" r:id="rId65"/>
    <sheet name="2.1.15 (13)" sheetId="1935" r:id="rId66"/>
    <sheet name="2.1.15 (14)" sheetId="1936" r:id="rId67"/>
    <sheet name="2.2Health" sheetId="1852" r:id="rId68"/>
    <sheet name="2.2.1" sheetId="1937" r:id="rId69"/>
    <sheet name="2.2.2" sheetId="1938" r:id="rId70"/>
    <sheet name="2.2.3" sheetId="1939" r:id="rId71"/>
    <sheet name="2.2.4" sheetId="1940" r:id="rId72"/>
    <sheet name="2.2.5 " sheetId="1941" r:id="rId73"/>
    <sheet name="2.2.6" sheetId="1942" r:id="rId74"/>
    <sheet name="2.2.7" sheetId="1943" r:id="rId75"/>
    <sheet name="2.2.8" sheetId="1944" r:id="rId76"/>
    <sheet name="2.2.9" sheetId="1945" r:id="rId77"/>
    <sheet name="2.2.10" sheetId="1946" r:id="rId78"/>
    <sheet name="2.2.11" sheetId="1947" r:id="rId79"/>
    <sheet name="2.2.12" sheetId="1948" r:id="rId80"/>
    <sheet name="2.2.13" sheetId="1949" r:id="rId81"/>
    <sheet name="2.2.14" sheetId="1950" r:id="rId82"/>
    <sheet name="2.2.15" sheetId="1951" r:id="rId83"/>
    <sheet name="2.2.16" sheetId="1952" r:id="rId84"/>
    <sheet name="2.2.17" sheetId="1953" r:id="rId85"/>
    <sheet name="2.2.18" sheetId="1954" r:id="rId86"/>
    <sheet name="2.2.19" sheetId="1955" r:id="rId87"/>
    <sheet name="2.2.20" sheetId="1956" r:id="rId88"/>
    <sheet name="2.2.21" sheetId="1957" r:id="rId89"/>
    <sheet name="2.2.22" sheetId="1958" r:id="rId90"/>
    <sheet name="2.2.23" sheetId="1959" r:id="rId91"/>
    <sheet name="2.2.24" sheetId="1960" r:id="rId92"/>
    <sheet name="2.3Housing" sheetId="1853" r:id="rId93"/>
    <sheet name="2.3.1" sheetId="1972" r:id="rId94"/>
    <sheet name="2.3.2" sheetId="1973" r:id="rId95"/>
    <sheet name="2.3.3" sheetId="1974" r:id="rId96"/>
    <sheet name="2.3.4 " sheetId="1975" r:id="rId97"/>
    <sheet name="2.3.5" sheetId="1976" r:id="rId98"/>
    <sheet name="2.3.6" sheetId="2036" r:id="rId99"/>
    <sheet name="2.3.7" sheetId="2037" r:id="rId100"/>
    <sheet name="2.3.8" sheetId="1977" r:id="rId101"/>
    <sheet name="2.3.9" sheetId="1978" r:id="rId102"/>
    <sheet name="3 Poverty" sheetId="2028" r:id="rId103"/>
    <sheet name="3.1" sheetId="1986" r:id="rId104"/>
    <sheet name="3.2" sheetId="1987" r:id="rId105"/>
    <sheet name="3.3" sheetId="1989" r:id="rId106"/>
    <sheet name="3.4" sheetId="1990" r:id="rId107"/>
    <sheet name="3.5" sheetId="1991" r:id="rId108"/>
    <sheet name="3.6" sheetId="1992" r:id="rId109"/>
    <sheet name="3.6 (2)" sheetId="1993" r:id="rId110"/>
    <sheet name="3.6 (3)" sheetId="1994" r:id="rId111"/>
    <sheet name="3.6 (4)" sheetId="1995" r:id="rId112"/>
    <sheet name="4Gender" sheetId="1855" r:id="rId113"/>
    <sheet name="4.1" sheetId="1998" r:id="rId114"/>
    <sheet name="4.2" sheetId="2002" r:id="rId115"/>
    <sheet name="4.3" sheetId="2003" r:id="rId116"/>
    <sheet name="4.4" sheetId="2004" r:id="rId117"/>
    <sheet name="4.5" sheetId="2005" r:id="rId118"/>
    <sheet name="4.6" sheetId="2006" r:id="rId119"/>
    <sheet name="4.7" sheetId="2009" r:id="rId120"/>
    <sheet name="5Labour" sheetId="1856" r:id="rId121"/>
    <sheet name="5.1" sheetId="2015" r:id="rId122"/>
    <sheet name="5.2" sheetId="2016" r:id="rId123"/>
    <sheet name="5.3" sheetId="2017" r:id="rId124"/>
    <sheet name="5.4" sheetId="2018" r:id="rId125"/>
    <sheet name="5.5" sheetId="2019" r:id="rId126"/>
    <sheet name="5.6" sheetId="2033" r:id="rId127"/>
    <sheet name="5.7" sheetId="2020" r:id="rId128"/>
    <sheet name="5.8" sheetId="2023" r:id="rId129"/>
  </sheets>
  <definedNames>
    <definedName name="_xlnm.Print_Area" localSheetId="8">'1.1.1'!$A$1:$Z$23</definedName>
    <definedName name="_xlnm.Print_Area" localSheetId="17">'1.1.10'!$A$1:$Q$57</definedName>
    <definedName name="_xlnm.Print_Area" localSheetId="18">'1.1.11'!$A$1:$K$27</definedName>
    <definedName name="_xlnm.Print_Area" localSheetId="19">'1.1.12'!$A$1:$N$24</definedName>
    <definedName name="_xlnm.Print_Area" localSheetId="9">'1.1.2'!$A$1:$Y$25</definedName>
    <definedName name="_xlnm.Print_Area" localSheetId="10">'1.1.3'!$A$1:$L$36</definedName>
    <definedName name="_xlnm.Print_Area" localSheetId="11">'1.1.4'!$A$1:$T$32</definedName>
    <definedName name="_xlnm.Print_Area" localSheetId="12">'1.1.5'!$A$1:$J$26</definedName>
    <definedName name="_xlnm.Print_Area" localSheetId="13">'1.1.6'!$A$1:$AB$35</definedName>
    <definedName name="_xlnm.Print_Area" localSheetId="14">'1.1.7'!$A$1:$O$43</definedName>
    <definedName name="_xlnm.Print_Area" localSheetId="15">'1.1.8'!$A$1:$O$40</definedName>
    <definedName name="_xlnm.Print_Area" localSheetId="16">'1.1.9'!$A$1:$O$37</definedName>
    <definedName name="_xlnm.Print_Area" localSheetId="7">'1.1Pop'!$A$7:$I$11</definedName>
    <definedName name="_xlnm.Print_Area" localSheetId="21">'1.2.1'!$A$1:$N$26</definedName>
    <definedName name="_xlnm.Print_Area" localSheetId="22">'1.2.2'!$A$1:$N$27</definedName>
    <definedName name="_xlnm.Print_Area" localSheetId="20">'1.2Migr'!$B$8:$I$10</definedName>
    <definedName name="_xlnm.Print_Area" localSheetId="6">'1Pop&amp;Migr'!$B$7:$K$12</definedName>
    <definedName name="_xlnm.Print_Area" localSheetId="25">'2.1.1'!$A$1:$X$51</definedName>
    <definedName name="_xlnm.Print_Area" localSheetId="39">'2.1.10'!$A$1:$V$52</definedName>
    <definedName name="_xlnm.Print_Area" localSheetId="40">'2.1.11'!$A$1:$O$68</definedName>
    <definedName name="_xlnm.Print_Area" localSheetId="41">'2.1.12'!$A$1:$AB$35</definedName>
    <definedName name="_xlnm.Print_Area" localSheetId="43">'2.1.13'!$A$1:$AD$60</definedName>
    <definedName name="_xlnm.Print_Area" localSheetId="44">'2.1.13 (2)'!$A$1:$AI$57</definedName>
    <definedName name="_xlnm.Print_Area" localSheetId="45">'2.1.13 (3)'!$A$1:$AE$63</definedName>
    <definedName name="_xlnm.Print_Area" localSheetId="46">'2.1.13 (4)'!$A$1:$AE$60</definedName>
    <definedName name="_xlnm.Print_Area" localSheetId="47">'2.1.13 (5)'!$A$1:$AE$57</definedName>
    <definedName name="_xlnm.Print_Area" localSheetId="48">'2.1.14'!$A$1:$AE$63</definedName>
    <definedName name="_xlnm.Print_Area" localSheetId="49">'2.1.14 (2)'!$A$1:$AE$63</definedName>
    <definedName name="_xlnm.Print_Area" localSheetId="50">'2.1.14 (3)'!$A$1:$AF$63</definedName>
    <definedName name="_xlnm.Print_Area" localSheetId="51">'2.1.14 (4)'!$A$1:$AF$63</definedName>
    <definedName name="_xlnm.Print_Area" localSheetId="52">'2.1.14 (5)'!$A$1:$AE$64</definedName>
    <definedName name="_xlnm.Print_Area" localSheetId="53">'2.1.15'!$A$1:$L$28</definedName>
    <definedName name="_xlnm.Print_Area" localSheetId="62">'2.1.15 (10)'!$A$1:$I$23</definedName>
    <definedName name="_xlnm.Print_Area" localSheetId="63">'2.1.15 (11)'!$A$1:$I$28</definedName>
    <definedName name="_xlnm.Print_Area" localSheetId="64">'2.1.15 (12)'!$A$1:$I$23</definedName>
    <definedName name="_xlnm.Print_Area" localSheetId="65">'2.1.15 (13)'!$A$1:$S$28</definedName>
    <definedName name="_xlnm.Print_Area" localSheetId="66">'2.1.15 (14)'!$A$1:$Q$23</definedName>
    <definedName name="_xlnm.Print_Area" localSheetId="54">'2.1.15 (2)'!$A$1:$J$23</definedName>
    <definedName name="_xlnm.Print_Area" localSheetId="55">'2.1.15 (3)'!$A$1:$M$28</definedName>
    <definedName name="_xlnm.Print_Area" localSheetId="56">'2.1.15 (4)'!$A$1:$M$23</definedName>
    <definedName name="_xlnm.Print_Area" localSheetId="57">'2.1.15 (5)'!$A$1:$Q$28</definedName>
    <definedName name="_xlnm.Print_Area" localSheetId="58">'2.1.15 (6)'!$A$1:$N$23</definedName>
    <definedName name="_xlnm.Print_Area" localSheetId="59">'2.1.15 (7)'!$A$1:$P$28</definedName>
    <definedName name="_xlnm.Print_Area" localSheetId="60">'2.1.15(8)'!$A$1:$M$23</definedName>
    <definedName name="_xlnm.Print_Area" localSheetId="61">'2.1.15.11 (9)'!$A$1:$I$28</definedName>
    <definedName name="_xlnm.Print_Area" localSheetId="26">'2.1.2'!$A$1:$M$53</definedName>
    <definedName name="_xlnm.Print_Area" localSheetId="27">'2.1.3'!$A$1:$L$49</definedName>
    <definedName name="_xlnm.Print_Area" localSheetId="28">'2.1.3 (2)'!$A$1:$L$49</definedName>
    <definedName name="_xlnm.Print_Area" localSheetId="29">'2.1.3 (3)'!$A$1:$L$49</definedName>
    <definedName name="_xlnm.Print_Area" localSheetId="30">'2.1.3 (4)'!$A$1:$L$49</definedName>
    <definedName name="_xlnm.Print_Area" localSheetId="31">'2.1.4'!$A$1:$V$52</definedName>
    <definedName name="_xlnm.Print_Area" localSheetId="32">'2.1.5'!$A$1:$V$52</definedName>
    <definedName name="_xlnm.Print_Area" localSheetId="33">'2.1.5b'!$A$1:$V$52</definedName>
    <definedName name="_xlnm.Print_Area" localSheetId="34">'2.1.5c'!$A$1:$V$52</definedName>
    <definedName name="_xlnm.Print_Area" localSheetId="35">'2.1.6'!$A$1:$J$54</definedName>
    <definedName name="_xlnm.Print_Area" localSheetId="36">'2.1.7'!$A$1:$Y$52</definedName>
    <definedName name="_xlnm.Print_Area" localSheetId="37">'2.1.8'!$A$1:$Y$52</definedName>
    <definedName name="_xlnm.Print_Area" localSheetId="38">'2.1.9'!$A$1:$Y$52</definedName>
    <definedName name="_xlnm.Print_Area" localSheetId="24">'2.1Educ'!$B$8:$H$9</definedName>
    <definedName name="_xlnm.Print_Area" localSheetId="68">'2.2.1'!$A$1:$Q$76</definedName>
    <definedName name="_xlnm.Print_Area" localSheetId="77">'2.2.10'!$A$1:$M$31</definedName>
    <definedName name="_xlnm.Print_Area" localSheetId="78">'2.2.11'!$A$1:$N$29</definedName>
    <definedName name="_xlnm.Print_Area" localSheetId="79">'2.2.12'!$A$1:$M$31</definedName>
    <definedName name="_xlnm.Print_Area" localSheetId="42">'2.2.12B'!$A$1:$Y$54</definedName>
    <definedName name="_xlnm.Print_Area" localSheetId="80">'2.2.13'!$A$1:$P$33</definedName>
    <definedName name="_xlnm.Print_Area" localSheetId="81">'2.2.14'!$A$1:$R$34</definedName>
    <definedName name="_xlnm.Print_Area" localSheetId="82">'2.2.15'!$A$1:$L$33</definedName>
    <definedName name="_xlnm.Print_Area" localSheetId="83">'2.2.16'!$A$1:$AB$65</definedName>
    <definedName name="_xlnm.Print_Area" localSheetId="84">'2.2.17'!$A$1:$P$24</definedName>
    <definedName name="_xlnm.Print_Area" localSheetId="85">'2.2.18'!$A$1:$M$21</definedName>
    <definedName name="_xlnm.Print_Area" localSheetId="86">'2.2.19'!$A$1:$O$51</definedName>
    <definedName name="_xlnm.Print_Area" localSheetId="69">'2.2.2'!$A$1:$Q$74</definedName>
    <definedName name="_xlnm.Print_Area" localSheetId="87">'2.2.20'!$A$1:$M$24</definedName>
    <definedName name="_xlnm.Print_Area" localSheetId="88">'2.2.21'!$A$1:$M$30</definedName>
    <definedName name="_xlnm.Print_Area" localSheetId="89">'2.2.22'!$A$1:$J$31</definedName>
    <definedName name="_xlnm.Print_Area" localSheetId="90">'2.2.23'!$A$1:$K$27</definedName>
    <definedName name="_xlnm.Print_Area" localSheetId="91">'2.2.24'!$A$1:$L$22</definedName>
    <definedName name="_xlnm.Print_Area" localSheetId="70">'2.2.3'!$A$1:$Q$25</definedName>
    <definedName name="_xlnm.Print_Area" localSheetId="71">'2.2.4'!$A$1:$O$25</definedName>
    <definedName name="_xlnm.Print_Area" localSheetId="72">'2.2.5 '!$A$1:$P$39</definedName>
    <definedName name="_xlnm.Print_Area" localSheetId="73">'2.2.6'!$A$1:$R$26</definedName>
    <definedName name="_xlnm.Print_Area" localSheetId="74">'2.2.7'!$A$1:$Q$26</definedName>
    <definedName name="_xlnm.Print_Area" localSheetId="75">'2.2.8'!$A$1:$M$31</definedName>
    <definedName name="_xlnm.Print_Area" localSheetId="76">'2.2.9'!$A$1:$N$31</definedName>
    <definedName name="_xlnm.Print_Area" localSheetId="67">'2.2Health'!$B$8:$F$9</definedName>
    <definedName name="_xlnm.Print_Area" localSheetId="93">'2.3.1'!$A$1:$Q$59</definedName>
    <definedName name="_xlnm.Print_Area" localSheetId="94">'2.3.2'!$A$1:$R$2</definedName>
    <definedName name="_xlnm.Print_Area" localSheetId="95">'2.3.3'!$A$1:$T$3</definedName>
    <definedName name="_xlnm.Print_Area" localSheetId="96">'2.3.4 '!$A$1:$T$57</definedName>
    <definedName name="_xlnm.Print_Area" localSheetId="97">'2.3.5'!$A$1:$R$3</definedName>
    <definedName name="_xlnm.Print_Area" localSheetId="100">'2.3.8'!$A$1:$R$2</definedName>
    <definedName name="_xlnm.Print_Area" localSheetId="101">'2.3.9'!$A$1:$R$31</definedName>
    <definedName name="_xlnm.Print_Area" localSheetId="92">'2.3Housing'!$B$8:$J$10</definedName>
    <definedName name="_xlnm.Print_Area" localSheetId="102">'3 Poverty'!$B$8:$N$11</definedName>
    <definedName name="_xlnm.Print_Area" localSheetId="103">'3.1'!$A$1:$J$25</definedName>
    <definedName name="_xlnm.Print_Area" localSheetId="104">'3.2'!$A$1:$J$24</definedName>
    <definedName name="_xlnm.Print_Area" localSheetId="105">'3.3'!$A$1:$O$59</definedName>
    <definedName name="_xlnm.Print_Area" localSheetId="106">'3.4'!$A$1:$S$54</definedName>
    <definedName name="_xlnm.Print_Area" localSheetId="107">'3.5'!$A$1:$O$21</definedName>
    <definedName name="_xlnm.Print_Area" localSheetId="108">'3.6'!$A$1:$N$33</definedName>
    <definedName name="_xlnm.Print_Area" localSheetId="109">'3.6 (2)'!$A$1:$N$33</definedName>
    <definedName name="_xlnm.Print_Area" localSheetId="110">'3.6 (3)'!$A$1:$N$33</definedName>
    <definedName name="_xlnm.Print_Area" localSheetId="111">'3.6 (4)'!$A$1:$N$33</definedName>
    <definedName name="_xlnm.Print_Area" localSheetId="113">'4.1'!$A$1:$J$30</definedName>
    <definedName name="_xlnm.Print_Area" localSheetId="114">'4.2'!$A$1:$AA$50</definedName>
    <definedName name="_xlnm.Print_Area" localSheetId="115">'4.3'!$A$1:$P$44</definedName>
    <definedName name="_xlnm.Print_Area" localSheetId="116">'4.4'!$A$1:$J$23</definedName>
    <definedName name="_xlnm.Print_Area" localSheetId="117">'4.5'!$A$1:$M$26</definedName>
    <definedName name="_xlnm.Print_Area" localSheetId="118">'4.6'!$A$1:$S$26</definedName>
    <definedName name="_xlnm.Print_Area" localSheetId="119">'4.7'!$A$1:$M$26</definedName>
    <definedName name="_xlnm.Print_Area" localSheetId="112">'4Gender'!$C$8:$L$9</definedName>
    <definedName name="_xlnm.Print_Area" localSheetId="121">'5.1'!$A$1:$O$24</definedName>
    <definedName name="_xlnm.Print_Area" localSheetId="122">'5.2'!$A$1:$O$53</definedName>
    <definedName name="_xlnm.Print_Area" localSheetId="123">'5.3'!$A$1:$Q$53</definedName>
    <definedName name="_xlnm.Print_Area" localSheetId="124">'5.4'!$A$1:$N$55</definedName>
    <definedName name="_xlnm.Print_Area" localSheetId="125">'5.5'!$A$1:$L$53</definedName>
    <definedName name="_xlnm.Print_Area" localSheetId="126">'5.6'!$A$1:$L$53</definedName>
    <definedName name="_xlnm.Print_Area" localSheetId="127">'5.7'!$A$1:$L$25</definedName>
    <definedName name="_xlnm.Print_Area" localSheetId="128">'5.8'!$A$1:$L$56</definedName>
    <definedName name="_xlnm.Print_Area" localSheetId="120">'5Labour'!$B$8:$O$9</definedName>
    <definedName name="_xlnm.Print_Area" localSheetId="1">Acronyms!$A$1:$Q$31</definedName>
    <definedName name="_xlnm.Print_Area" localSheetId="23">SocSer!$B$8:$K$9</definedName>
    <definedName name="_xlnm.Print_Area" localSheetId="0">Title!$A$1:$Q$37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2003" l="1"/>
  <c r="P5" i="1861"/>
  <c r="Q5" i="1861"/>
  <c r="R5" i="1861"/>
  <c r="S5" i="1861"/>
  <c r="T5" i="1861"/>
  <c r="U5" i="1861"/>
  <c r="V5" i="1861"/>
  <c r="W5" i="1861"/>
  <c r="X5" i="1861"/>
  <c r="Y5" i="1861"/>
  <c r="P6" i="1861"/>
  <c r="Q6" i="1861"/>
  <c r="R6" i="1861"/>
  <c r="S6" i="1861"/>
  <c r="T6" i="1861"/>
  <c r="U6" i="1861"/>
  <c r="V6" i="1861"/>
  <c r="W6" i="1861"/>
  <c r="X6" i="1861"/>
  <c r="P7" i="1861"/>
  <c r="Q7" i="1861"/>
  <c r="R7" i="1861"/>
  <c r="S7" i="1861"/>
  <c r="T7" i="1861"/>
  <c r="U7" i="1861"/>
  <c r="V7" i="1861"/>
  <c r="W7" i="1861"/>
  <c r="X7" i="1861"/>
  <c r="Y7" i="1861"/>
  <c r="P8" i="1861"/>
  <c r="Q8" i="1861"/>
  <c r="R8" i="1861"/>
  <c r="S8" i="1861"/>
  <c r="T8" i="1861"/>
  <c r="U8" i="1861"/>
  <c r="V8" i="1861"/>
  <c r="W8" i="1861"/>
  <c r="X8" i="1861"/>
  <c r="Y8" i="1861"/>
  <c r="P9" i="1861"/>
  <c r="Q9" i="1861"/>
  <c r="R9" i="1861"/>
  <c r="S9" i="1861"/>
  <c r="T9" i="1861"/>
  <c r="U9" i="1861"/>
  <c r="V9" i="1861"/>
  <c r="W9" i="1861"/>
  <c r="X9" i="1861"/>
  <c r="Y9" i="1861"/>
  <c r="P10" i="1861"/>
  <c r="Q10" i="1861"/>
  <c r="R10" i="1861"/>
  <c r="S10" i="1861"/>
  <c r="T10" i="1861"/>
  <c r="U10" i="1861"/>
  <c r="V10" i="1861"/>
  <c r="W10" i="1861"/>
  <c r="X10" i="1861"/>
  <c r="Y10" i="1861"/>
  <c r="P11" i="1861"/>
  <c r="Q11" i="1861"/>
  <c r="R11" i="1861"/>
  <c r="S11" i="1861"/>
  <c r="T11" i="1861"/>
  <c r="U11" i="1861"/>
  <c r="V11" i="1861"/>
  <c r="W11" i="1861"/>
  <c r="X11" i="1861"/>
  <c r="Y11" i="1861"/>
  <c r="P12" i="1861"/>
  <c r="Q12" i="1861"/>
  <c r="R12" i="1861"/>
  <c r="S12" i="1861"/>
  <c r="T12" i="1861"/>
  <c r="U12" i="1861"/>
  <c r="V12" i="1861"/>
  <c r="W12" i="1861"/>
  <c r="X12" i="1861"/>
  <c r="Y12" i="1861"/>
  <c r="P13" i="1861"/>
  <c r="Q13" i="1861"/>
  <c r="R13" i="1861"/>
  <c r="S13" i="1861"/>
  <c r="T13" i="1861"/>
  <c r="U13" i="1861"/>
  <c r="V13" i="1861"/>
  <c r="W13" i="1861"/>
  <c r="X13" i="1861"/>
  <c r="Y13" i="1861"/>
  <c r="P14" i="1861"/>
  <c r="Q14" i="1861"/>
  <c r="R14" i="1861"/>
  <c r="S14" i="1861"/>
  <c r="T14" i="1861"/>
  <c r="U14" i="1861"/>
  <c r="V14" i="1861"/>
  <c r="W14" i="1861"/>
  <c r="X14" i="1861"/>
  <c r="Y14" i="1861"/>
  <c r="P15" i="1861"/>
  <c r="Q15" i="1861"/>
  <c r="R15" i="1861"/>
  <c r="S15" i="1861"/>
  <c r="T15" i="1861"/>
  <c r="U15" i="1861"/>
  <c r="V15" i="1861"/>
  <c r="W15" i="1861"/>
  <c r="X15" i="1861"/>
  <c r="Y15" i="1861"/>
  <c r="P16" i="1861"/>
  <c r="Q16" i="1861"/>
  <c r="R16" i="1861"/>
  <c r="S16" i="1861"/>
  <c r="T16" i="1861"/>
  <c r="U16" i="1861"/>
  <c r="V16" i="1861"/>
  <c r="W16" i="1861"/>
  <c r="X16" i="1861"/>
  <c r="Y16" i="1861"/>
  <c r="P17" i="1861"/>
  <c r="Q17" i="1861"/>
  <c r="R17" i="1861"/>
  <c r="S17" i="1861"/>
  <c r="T17" i="1861"/>
  <c r="U17" i="1861"/>
  <c r="V17" i="1861"/>
  <c r="W17" i="1861"/>
  <c r="X17" i="1861"/>
  <c r="Y17" i="1861"/>
  <c r="P18" i="1861"/>
  <c r="Q18" i="1861"/>
  <c r="R18" i="1861"/>
  <c r="S18" i="1861"/>
  <c r="T18" i="1861"/>
  <c r="U18" i="1861"/>
  <c r="V18" i="1861"/>
  <c r="W18" i="1861"/>
  <c r="X18" i="1861"/>
  <c r="P19" i="1861"/>
  <c r="Q19" i="1861"/>
  <c r="R19" i="1861"/>
  <c r="S19" i="1861"/>
  <c r="T19" i="1861"/>
  <c r="U19" i="1861"/>
  <c r="V19" i="1861"/>
  <c r="W19" i="1861"/>
  <c r="X19" i="1861"/>
  <c r="Y19" i="1861"/>
  <c r="P20" i="1861"/>
  <c r="Q4" i="1861"/>
  <c r="R4" i="1861"/>
  <c r="S4" i="1861"/>
  <c r="T4" i="1861"/>
  <c r="U4" i="1861"/>
  <c r="V4" i="1861"/>
  <c r="W4" i="1861"/>
  <c r="X4" i="1861"/>
  <c r="Y4" i="1861"/>
  <c r="P4" i="1861"/>
  <c r="Y20" i="1861"/>
  <c r="X20" i="1861"/>
  <c r="W20" i="1861"/>
  <c r="V20" i="1861"/>
  <c r="U20" i="1861"/>
  <c r="T20" i="1861"/>
  <c r="S20" i="1861"/>
  <c r="R20" i="1861"/>
  <c r="Q20" i="1861"/>
  <c r="M33" i="1894"/>
  <c r="O33" i="1894"/>
  <c r="L33" i="1894"/>
  <c r="O51" i="1894" l="1"/>
  <c r="M20" i="2003" l="1"/>
  <c r="C5" i="1867" l="1"/>
  <c r="K24" i="1894" l="1"/>
  <c r="L20" i="1951" l="1"/>
  <c r="M20" i="1951"/>
  <c r="N20" i="1951"/>
  <c r="L32" i="1975" l="1"/>
  <c r="L31" i="1975"/>
  <c r="C20" i="1951" l="1"/>
  <c r="D20" i="1951"/>
  <c r="E20" i="1951"/>
  <c r="F20" i="1951"/>
  <c r="G20" i="1951"/>
  <c r="H20" i="1951"/>
  <c r="I20" i="1951"/>
  <c r="J20" i="1951"/>
  <c r="K20" i="1951"/>
  <c r="B20" i="1951"/>
  <c r="Y29" i="1899" l="1"/>
  <c r="X29" i="1899"/>
  <c r="W29" i="1899"/>
  <c r="V29" i="1899"/>
  <c r="Y28" i="1899"/>
  <c r="Y30" i="1899" s="1"/>
  <c r="X28" i="1899"/>
  <c r="W28" i="1899"/>
  <c r="W30" i="1899" s="1"/>
  <c r="V28" i="1899"/>
  <c r="I59" i="1897"/>
  <c r="I58" i="1897"/>
  <c r="I57" i="1897"/>
  <c r="I51" i="1897"/>
  <c r="I48" i="1897"/>
  <c r="I45" i="1897"/>
  <c r="I42" i="1897"/>
  <c r="I39" i="1897"/>
  <c r="I36" i="1897"/>
  <c r="K26" i="1897"/>
  <c r="K25" i="1897"/>
  <c r="K20" i="1897"/>
  <c r="K19" i="1897"/>
  <c r="K17" i="1897"/>
  <c r="K16" i="1897"/>
  <c r="K14" i="1897"/>
  <c r="K13" i="1897"/>
  <c r="K8" i="1897"/>
  <c r="K7" i="1897"/>
  <c r="J6" i="1897"/>
  <c r="K5" i="1897"/>
  <c r="K4" i="1897"/>
  <c r="X30" i="1899" l="1"/>
  <c r="I60" i="1897"/>
  <c r="K15" i="1897"/>
  <c r="V30" i="1899"/>
  <c r="K18" i="1897"/>
  <c r="K21" i="1897"/>
  <c r="K9" i="1897"/>
  <c r="K6" i="1897"/>
  <c r="K27" i="1897"/>
  <c r="S13" i="1896"/>
  <c r="Q13" i="1896"/>
  <c r="B12" i="1896"/>
  <c r="O20" i="1868" l="1"/>
  <c r="N20" i="1868"/>
  <c r="E18" i="1868"/>
  <c r="C18" i="1868"/>
  <c r="M12" i="1868"/>
  <c r="K12" i="1868"/>
  <c r="I12" i="1868"/>
  <c r="G12" i="1868"/>
  <c r="E12" i="1868"/>
  <c r="C12" i="1868"/>
  <c r="C19" i="1867"/>
  <c r="C16" i="1867"/>
  <c r="C15" i="1867"/>
  <c r="C13" i="1867"/>
  <c r="C9" i="1867"/>
  <c r="C6" i="1867"/>
  <c r="C20" i="1873" l="1"/>
  <c r="B20" i="18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K32" authorId="0" shapeId="0" xr:uid="{39F51171-029F-4777-B646-1FFA10D1A43D}">
      <text>
        <r>
          <rPr>
            <sz val="9"/>
            <color indexed="81"/>
            <rFont val="Tahoma"/>
            <family val="2"/>
          </rPr>
          <t>Source: MDG-INSTAT-RGPH2018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UIS.Stat</author>
  </authors>
  <commentList>
    <comment ref="C4" authorId="0" shapeId="0" xr:uid="{00000000-0006-0000-2800-000001000000}">
      <text>
        <r>
          <rPr>
            <sz val="9"/>
            <color indexed="81"/>
            <rFont val="Tahoma"/>
            <family val="2"/>
          </rPr>
          <t>‡: UIS Estimation</t>
        </r>
      </text>
    </comment>
    <comment ref="C5" authorId="0" shapeId="0" xr:uid="{00000000-0006-0000-2800-000002000000}">
      <text>
        <r>
          <rPr>
            <sz val="9"/>
            <color indexed="81"/>
            <rFont val="Tahoma"/>
            <family val="2"/>
          </rPr>
          <t>‡: UIS Estimation</t>
        </r>
      </text>
    </comment>
    <comment ref="C6" authorId="0" shapeId="0" xr:uid="{00000000-0006-0000-2800-000003000000}">
      <text>
        <r>
          <rPr>
            <sz val="9"/>
            <color indexed="81"/>
            <rFont val="Tahoma"/>
            <family val="2"/>
          </rPr>
          <t>‡: UIS Estimation</t>
        </r>
      </text>
    </comment>
    <comment ref="E16" authorId="0" shapeId="0" xr:uid="{00000000-0006-0000-2800-000004000000}">
      <text>
        <r>
          <rPr>
            <sz val="9"/>
            <color indexed="81"/>
            <rFont val="Tahoma"/>
            <family val="2"/>
          </rPr>
          <t>‡: UIS Estimation</t>
        </r>
      </text>
    </comment>
    <comment ref="F16" authorId="0" shapeId="0" xr:uid="{00000000-0006-0000-2800-000005000000}">
      <text>
        <r>
          <rPr>
            <sz val="9"/>
            <color indexed="81"/>
            <rFont val="Tahoma"/>
            <family val="2"/>
          </rPr>
          <t>‡: UIS Estimation</t>
        </r>
      </text>
    </comment>
    <comment ref="G16" authorId="0" shapeId="0" xr:uid="{00000000-0006-0000-2800-000006000000}">
      <text>
        <r>
          <rPr>
            <sz val="9"/>
            <color indexed="81"/>
            <rFont val="Tahoma"/>
            <family val="2"/>
          </rPr>
          <t>‡: UIS Estimation</t>
        </r>
      </text>
    </comment>
    <comment ref="H16" authorId="0" shapeId="0" xr:uid="{00000000-0006-0000-2800-000007000000}">
      <text>
        <r>
          <rPr>
            <sz val="9"/>
            <color indexed="81"/>
            <rFont val="Tahoma"/>
            <family val="2"/>
          </rPr>
          <t>‡: UIS Estimation</t>
        </r>
      </text>
    </comment>
    <comment ref="E17" authorId="0" shapeId="0" xr:uid="{00000000-0006-0000-2800-000008000000}">
      <text>
        <r>
          <rPr>
            <sz val="9"/>
            <color indexed="81"/>
            <rFont val="Tahoma"/>
            <family val="2"/>
          </rPr>
          <t>‡: UIS Estimation</t>
        </r>
      </text>
    </comment>
    <comment ref="F17" authorId="0" shapeId="0" xr:uid="{00000000-0006-0000-2800-000009000000}">
      <text>
        <r>
          <rPr>
            <sz val="9"/>
            <color indexed="81"/>
            <rFont val="Tahoma"/>
            <family val="2"/>
          </rPr>
          <t>‡: UIS Estimation</t>
        </r>
      </text>
    </comment>
    <comment ref="G17" authorId="0" shapeId="0" xr:uid="{00000000-0006-0000-2800-00000A000000}">
      <text>
        <r>
          <rPr>
            <sz val="9"/>
            <color indexed="81"/>
            <rFont val="Tahoma"/>
            <family val="2"/>
          </rPr>
          <t>‡: UIS Estimation</t>
        </r>
      </text>
    </comment>
    <comment ref="H17" authorId="0" shapeId="0" xr:uid="{00000000-0006-0000-2800-00000B000000}">
      <text>
        <r>
          <rPr>
            <sz val="9"/>
            <color indexed="81"/>
            <rFont val="Tahoma"/>
            <family val="2"/>
          </rPr>
          <t>‡: UIS Estimation</t>
        </r>
      </text>
    </comment>
    <comment ref="E18" authorId="0" shapeId="0" xr:uid="{00000000-0006-0000-2800-00000C000000}">
      <text>
        <r>
          <rPr>
            <sz val="9"/>
            <color indexed="81"/>
            <rFont val="Tahoma"/>
            <family val="2"/>
          </rPr>
          <t>‡: UIS Estimation</t>
        </r>
      </text>
    </comment>
    <comment ref="F18" authorId="0" shapeId="0" xr:uid="{00000000-0006-0000-2800-00000D000000}">
      <text>
        <r>
          <rPr>
            <sz val="9"/>
            <color indexed="81"/>
            <rFont val="Tahoma"/>
            <family val="2"/>
          </rPr>
          <t>‡: UIS Estimation</t>
        </r>
      </text>
    </comment>
    <comment ref="G18" authorId="0" shapeId="0" xr:uid="{00000000-0006-0000-2800-00000E000000}">
      <text>
        <r>
          <rPr>
            <sz val="9"/>
            <color indexed="81"/>
            <rFont val="Tahoma"/>
            <family val="2"/>
          </rPr>
          <t>‡: UIS Estimation</t>
        </r>
      </text>
    </comment>
    <comment ref="H18" authorId="0" shapeId="0" xr:uid="{00000000-0006-0000-2800-00000F000000}">
      <text>
        <r>
          <rPr>
            <sz val="9"/>
            <color indexed="81"/>
            <rFont val="Tahoma"/>
            <family val="2"/>
          </rPr>
          <t>‡: UIS Estimation</t>
        </r>
      </text>
    </comment>
    <comment ref="D19" authorId="0" shapeId="0" xr:uid="{00000000-0006-0000-2800-000010000000}">
      <text>
        <r>
          <rPr>
            <sz val="9"/>
            <color indexed="81"/>
            <rFont val="Tahoma"/>
            <family val="2"/>
          </rPr>
          <t>‡: UIS Estimation</t>
        </r>
      </text>
    </comment>
    <comment ref="E19" authorId="0" shapeId="0" xr:uid="{00000000-0006-0000-2800-000011000000}">
      <text>
        <r>
          <rPr>
            <sz val="9"/>
            <color indexed="81"/>
            <rFont val="Tahoma"/>
            <family val="2"/>
          </rPr>
          <t>‡: UIS Estimation</t>
        </r>
      </text>
    </comment>
    <comment ref="F19" authorId="0" shapeId="0" xr:uid="{00000000-0006-0000-2800-000012000000}">
      <text>
        <r>
          <rPr>
            <sz val="9"/>
            <color indexed="81"/>
            <rFont val="Tahoma"/>
            <family val="2"/>
          </rPr>
          <t>‡: UIS Estimation</t>
        </r>
      </text>
    </comment>
    <comment ref="G19" authorId="0" shapeId="0" xr:uid="{00000000-0006-0000-2800-000013000000}">
      <text>
        <r>
          <rPr>
            <sz val="9"/>
            <color indexed="81"/>
            <rFont val="Tahoma"/>
            <family val="2"/>
          </rPr>
          <t>‡: UIS Estimation</t>
        </r>
      </text>
    </comment>
    <comment ref="H19" authorId="0" shapeId="0" xr:uid="{00000000-0006-0000-2800-000014000000}">
      <text>
        <r>
          <rPr>
            <sz val="9"/>
            <color indexed="81"/>
            <rFont val="Tahoma"/>
            <family val="2"/>
          </rPr>
          <t>‡: UIS Estimation</t>
        </r>
      </text>
    </comment>
    <comment ref="D20" authorId="0" shapeId="0" xr:uid="{00000000-0006-0000-2800-000015000000}">
      <text>
        <r>
          <rPr>
            <sz val="9"/>
            <color indexed="81"/>
            <rFont val="Tahoma"/>
            <family val="2"/>
          </rPr>
          <t>‡: UIS Estimation</t>
        </r>
      </text>
    </comment>
    <comment ref="E20" authorId="0" shapeId="0" xr:uid="{00000000-0006-0000-2800-000016000000}">
      <text>
        <r>
          <rPr>
            <sz val="9"/>
            <color indexed="81"/>
            <rFont val="Tahoma"/>
            <family val="2"/>
          </rPr>
          <t>‡: UIS Estimation</t>
        </r>
      </text>
    </comment>
    <comment ref="F20" authorId="0" shapeId="0" xr:uid="{00000000-0006-0000-2800-000017000000}">
      <text>
        <r>
          <rPr>
            <sz val="9"/>
            <color indexed="81"/>
            <rFont val="Tahoma"/>
            <family val="2"/>
          </rPr>
          <t>‡: UIS Estimation</t>
        </r>
      </text>
    </comment>
    <comment ref="G20" authorId="0" shapeId="0" xr:uid="{00000000-0006-0000-2800-000018000000}">
      <text>
        <r>
          <rPr>
            <sz val="9"/>
            <color indexed="81"/>
            <rFont val="Tahoma"/>
            <family val="2"/>
          </rPr>
          <t>‡: UIS Estimation</t>
        </r>
      </text>
    </comment>
    <comment ref="H20" authorId="0" shapeId="0" xr:uid="{00000000-0006-0000-2800-000019000000}">
      <text>
        <r>
          <rPr>
            <sz val="9"/>
            <color indexed="81"/>
            <rFont val="Tahoma"/>
            <family val="2"/>
          </rPr>
          <t>‡: UIS Estimation</t>
        </r>
      </text>
    </comment>
    <comment ref="D21" authorId="0" shapeId="0" xr:uid="{00000000-0006-0000-2800-00001A000000}">
      <text>
        <r>
          <rPr>
            <sz val="9"/>
            <color indexed="81"/>
            <rFont val="Tahoma"/>
            <family val="2"/>
          </rPr>
          <t>‡: UIS Estimation</t>
        </r>
      </text>
    </comment>
    <comment ref="E21" authorId="0" shapeId="0" xr:uid="{00000000-0006-0000-2800-00001B000000}">
      <text>
        <r>
          <rPr>
            <sz val="9"/>
            <color indexed="81"/>
            <rFont val="Tahoma"/>
            <family val="2"/>
          </rPr>
          <t>‡: UIS Estimation</t>
        </r>
      </text>
    </comment>
    <comment ref="F21" authorId="0" shapeId="0" xr:uid="{00000000-0006-0000-2800-00001C000000}">
      <text>
        <r>
          <rPr>
            <sz val="9"/>
            <color indexed="81"/>
            <rFont val="Tahoma"/>
            <family val="2"/>
          </rPr>
          <t>‡: UIS Estimation</t>
        </r>
      </text>
    </comment>
    <comment ref="G21" authorId="0" shapeId="0" xr:uid="{00000000-0006-0000-2800-00001D000000}">
      <text>
        <r>
          <rPr>
            <sz val="9"/>
            <color indexed="81"/>
            <rFont val="Tahoma"/>
            <family val="2"/>
          </rPr>
          <t>‡: UIS Estimation</t>
        </r>
      </text>
    </comment>
    <comment ref="H21" authorId="0" shapeId="0" xr:uid="{00000000-0006-0000-2800-00001E000000}">
      <text>
        <r>
          <rPr>
            <sz val="9"/>
            <color indexed="81"/>
            <rFont val="Tahoma"/>
            <family val="2"/>
          </rPr>
          <t>‡: UIS Estimation</t>
        </r>
      </text>
    </comment>
    <comment ref="F25" authorId="0" shapeId="0" xr:uid="{00000000-0006-0000-2800-00001F000000}">
      <text>
        <r>
          <rPr>
            <sz val="9"/>
            <color indexed="81"/>
            <rFont val="Tahoma"/>
            <family val="2"/>
          </rPr>
          <t>‡: UIS Estimation</t>
        </r>
      </text>
    </comment>
    <comment ref="H25" authorId="0" shapeId="0" xr:uid="{00000000-0006-0000-2800-000020000000}">
      <text>
        <r>
          <rPr>
            <sz val="9"/>
            <color indexed="81"/>
            <rFont val="Tahoma"/>
            <family val="2"/>
          </rPr>
          <t>‡: UIS Estimation</t>
        </r>
      </text>
    </comment>
    <comment ref="I25" authorId="0" shapeId="0" xr:uid="{00000000-0006-0000-2800-000021000000}">
      <text>
        <r>
          <rPr>
            <sz val="9"/>
            <color indexed="81"/>
            <rFont val="Tahoma"/>
            <family val="2"/>
          </rPr>
          <t>‡: UIS Estimation</t>
        </r>
      </text>
    </comment>
    <comment ref="F26" authorId="0" shapeId="0" xr:uid="{00000000-0006-0000-2800-000022000000}">
      <text>
        <r>
          <rPr>
            <sz val="9"/>
            <color indexed="81"/>
            <rFont val="Tahoma"/>
            <family val="2"/>
          </rPr>
          <t>‡: UIS Estimation</t>
        </r>
      </text>
    </comment>
    <comment ref="H26" authorId="0" shapeId="0" xr:uid="{00000000-0006-0000-2800-000023000000}">
      <text>
        <r>
          <rPr>
            <sz val="9"/>
            <color indexed="81"/>
            <rFont val="Tahoma"/>
            <family val="2"/>
          </rPr>
          <t>‡: UIS Estimation</t>
        </r>
      </text>
    </comment>
    <comment ref="I26" authorId="0" shapeId="0" xr:uid="{00000000-0006-0000-2800-000024000000}">
      <text>
        <r>
          <rPr>
            <sz val="9"/>
            <color indexed="81"/>
            <rFont val="Tahoma"/>
            <family val="2"/>
          </rPr>
          <t>‡: UIS Estimation</t>
        </r>
      </text>
    </comment>
    <comment ref="F27" authorId="0" shapeId="0" xr:uid="{00000000-0006-0000-2800-000025000000}">
      <text>
        <r>
          <rPr>
            <sz val="9"/>
            <color indexed="81"/>
            <rFont val="Tahoma"/>
            <family val="2"/>
          </rPr>
          <t>‡: UIS Estimation</t>
        </r>
      </text>
    </comment>
    <comment ref="H27" authorId="0" shapeId="0" xr:uid="{00000000-0006-0000-2800-000026000000}">
      <text>
        <r>
          <rPr>
            <sz val="9"/>
            <color indexed="81"/>
            <rFont val="Tahoma"/>
            <family val="2"/>
          </rPr>
          <t>‡: UIS Estimation</t>
        </r>
      </text>
    </comment>
    <comment ref="I27" authorId="0" shapeId="0" xr:uid="{00000000-0006-0000-2800-000027000000}">
      <text>
        <r>
          <rPr>
            <sz val="9"/>
            <color indexed="81"/>
            <rFont val="Tahoma"/>
            <family val="2"/>
          </rPr>
          <t>‡: UIS Estimation</t>
        </r>
      </text>
    </comment>
    <comment ref="J28" authorId="0" shapeId="0" xr:uid="{00000000-0006-0000-2800-000028000000}">
      <text>
        <r>
          <rPr>
            <sz val="9"/>
            <color indexed="81"/>
            <rFont val="Tahoma"/>
            <family val="2"/>
          </rPr>
          <t>‡: UIS Estimation</t>
        </r>
      </text>
    </comment>
    <comment ref="L28" authorId="0" shapeId="0" xr:uid="{00000000-0006-0000-2800-000029000000}">
      <text>
        <r>
          <rPr>
            <sz val="9"/>
            <color indexed="81"/>
            <rFont val="Tahoma"/>
            <family val="2"/>
          </rPr>
          <t>‡: UIS Estimation</t>
        </r>
      </text>
    </comment>
    <comment ref="J29" authorId="0" shapeId="0" xr:uid="{00000000-0006-0000-2800-00002A000000}">
      <text>
        <r>
          <rPr>
            <sz val="9"/>
            <color indexed="81"/>
            <rFont val="Tahoma"/>
            <family val="2"/>
          </rPr>
          <t>‡: UIS Estimation</t>
        </r>
      </text>
    </comment>
    <comment ref="L29" authorId="0" shapeId="0" xr:uid="{00000000-0006-0000-2800-00002B000000}">
      <text>
        <r>
          <rPr>
            <sz val="9"/>
            <color indexed="81"/>
            <rFont val="Tahoma"/>
            <family val="2"/>
          </rPr>
          <t>‡: UIS Estimation</t>
        </r>
      </text>
    </comment>
    <comment ref="J30" authorId="0" shapeId="0" xr:uid="{00000000-0006-0000-2800-00002C000000}">
      <text>
        <r>
          <rPr>
            <sz val="9"/>
            <color indexed="81"/>
            <rFont val="Tahoma"/>
            <family val="2"/>
          </rPr>
          <t>‡: UIS Estimation</t>
        </r>
      </text>
    </comment>
    <comment ref="L30" authorId="0" shapeId="0" xr:uid="{00000000-0006-0000-2800-00002D000000}">
      <text>
        <r>
          <rPr>
            <sz val="9"/>
            <color indexed="81"/>
            <rFont val="Tahoma"/>
            <family val="2"/>
          </rPr>
          <t>‡: UIS Estimation</t>
        </r>
      </text>
    </comment>
    <comment ref="F31" authorId="0" shapeId="0" xr:uid="{00000000-0006-0000-2800-00002E000000}">
      <text>
        <r>
          <rPr>
            <sz val="9"/>
            <color indexed="81"/>
            <rFont val="Tahoma"/>
            <family val="2"/>
          </rPr>
          <t>‡: UIS Estimation</t>
        </r>
      </text>
    </comment>
    <comment ref="F32" authorId="0" shapeId="0" xr:uid="{00000000-0006-0000-2800-00002F000000}">
      <text>
        <r>
          <rPr>
            <sz val="9"/>
            <color indexed="81"/>
            <rFont val="Tahoma"/>
            <family val="2"/>
          </rPr>
          <t>‡: UIS Estimation</t>
        </r>
      </text>
    </comment>
    <comment ref="H32" authorId="0" shapeId="0" xr:uid="{00000000-0006-0000-2800-000030000000}">
      <text>
        <r>
          <rPr>
            <sz val="9"/>
            <color indexed="81"/>
            <rFont val="Tahoma"/>
            <family val="2"/>
          </rPr>
          <t>‡: UIS Estimation</t>
        </r>
      </text>
    </comment>
    <comment ref="F33" authorId="0" shapeId="0" xr:uid="{00000000-0006-0000-2800-000031000000}">
      <text>
        <r>
          <rPr>
            <sz val="9"/>
            <color indexed="81"/>
            <rFont val="Tahoma"/>
            <family val="2"/>
          </rPr>
          <t>‡: UIS Estimation</t>
        </r>
      </text>
    </comment>
    <comment ref="H33" authorId="0" shapeId="0" xr:uid="{00000000-0006-0000-2800-000032000000}">
      <text>
        <r>
          <rPr>
            <sz val="9"/>
            <color indexed="81"/>
            <rFont val="Tahoma"/>
            <family val="2"/>
          </rPr>
          <t>‡: UIS Estimation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UIS.Stat</author>
  </authors>
  <commentList>
    <comment ref="C4" authorId="0" shapeId="0" xr:uid="{00000000-0006-0000-2900-000001000000}">
      <text>
        <r>
          <rPr>
            <sz val="9"/>
            <color indexed="81"/>
            <rFont val="Tahoma"/>
            <family val="2"/>
          </rPr>
          <t>‡: UIS Estimation</t>
        </r>
      </text>
    </comment>
    <comment ref="C5" authorId="0" shapeId="0" xr:uid="{00000000-0006-0000-2900-000002000000}">
      <text>
        <r>
          <rPr>
            <sz val="9"/>
            <color indexed="81"/>
            <rFont val="Tahoma"/>
            <family val="2"/>
          </rPr>
          <t>‡: UIS Estimation</t>
        </r>
      </text>
    </comment>
    <comment ref="C6" authorId="0" shapeId="0" xr:uid="{00000000-0006-0000-2900-000003000000}">
      <text>
        <r>
          <rPr>
            <sz val="9"/>
            <color indexed="81"/>
            <rFont val="Tahoma"/>
            <family val="2"/>
          </rPr>
          <t>‡: UIS Estimation</t>
        </r>
      </text>
    </comment>
    <comment ref="E16" authorId="0" shapeId="0" xr:uid="{00000000-0006-0000-2900-000004000000}">
      <text>
        <r>
          <rPr>
            <sz val="9"/>
            <color indexed="81"/>
            <rFont val="Tahoma"/>
            <family val="2"/>
          </rPr>
          <t>‡: UIS Estimation</t>
        </r>
      </text>
    </comment>
    <comment ref="F16" authorId="0" shapeId="0" xr:uid="{00000000-0006-0000-2900-000005000000}">
      <text>
        <r>
          <rPr>
            <sz val="9"/>
            <color indexed="81"/>
            <rFont val="Tahoma"/>
            <family val="2"/>
          </rPr>
          <t>‡: UIS Estimation</t>
        </r>
      </text>
    </comment>
    <comment ref="G16" authorId="0" shapeId="0" xr:uid="{00000000-0006-0000-2900-000006000000}">
      <text>
        <r>
          <rPr>
            <sz val="9"/>
            <color indexed="81"/>
            <rFont val="Tahoma"/>
            <family val="2"/>
          </rPr>
          <t>‡: UIS Estimation</t>
        </r>
      </text>
    </comment>
    <comment ref="H16" authorId="0" shapeId="0" xr:uid="{00000000-0006-0000-2900-000007000000}">
      <text>
        <r>
          <rPr>
            <sz val="9"/>
            <color indexed="81"/>
            <rFont val="Tahoma"/>
            <family val="2"/>
          </rPr>
          <t>‡: UIS Estimation</t>
        </r>
      </text>
    </comment>
    <comment ref="E17" authorId="0" shapeId="0" xr:uid="{00000000-0006-0000-2900-000008000000}">
      <text>
        <r>
          <rPr>
            <sz val="9"/>
            <color indexed="81"/>
            <rFont val="Tahoma"/>
            <family val="2"/>
          </rPr>
          <t>‡: UIS Estimation</t>
        </r>
      </text>
    </comment>
    <comment ref="F17" authorId="0" shapeId="0" xr:uid="{00000000-0006-0000-2900-000009000000}">
      <text>
        <r>
          <rPr>
            <sz val="9"/>
            <color indexed="81"/>
            <rFont val="Tahoma"/>
            <family val="2"/>
          </rPr>
          <t>‡: UIS Estimation</t>
        </r>
      </text>
    </comment>
    <comment ref="G17" authorId="0" shapeId="0" xr:uid="{00000000-0006-0000-2900-00000A000000}">
      <text>
        <r>
          <rPr>
            <sz val="9"/>
            <color indexed="81"/>
            <rFont val="Tahoma"/>
            <family val="2"/>
          </rPr>
          <t>‡: UIS Estimation</t>
        </r>
      </text>
    </comment>
    <comment ref="H17" authorId="0" shapeId="0" xr:uid="{00000000-0006-0000-2900-00000B000000}">
      <text>
        <r>
          <rPr>
            <sz val="9"/>
            <color indexed="81"/>
            <rFont val="Tahoma"/>
            <family val="2"/>
          </rPr>
          <t>‡: UIS Estimation</t>
        </r>
      </text>
    </comment>
    <comment ref="E18" authorId="0" shapeId="0" xr:uid="{00000000-0006-0000-2900-00000C000000}">
      <text>
        <r>
          <rPr>
            <sz val="9"/>
            <color indexed="81"/>
            <rFont val="Tahoma"/>
            <family val="2"/>
          </rPr>
          <t>‡: UIS Estimation</t>
        </r>
      </text>
    </comment>
    <comment ref="F18" authorId="0" shapeId="0" xr:uid="{00000000-0006-0000-2900-00000D000000}">
      <text>
        <r>
          <rPr>
            <sz val="9"/>
            <color indexed="81"/>
            <rFont val="Tahoma"/>
            <family val="2"/>
          </rPr>
          <t>‡: UIS Estimation</t>
        </r>
      </text>
    </comment>
    <comment ref="G18" authorId="0" shapeId="0" xr:uid="{00000000-0006-0000-2900-00000E000000}">
      <text>
        <r>
          <rPr>
            <sz val="9"/>
            <color indexed="81"/>
            <rFont val="Tahoma"/>
            <family val="2"/>
          </rPr>
          <t>‡: UIS Estimation</t>
        </r>
      </text>
    </comment>
    <comment ref="H18" authorId="0" shapeId="0" xr:uid="{00000000-0006-0000-2900-00000F000000}">
      <text>
        <r>
          <rPr>
            <sz val="9"/>
            <color indexed="81"/>
            <rFont val="Tahoma"/>
            <family val="2"/>
          </rPr>
          <t>‡: UIS Estimation</t>
        </r>
      </text>
    </comment>
    <comment ref="D19" authorId="0" shapeId="0" xr:uid="{00000000-0006-0000-2900-000010000000}">
      <text>
        <r>
          <rPr>
            <sz val="9"/>
            <color indexed="81"/>
            <rFont val="Tahoma"/>
            <family val="2"/>
          </rPr>
          <t>‡: UIS Estimation</t>
        </r>
      </text>
    </comment>
    <comment ref="E19" authorId="0" shapeId="0" xr:uid="{00000000-0006-0000-2900-000011000000}">
      <text>
        <r>
          <rPr>
            <sz val="9"/>
            <color indexed="81"/>
            <rFont val="Tahoma"/>
            <family val="2"/>
          </rPr>
          <t>‡: UIS Estimation</t>
        </r>
      </text>
    </comment>
    <comment ref="F19" authorId="0" shapeId="0" xr:uid="{00000000-0006-0000-2900-000012000000}">
      <text>
        <r>
          <rPr>
            <sz val="9"/>
            <color indexed="81"/>
            <rFont val="Tahoma"/>
            <family val="2"/>
          </rPr>
          <t>‡: UIS Estimation</t>
        </r>
      </text>
    </comment>
    <comment ref="G19" authorId="0" shapeId="0" xr:uid="{00000000-0006-0000-2900-000013000000}">
      <text>
        <r>
          <rPr>
            <sz val="9"/>
            <color indexed="81"/>
            <rFont val="Tahoma"/>
            <family val="2"/>
          </rPr>
          <t>‡: UIS Estimation</t>
        </r>
      </text>
    </comment>
    <comment ref="H19" authorId="0" shapeId="0" xr:uid="{00000000-0006-0000-2900-000014000000}">
      <text>
        <r>
          <rPr>
            <sz val="9"/>
            <color indexed="81"/>
            <rFont val="Tahoma"/>
            <family val="2"/>
          </rPr>
          <t>‡: UIS Estimation</t>
        </r>
      </text>
    </comment>
    <comment ref="D20" authorId="0" shapeId="0" xr:uid="{00000000-0006-0000-2900-000015000000}">
      <text>
        <r>
          <rPr>
            <sz val="9"/>
            <color indexed="81"/>
            <rFont val="Tahoma"/>
            <family val="2"/>
          </rPr>
          <t>‡: UIS Estimation</t>
        </r>
      </text>
    </comment>
    <comment ref="E20" authorId="0" shapeId="0" xr:uid="{00000000-0006-0000-2900-000016000000}">
      <text>
        <r>
          <rPr>
            <sz val="9"/>
            <color indexed="81"/>
            <rFont val="Tahoma"/>
            <family val="2"/>
          </rPr>
          <t>‡: UIS Estimation</t>
        </r>
      </text>
    </comment>
    <comment ref="F20" authorId="0" shapeId="0" xr:uid="{00000000-0006-0000-2900-000017000000}">
      <text>
        <r>
          <rPr>
            <sz val="9"/>
            <color indexed="81"/>
            <rFont val="Tahoma"/>
            <family val="2"/>
          </rPr>
          <t>‡: UIS Estimation</t>
        </r>
      </text>
    </comment>
    <comment ref="G20" authorId="0" shapeId="0" xr:uid="{00000000-0006-0000-2900-000018000000}">
      <text>
        <r>
          <rPr>
            <sz val="9"/>
            <color indexed="81"/>
            <rFont val="Tahoma"/>
            <family val="2"/>
          </rPr>
          <t>‡: UIS Estimation</t>
        </r>
      </text>
    </comment>
    <comment ref="H20" authorId="0" shapeId="0" xr:uid="{00000000-0006-0000-2900-000019000000}">
      <text>
        <r>
          <rPr>
            <sz val="9"/>
            <color indexed="81"/>
            <rFont val="Tahoma"/>
            <family val="2"/>
          </rPr>
          <t>‡: UIS Estimation</t>
        </r>
      </text>
    </comment>
    <comment ref="D21" authorId="0" shapeId="0" xr:uid="{00000000-0006-0000-2900-00001A000000}">
      <text>
        <r>
          <rPr>
            <sz val="9"/>
            <color indexed="81"/>
            <rFont val="Tahoma"/>
            <family val="2"/>
          </rPr>
          <t>‡: UIS Estimation</t>
        </r>
      </text>
    </comment>
    <comment ref="E21" authorId="0" shapeId="0" xr:uid="{00000000-0006-0000-2900-00001B000000}">
      <text>
        <r>
          <rPr>
            <sz val="9"/>
            <color indexed="81"/>
            <rFont val="Tahoma"/>
            <family val="2"/>
          </rPr>
          <t>‡: UIS Estimation</t>
        </r>
      </text>
    </comment>
    <comment ref="F21" authorId="0" shapeId="0" xr:uid="{00000000-0006-0000-2900-00001C000000}">
      <text>
        <r>
          <rPr>
            <sz val="9"/>
            <color indexed="81"/>
            <rFont val="Tahoma"/>
            <family val="2"/>
          </rPr>
          <t>‡: UIS Estimation</t>
        </r>
      </text>
    </comment>
    <comment ref="G21" authorId="0" shapeId="0" xr:uid="{00000000-0006-0000-2900-00001D000000}">
      <text>
        <r>
          <rPr>
            <sz val="9"/>
            <color indexed="81"/>
            <rFont val="Tahoma"/>
            <family val="2"/>
          </rPr>
          <t>‡: UIS Estimation</t>
        </r>
      </text>
    </comment>
    <comment ref="H21" authorId="0" shapeId="0" xr:uid="{00000000-0006-0000-2900-00001E000000}">
      <text>
        <r>
          <rPr>
            <sz val="9"/>
            <color indexed="81"/>
            <rFont val="Tahoma"/>
            <family val="2"/>
          </rPr>
          <t>‡: UIS Estimation</t>
        </r>
      </text>
    </comment>
    <comment ref="F25" authorId="0" shapeId="0" xr:uid="{00000000-0006-0000-2900-00001F000000}">
      <text>
        <r>
          <rPr>
            <sz val="9"/>
            <color indexed="81"/>
            <rFont val="Tahoma"/>
            <family val="2"/>
          </rPr>
          <t>‡: UIS Estimation</t>
        </r>
      </text>
    </comment>
    <comment ref="H25" authorId="0" shapeId="0" xr:uid="{00000000-0006-0000-2900-000020000000}">
      <text>
        <r>
          <rPr>
            <sz val="9"/>
            <color indexed="81"/>
            <rFont val="Tahoma"/>
            <family val="2"/>
          </rPr>
          <t>‡: UIS Estimation</t>
        </r>
      </text>
    </comment>
    <comment ref="I25" authorId="0" shapeId="0" xr:uid="{00000000-0006-0000-2900-000021000000}">
      <text>
        <r>
          <rPr>
            <sz val="9"/>
            <color indexed="81"/>
            <rFont val="Tahoma"/>
            <family val="2"/>
          </rPr>
          <t>‡: UIS Estimation</t>
        </r>
      </text>
    </comment>
    <comment ref="F26" authorId="0" shapeId="0" xr:uid="{00000000-0006-0000-2900-000022000000}">
      <text>
        <r>
          <rPr>
            <sz val="9"/>
            <color indexed="81"/>
            <rFont val="Tahoma"/>
            <family val="2"/>
          </rPr>
          <t>‡: UIS Estimation</t>
        </r>
      </text>
    </comment>
    <comment ref="H26" authorId="0" shapeId="0" xr:uid="{00000000-0006-0000-2900-000023000000}">
      <text>
        <r>
          <rPr>
            <sz val="9"/>
            <color indexed="81"/>
            <rFont val="Tahoma"/>
            <family val="2"/>
          </rPr>
          <t>‡: UIS Estimation</t>
        </r>
      </text>
    </comment>
    <comment ref="I26" authorId="0" shapeId="0" xr:uid="{00000000-0006-0000-2900-000024000000}">
      <text>
        <r>
          <rPr>
            <sz val="9"/>
            <color indexed="81"/>
            <rFont val="Tahoma"/>
            <family val="2"/>
          </rPr>
          <t>‡: UIS Estimation</t>
        </r>
      </text>
    </comment>
    <comment ref="F27" authorId="0" shapeId="0" xr:uid="{00000000-0006-0000-2900-000025000000}">
      <text>
        <r>
          <rPr>
            <sz val="9"/>
            <color indexed="81"/>
            <rFont val="Tahoma"/>
            <family val="2"/>
          </rPr>
          <t>‡: UIS Estimation</t>
        </r>
      </text>
    </comment>
    <comment ref="H27" authorId="0" shapeId="0" xr:uid="{00000000-0006-0000-2900-000026000000}">
      <text>
        <r>
          <rPr>
            <sz val="9"/>
            <color indexed="81"/>
            <rFont val="Tahoma"/>
            <family val="2"/>
          </rPr>
          <t>‡: UIS Estimation</t>
        </r>
      </text>
    </comment>
    <comment ref="I27" authorId="0" shapeId="0" xr:uid="{00000000-0006-0000-2900-000027000000}">
      <text>
        <r>
          <rPr>
            <sz val="9"/>
            <color indexed="81"/>
            <rFont val="Tahoma"/>
            <family val="2"/>
          </rPr>
          <t>‡: UIS Estimation</t>
        </r>
      </text>
    </comment>
    <comment ref="J28" authorId="0" shapeId="0" xr:uid="{00000000-0006-0000-2900-000028000000}">
      <text>
        <r>
          <rPr>
            <sz val="9"/>
            <color indexed="81"/>
            <rFont val="Tahoma"/>
            <family val="2"/>
          </rPr>
          <t>‡: UIS Estimation</t>
        </r>
      </text>
    </comment>
    <comment ref="L28" authorId="0" shapeId="0" xr:uid="{00000000-0006-0000-2900-000029000000}">
      <text>
        <r>
          <rPr>
            <sz val="9"/>
            <color indexed="81"/>
            <rFont val="Tahoma"/>
            <family val="2"/>
          </rPr>
          <t>‡: UIS Estimation</t>
        </r>
      </text>
    </comment>
    <comment ref="J29" authorId="0" shapeId="0" xr:uid="{00000000-0006-0000-2900-00002A000000}">
      <text>
        <r>
          <rPr>
            <sz val="9"/>
            <color indexed="81"/>
            <rFont val="Tahoma"/>
            <family val="2"/>
          </rPr>
          <t>‡: UIS Estimation</t>
        </r>
      </text>
    </comment>
    <comment ref="L29" authorId="0" shapeId="0" xr:uid="{00000000-0006-0000-2900-00002B000000}">
      <text>
        <r>
          <rPr>
            <sz val="9"/>
            <color indexed="81"/>
            <rFont val="Tahoma"/>
            <family val="2"/>
          </rPr>
          <t>‡: UIS Estimation</t>
        </r>
      </text>
    </comment>
    <comment ref="J30" authorId="0" shapeId="0" xr:uid="{00000000-0006-0000-2900-00002C000000}">
      <text>
        <r>
          <rPr>
            <sz val="9"/>
            <color indexed="81"/>
            <rFont val="Tahoma"/>
            <family val="2"/>
          </rPr>
          <t>‡: UIS Estimation</t>
        </r>
      </text>
    </comment>
    <comment ref="L30" authorId="0" shapeId="0" xr:uid="{00000000-0006-0000-2900-00002D000000}">
      <text>
        <r>
          <rPr>
            <sz val="9"/>
            <color indexed="81"/>
            <rFont val="Tahoma"/>
            <family val="2"/>
          </rPr>
          <t>‡: UIS Estimation</t>
        </r>
      </text>
    </comment>
    <comment ref="F31" authorId="0" shapeId="0" xr:uid="{00000000-0006-0000-2900-00002E000000}">
      <text>
        <r>
          <rPr>
            <sz val="9"/>
            <color indexed="81"/>
            <rFont val="Tahoma"/>
            <family val="2"/>
          </rPr>
          <t>‡: UIS Estimation</t>
        </r>
      </text>
    </comment>
    <comment ref="F32" authorId="0" shapeId="0" xr:uid="{00000000-0006-0000-2900-00002F000000}">
      <text>
        <r>
          <rPr>
            <sz val="9"/>
            <color indexed="81"/>
            <rFont val="Tahoma"/>
            <family val="2"/>
          </rPr>
          <t>‡: UIS Estimation</t>
        </r>
      </text>
    </comment>
    <comment ref="F33" authorId="0" shapeId="0" xr:uid="{00000000-0006-0000-2900-000030000000}">
      <text>
        <r>
          <rPr>
            <sz val="9"/>
            <color indexed="81"/>
            <rFont val="Tahoma"/>
            <family val="2"/>
          </rPr>
          <t>‡: UIS Estimation</t>
        </r>
      </text>
    </comment>
    <comment ref="C37" authorId="0" shapeId="0" xr:uid="{00000000-0006-0000-2900-000031000000}">
      <text>
        <r>
          <rPr>
            <sz val="9"/>
            <color indexed="81"/>
            <rFont val="Tahoma"/>
            <family val="2"/>
          </rPr>
          <t>‡: UIS Estimation</t>
        </r>
      </text>
    </comment>
    <comment ref="F37" authorId="0" shapeId="0" xr:uid="{00000000-0006-0000-2900-000032000000}">
      <text>
        <r>
          <rPr>
            <sz val="9"/>
            <color indexed="81"/>
            <rFont val="Tahoma"/>
            <family val="2"/>
          </rPr>
          <t>‡: UIS Estimation</t>
        </r>
      </text>
    </comment>
    <comment ref="G37" authorId="0" shapeId="0" xr:uid="{00000000-0006-0000-2900-000033000000}">
      <text>
        <r>
          <rPr>
            <sz val="9"/>
            <color indexed="81"/>
            <rFont val="Tahoma"/>
            <family val="2"/>
          </rPr>
          <t>‡: UIS Estimation</t>
        </r>
      </text>
    </comment>
    <comment ref="C38" authorId="0" shapeId="0" xr:uid="{00000000-0006-0000-2900-000034000000}">
      <text>
        <r>
          <rPr>
            <sz val="9"/>
            <color indexed="81"/>
            <rFont val="Tahoma"/>
            <family val="2"/>
          </rPr>
          <t>‡: UIS Estimation</t>
        </r>
      </text>
    </comment>
    <comment ref="F38" authorId="0" shapeId="0" xr:uid="{00000000-0006-0000-2900-000035000000}">
      <text>
        <r>
          <rPr>
            <sz val="9"/>
            <color indexed="81"/>
            <rFont val="Tahoma"/>
            <family val="2"/>
          </rPr>
          <t>‡: UIS Estimation</t>
        </r>
      </text>
    </comment>
    <comment ref="G38" authorId="0" shapeId="0" xr:uid="{00000000-0006-0000-2900-000036000000}">
      <text>
        <r>
          <rPr>
            <sz val="9"/>
            <color indexed="81"/>
            <rFont val="Tahoma"/>
            <family val="2"/>
          </rPr>
          <t>‡: UIS Estimation</t>
        </r>
      </text>
    </comment>
    <comment ref="C39" authorId="0" shapeId="0" xr:uid="{00000000-0006-0000-2900-000037000000}">
      <text>
        <r>
          <rPr>
            <sz val="9"/>
            <color indexed="81"/>
            <rFont val="Tahoma"/>
            <family val="2"/>
          </rPr>
          <t>‡: UIS Estimation</t>
        </r>
      </text>
    </comment>
    <comment ref="F39" authorId="0" shapeId="0" xr:uid="{00000000-0006-0000-2900-000038000000}">
      <text>
        <r>
          <rPr>
            <sz val="9"/>
            <color indexed="81"/>
            <rFont val="Tahoma"/>
            <family val="2"/>
          </rPr>
          <t>‡: UIS Estimation</t>
        </r>
      </text>
    </comment>
    <comment ref="G39" authorId="0" shapeId="0" xr:uid="{00000000-0006-0000-2900-000039000000}">
      <text>
        <r>
          <rPr>
            <sz val="9"/>
            <color indexed="81"/>
            <rFont val="Tahoma"/>
            <family val="2"/>
          </rPr>
          <t>‡: UIS Estimation</t>
        </r>
      </text>
    </comment>
    <comment ref="H40" authorId="0" shapeId="0" xr:uid="{00000000-0006-0000-2900-00003A000000}">
      <text>
        <r>
          <rPr>
            <sz val="9"/>
            <color indexed="81"/>
            <rFont val="Tahoma"/>
            <family val="2"/>
          </rPr>
          <t>‡: UIS Estimation</t>
        </r>
      </text>
    </comment>
    <comment ref="H41" authorId="0" shapeId="0" xr:uid="{00000000-0006-0000-2900-00003B000000}">
      <text>
        <r>
          <rPr>
            <sz val="9"/>
            <color indexed="81"/>
            <rFont val="Tahoma"/>
            <family val="2"/>
          </rPr>
          <t>‡: UIS Estimation</t>
        </r>
      </text>
    </comment>
    <comment ref="H42" authorId="0" shapeId="0" xr:uid="{00000000-0006-0000-2900-00003C000000}">
      <text>
        <r>
          <rPr>
            <sz val="9"/>
            <color indexed="81"/>
            <rFont val="Tahoma"/>
            <family val="2"/>
          </rPr>
          <t>‡: UIS Estimation</t>
        </r>
      </text>
    </comment>
    <comment ref="I43" authorId="0" shapeId="0" xr:uid="{00000000-0006-0000-2900-00003D000000}">
      <text>
        <r>
          <rPr>
            <sz val="9"/>
            <color indexed="81"/>
            <rFont val="Tahoma"/>
            <family val="2"/>
          </rPr>
          <t>‡: UIS Estimation</t>
        </r>
      </text>
    </comment>
    <comment ref="I44" authorId="0" shapeId="0" xr:uid="{00000000-0006-0000-2900-00003E000000}">
      <text>
        <r>
          <rPr>
            <sz val="9"/>
            <color indexed="81"/>
            <rFont val="Tahoma"/>
            <family val="2"/>
          </rPr>
          <t>‡: UIS Estimation</t>
        </r>
      </text>
    </comment>
    <comment ref="I45" authorId="0" shapeId="0" xr:uid="{00000000-0006-0000-2900-00003F000000}">
      <text>
        <r>
          <rPr>
            <sz val="9"/>
            <color indexed="81"/>
            <rFont val="Tahoma"/>
            <family val="2"/>
          </rPr>
          <t>‡: UIS Estimation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UIS.Stat</author>
  </authors>
  <commentList>
    <comment ref="C5" authorId="0" shapeId="0" xr:uid="{00000000-0006-0000-3100-000001000000}">
      <text>
        <r>
          <rPr>
            <sz val="9"/>
            <color indexed="81"/>
            <rFont val="Tahoma"/>
            <family val="2"/>
          </rPr>
          <t>+: National Estimation</t>
        </r>
      </text>
    </comment>
    <comment ref="F8" authorId="0" shapeId="0" xr:uid="{00000000-0006-0000-3100-000002000000}">
      <text>
        <r>
          <rPr>
            <sz val="9"/>
            <color indexed="81"/>
            <rFont val="Tahoma"/>
            <family val="2"/>
          </rPr>
          <t>‡: UIS Estimation</t>
        </r>
      </text>
    </comment>
    <comment ref="C27" authorId="0" shapeId="0" xr:uid="{00000000-0006-0000-3100-000003000000}">
      <text>
        <r>
          <rPr>
            <sz val="9"/>
            <color indexed="81"/>
            <rFont val="Tahoma"/>
            <family val="2"/>
          </rPr>
          <t>‡: UIS Estimation</t>
        </r>
      </text>
    </comment>
    <comment ref="D27" authorId="0" shapeId="0" xr:uid="{00000000-0006-0000-3100-000004000000}">
      <text>
        <r>
          <rPr>
            <sz val="9"/>
            <color indexed="81"/>
            <rFont val="Tahoma"/>
            <family val="2"/>
          </rPr>
          <t>‡: UIS Estimation</t>
        </r>
      </text>
    </comment>
    <comment ref="E27" authorId="0" shapeId="0" xr:uid="{00000000-0006-0000-3100-000005000000}">
      <text>
        <r>
          <rPr>
            <sz val="9"/>
            <color indexed="81"/>
            <rFont val="Tahoma"/>
            <family val="2"/>
          </rPr>
          <t>‡: UIS Estimation</t>
        </r>
      </text>
    </comment>
    <comment ref="F27" authorId="0" shapeId="0" xr:uid="{00000000-0006-0000-3100-000006000000}">
      <text>
        <r>
          <rPr>
            <sz val="9"/>
            <color indexed="81"/>
            <rFont val="Tahoma"/>
            <family val="2"/>
          </rPr>
          <t>‡: UIS Estimation</t>
        </r>
      </text>
    </comment>
    <comment ref="C28" authorId="0" shapeId="0" xr:uid="{00000000-0006-0000-3100-000007000000}">
      <text>
        <r>
          <rPr>
            <sz val="9"/>
            <color indexed="81"/>
            <rFont val="Tahoma"/>
            <family val="2"/>
          </rPr>
          <t>‡: UIS Estimation</t>
        </r>
      </text>
    </comment>
    <comment ref="D28" authorId="0" shapeId="0" xr:uid="{00000000-0006-0000-3100-000008000000}">
      <text>
        <r>
          <rPr>
            <sz val="9"/>
            <color indexed="81"/>
            <rFont val="Tahoma"/>
            <family val="2"/>
          </rPr>
          <t>‡: UIS Estimation</t>
        </r>
      </text>
    </comment>
    <comment ref="E28" authorId="0" shapeId="0" xr:uid="{00000000-0006-0000-3100-000009000000}">
      <text>
        <r>
          <rPr>
            <sz val="9"/>
            <color indexed="81"/>
            <rFont val="Tahoma"/>
            <family val="2"/>
          </rPr>
          <t>‡: UIS Estimation</t>
        </r>
      </text>
    </comment>
    <comment ref="F28" authorId="0" shapeId="0" xr:uid="{00000000-0006-0000-3100-00000A000000}">
      <text>
        <r>
          <rPr>
            <sz val="9"/>
            <color indexed="81"/>
            <rFont val="Tahoma"/>
            <family val="2"/>
          </rPr>
          <t>‡: UIS Estimation</t>
        </r>
      </text>
    </comment>
    <comment ref="F29" authorId="0" shapeId="0" xr:uid="{00000000-0006-0000-3100-00000B000000}">
      <text>
        <r>
          <rPr>
            <sz val="9"/>
            <color indexed="81"/>
            <rFont val="Tahoma"/>
            <family val="2"/>
          </rPr>
          <t>‡: UIS Estimation</t>
        </r>
      </text>
    </comment>
    <comment ref="G29" authorId="0" shapeId="0" xr:uid="{00000000-0006-0000-3100-00000C000000}">
      <text>
        <r>
          <rPr>
            <sz val="9"/>
            <color indexed="81"/>
            <rFont val="Tahoma"/>
            <family val="2"/>
          </rPr>
          <t>‡: UIS Estimation</t>
        </r>
      </text>
    </comment>
    <comment ref="H29" authorId="0" shapeId="0" xr:uid="{00000000-0006-0000-3100-00000D000000}">
      <text>
        <r>
          <rPr>
            <sz val="9"/>
            <color indexed="81"/>
            <rFont val="Tahoma"/>
            <family val="2"/>
          </rPr>
          <t>‡: UIS Estimation</t>
        </r>
      </text>
    </comment>
    <comment ref="F31" authorId="0" shapeId="0" xr:uid="{00000000-0006-0000-3100-00000E000000}">
      <text>
        <r>
          <rPr>
            <sz val="9"/>
            <color indexed="81"/>
            <rFont val="Tahoma"/>
            <family val="2"/>
          </rPr>
          <t>‡: UIS Estimation</t>
        </r>
      </text>
    </comment>
    <comment ref="F33" authorId="0" shapeId="0" xr:uid="{00000000-0006-0000-3100-00000F000000}">
      <text>
        <r>
          <rPr>
            <sz val="9"/>
            <color indexed="81"/>
            <rFont val="Tahoma"/>
            <family val="2"/>
          </rPr>
          <t>‡: UIS Estimation</t>
        </r>
      </text>
    </comment>
    <comment ref="G33" authorId="0" shapeId="0" xr:uid="{00000000-0006-0000-3100-000010000000}">
      <text>
        <r>
          <rPr>
            <sz val="9"/>
            <color indexed="81"/>
            <rFont val="Tahoma"/>
            <family val="2"/>
          </rPr>
          <t>‡: UIS Estimation</t>
        </r>
      </text>
    </comment>
    <comment ref="H33" authorId="0" shapeId="0" xr:uid="{00000000-0006-0000-3100-000011000000}">
      <text>
        <r>
          <rPr>
            <sz val="9"/>
            <color indexed="81"/>
            <rFont val="Tahoma"/>
            <family val="2"/>
          </rPr>
          <t>‡: UIS Estimation</t>
        </r>
      </text>
    </comment>
    <comment ref="C34" authorId="0" shapeId="0" xr:uid="{00000000-0006-0000-3100-000012000000}">
      <text>
        <r>
          <rPr>
            <sz val="9"/>
            <color indexed="81"/>
            <rFont val="Tahoma"/>
            <family val="2"/>
          </rPr>
          <t>‡: UIS Estimation</t>
        </r>
      </text>
    </comment>
    <comment ref="D34" authorId="0" shapeId="0" xr:uid="{00000000-0006-0000-3100-000013000000}">
      <text>
        <r>
          <rPr>
            <sz val="9"/>
            <color indexed="81"/>
            <rFont val="Tahoma"/>
            <family val="2"/>
          </rPr>
          <t>‡: UIS Estimation</t>
        </r>
      </text>
    </comment>
    <comment ref="E34" authorId="0" shapeId="0" xr:uid="{00000000-0006-0000-3100-000014000000}">
      <text>
        <r>
          <rPr>
            <sz val="9"/>
            <color indexed="81"/>
            <rFont val="Tahoma"/>
            <family val="2"/>
          </rPr>
          <t>‡: UIS Estimation</t>
        </r>
      </text>
    </comment>
    <comment ref="F34" authorId="0" shapeId="0" xr:uid="{00000000-0006-0000-3100-000015000000}">
      <text>
        <r>
          <rPr>
            <sz val="9"/>
            <color indexed="81"/>
            <rFont val="Tahoma"/>
            <family val="2"/>
          </rPr>
          <t>‡: UIS Estimation</t>
        </r>
      </text>
    </comment>
    <comment ref="G34" authorId="0" shapeId="0" xr:uid="{00000000-0006-0000-3100-000016000000}">
      <text>
        <r>
          <rPr>
            <sz val="9"/>
            <color indexed="81"/>
            <rFont val="Tahoma"/>
            <family val="2"/>
          </rPr>
          <t>‡: UIS Estimation</t>
        </r>
      </text>
    </comment>
    <comment ref="H34" authorId="0" shapeId="0" xr:uid="{00000000-0006-0000-3100-000017000000}">
      <text>
        <r>
          <rPr>
            <sz val="9"/>
            <color indexed="81"/>
            <rFont val="Tahoma"/>
            <family val="2"/>
          </rPr>
          <t>‡: UIS Estimation</t>
        </r>
      </text>
    </comment>
    <comment ref="E48" authorId="0" shapeId="0" xr:uid="{00000000-0006-0000-3100-000018000000}">
      <text>
        <r>
          <rPr>
            <sz val="9"/>
            <color indexed="81"/>
            <rFont val="Tahoma"/>
            <family val="2"/>
          </rPr>
          <t>‡: UIS Estimation</t>
        </r>
      </text>
    </comment>
  </commentList>
</comments>
</file>

<file path=xl/sharedStrings.xml><?xml version="1.0" encoding="utf-8"?>
<sst xmlns="http://schemas.openxmlformats.org/spreadsheetml/2006/main" count="6304" uniqueCount="781">
  <si>
    <t>SADC-Total</t>
  </si>
  <si>
    <t xml:space="preserve">Zimbabwe </t>
  </si>
  <si>
    <t>Zambia</t>
  </si>
  <si>
    <t>South Africa</t>
  </si>
  <si>
    <t>Seychelles</t>
  </si>
  <si>
    <t xml:space="preserve">Namibia </t>
  </si>
  <si>
    <t>Mozambique</t>
  </si>
  <si>
    <t>n.a</t>
  </si>
  <si>
    <t>Mauritius</t>
  </si>
  <si>
    <t>Malawi</t>
  </si>
  <si>
    <t>Madagascar</t>
  </si>
  <si>
    <t>Lesotho</t>
  </si>
  <si>
    <t>Back to Content Page</t>
  </si>
  <si>
    <t>Botswana</t>
  </si>
  <si>
    <t>Angola</t>
  </si>
  <si>
    <t>Country</t>
  </si>
  <si>
    <t xml:space="preserve"> </t>
  </si>
  <si>
    <t>3.  POVERTY AND INCOME DISTRIBUTION</t>
  </si>
  <si>
    <t>2.3 HOUSING AND BASIC SERVICES</t>
  </si>
  <si>
    <t>2.2 HEALTH</t>
  </si>
  <si>
    <t>2.1 EDUCATION</t>
  </si>
  <si>
    <t xml:space="preserve">1.1 POPULATION  </t>
  </si>
  <si>
    <t>1. POPULATION AND MIGRATION</t>
  </si>
  <si>
    <t>TABLE OF CONTENTS</t>
  </si>
  <si>
    <t xml:space="preserve"> Country</t>
  </si>
  <si>
    <t>Namibia</t>
  </si>
  <si>
    <t xml:space="preserve">Source: </t>
  </si>
  <si>
    <t>SADC - Total</t>
  </si>
  <si>
    <t>Source:</t>
  </si>
  <si>
    <t>6+</t>
  </si>
  <si>
    <t>All Households</t>
  </si>
  <si>
    <t>Person Per Household</t>
  </si>
  <si>
    <t>Latest Year</t>
  </si>
  <si>
    <t>Rural</t>
  </si>
  <si>
    <t>Urban</t>
  </si>
  <si>
    <t xml:space="preserve"> Per Thousand Inhabitants</t>
  </si>
  <si>
    <t>Number of Children Per Woman</t>
  </si>
  <si>
    <t xml:space="preserve"> Female</t>
  </si>
  <si>
    <t xml:space="preserve">  Male</t>
  </si>
  <si>
    <t>SADC - total</t>
  </si>
  <si>
    <t>Zimbabwe</t>
  </si>
  <si>
    <t>..</t>
  </si>
  <si>
    <t xml:space="preserve">Country </t>
  </si>
  <si>
    <t>Female</t>
  </si>
  <si>
    <t>Male</t>
  </si>
  <si>
    <t>Sex</t>
  </si>
  <si>
    <t>Total</t>
  </si>
  <si>
    <t>Health and Welfare</t>
  </si>
  <si>
    <t>Business and Law</t>
  </si>
  <si>
    <t>Social Science</t>
  </si>
  <si>
    <t>Engineering</t>
  </si>
  <si>
    <t>Science</t>
  </si>
  <si>
    <t>Education</t>
  </si>
  <si>
    <t>Agriculture</t>
  </si>
  <si>
    <t>SADC</t>
  </si>
  <si>
    <t>Key Field of Study</t>
  </si>
  <si>
    <t>General programmes</t>
  </si>
  <si>
    <t>Services</t>
  </si>
  <si>
    <t>Health and welfare</t>
  </si>
  <si>
    <t>Engineering, manufacturing and construction</t>
  </si>
  <si>
    <t>Social sciences, business and law</t>
  </si>
  <si>
    <t>...</t>
  </si>
  <si>
    <t>Broad Field of Education</t>
  </si>
  <si>
    <t xml:space="preserve">Country  </t>
  </si>
  <si>
    <t xml:space="preserve">Source:  </t>
  </si>
  <si>
    <t>United Republic of Tanzania</t>
  </si>
  <si>
    <t>2010</t>
  </si>
  <si>
    <t>Prevalence of HIV is the percentage of people who are infected with HIV. Youth rates are as a percentage of the relevant age group.</t>
  </si>
  <si>
    <t>Notes:</t>
  </si>
  <si>
    <t>Industry</t>
  </si>
  <si>
    <t>Female Proportion (%)</t>
  </si>
  <si>
    <t xml:space="preserve">Source:  </t>
  </si>
  <si>
    <t>Women in ministerial level positions is the number of women in ministerial or equivalent positions in the government.</t>
  </si>
  <si>
    <t xml:space="preserve">Definition: </t>
  </si>
  <si>
    <t xml:space="preserve"> Source: </t>
  </si>
  <si>
    <t>Indicator: Tuberculosis prevalence rate (per 100,000 population, WHO) Row: Country Column: Year; midpoint</t>
  </si>
  <si>
    <t xml:space="preserve">Total </t>
  </si>
  <si>
    <t>1.2 MIGRANT REMITTANCES</t>
  </si>
  <si>
    <t>Primary</t>
  </si>
  <si>
    <t>Secondary</t>
  </si>
  <si>
    <t>Level</t>
  </si>
  <si>
    <t>Humanities and arts</t>
  </si>
  <si>
    <t>Area</t>
  </si>
  <si>
    <t xml:space="preserve"> Area</t>
  </si>
  <si>
    <t>Population Density, Person  Per Sq. Km</t>
  </si>
  <si>
    <t>Democratic Republic of Congo</t>
  </si>
  <si>
    <t>Source: </t>
  </si>
  <si>
    <t>Human Development Report 2011 - Sustainability and Equity: A Better Future for All - http://hdr.undp.org/en/reports/global/hdr2011/</t>
  </si>
  <si>
    <t>Human Development Report 2010: 20th Anniversary Edition, The Real Wealth of Nations: Pathways to Human Development - http://hdr.undp.org/en/reports/global/hdr2010/</t>
  </si>
  <si>
    <t>Gender Statistics Database, The World Bank: http://databank.worldbank.org/Data/Views/VariableSelection/SelectVariables.aspx?source=Gender%20Statistics, Downloaded, 14 April 2011</t>
  </si>
  <si>
    <t>Remittances Inflows, Million US $</t>
  </si>
  <si>
    <t xml:space="preserve">Migrant Remittance Outflows, Million US $ </t>
  </si>
  <si>
    <t>…</t>
  </si>
  <si>
    <t>Income Share Held By:</t>
  </si>
  <si>
    <t>Lowest Ten Percent</t>
  </si>
  <si>
    <t>Highest Ten Percent</t>
  </si>
  <si>
    <t>Lowest Twenty Percent</t>
  </si>
  <si>
    <t>Second Twenty Percent</t>
  </si>
  <si>
    <t>Third Twenty Percent</t>
  </si>
  <si>
    <t>Fourth Twenty Percent</t>
  </si>
  <si>
    <t>Highest Twenty Percent</t>
  </si>
  <si>
    <t>Table 4: HDR_2013_Statistical_Tables, Human Development Report 2013 The Rise of the South Human Progress in a Diverse World, http://hdr.undp.org/en/media/HDR_2013_Statistical_Tables.xlsx</t>
  </si>
  <si>
    <t>General &amp; Other Programmes</t>
  </si>
  <si>
    <t>n.a.</t>
  </si>
  <si>
    <t xml:space="preserve">National Statistics Offices of Member States </t>
  </si>
  <si>
    <t>World DataBank, Health Nutrition and Population Statistics: http://databank.worldbank.org/data/views/reports/tableview.aspx; downloaded 16 October 2013: Angola (1980-2011), Botswana (1980, 1985-1990, 1995-2000, 2002-2010),  Democratic Republic of Congo(1980-2011), Lesotho(1980-1990, 1995-2011), Madagascar (1980-2011),  Malawi (1980-1990, 1995-2007), Mauritius (1981), Namibia (1980-2011),  Seychelles (1981, South Africa (1980-2001, Swaziland (1980-2006), United Republic of Tanzania (1980-2001), Zambia(1980-2011), Zimbabwe (1980-2011)</t>
  </si>
  <si>
    <t>World DataBank, Health Nutrition and Population Statistics: http://databank.worldbank.org/data/views/reports/tableview.aspx; downloaded 16 October 2013: Angola (1980-2002), Botswana(1980, 1985-1990, 1995),  Democratic Republic of Congo (1980-2002), Lesotho (1980-2002), Madagascar (1980-2002),  Malawi (1980-1995), Mauritius (1980-1995),  Namibia (1980-1990, 1995, 2002),  South Africa (1980-2001), Swaziland (1980-2002), United Republic of Tanzania (1980-1995), Zambia (1980-1995), Zimbabwe (1980-2002)</t>
  </si>
  <si>
    <t xml:space="preserve">World DataBank, Health Nutrition and Population Statistics: http://databank.worldbank.org/data/views/reports/tableview.aspx; downloaded 16 October 2013: Angola (1980-2002, Male &amp; Female: 2003-2011), Botswana (1980, 1985-1990, 1995, Male &amp; Female: 2000, 2002),  Democratic Republic of Congo (1980-2002, Male &amp; Female: 2003-2011), Lesotho (1980-2002, Male &amp; Female: 2009-2010), Madagascar (1980-2011),  Malawi (1980-1995), Mauritius (1980-1995, Male &amp; Female: 2000-2011), Mozambique (1980-2002, Male &amp; Female: 2003-2006), Namibia (1980-2002, Male &amp; Female: 2006-2011),  Seychelles (Male &amp; Female: 2002-2011), South Africa (1980-2001), Swaziland (1980-2001, Male &amp; Female: 2002-2006), United Republic of Tanzania (1980-1995, Male &amp; Female: 2000-2001), Zambia (1980-1995, Male &amp; Female: 2008), Zimbabwe (1980-2002, Male &amp; Female: 2003-2006) </t>
  </si>
  <si>
    <t>Gender Parity Index in Primary, Secondary and Tertiary School, Millennium Development Goals Database | United Nations Statistics Division: UNData - http://unstats.un.org/unsd/; downloaded October 2013: Democratic Republic of Congo (2007-2011), Madagascar</t>
  </si>
  <si>
    <t>Millennium Development Goals Database | United Nations Statistics Division, http://unstats.un.org/unsd/; downloaded 21 October 2013: Angola, Botswana (2011),  Democratic Republic of Congo, Lesotho (2011), Madagascar,  Mauritius (2001-2011), Namibia,  South Africa, Swaziland (2011), United Republic of Tanzania (2011), Zambia, Zimbabwe</t>
  </si>
  <si>
    <t>Midpoint estimates, Millennium Development Goals Database | United Nations Statistics Division, http://unstats.un.org/unsd/; downloaded 21 October 2013: Angola, Botswana (2011),  Democratic Republic of Congo, Lesotho (2011), Madagascar,  Malawi (1990-2004), Namibia,  South Africa, Swaziland (2011), United Republic of Tanzania (2011), Zambia, Zimbabwe</t>
  </si>
  <si>
    <t>United Nation's, World's Women: http://unstats.un.org/unsd/demographic/products/Worldswomen/WW_full%20report_color.pdf; http://unstats.un.org/unsd/demographic/products/Worldswomen/WW_full%20report_BW.pdf: Data for 1994-2005 (Angola, Democratic Republic of Congo, Lesotho, Madagascar,  Malawi, Mauritius, Namibia, South Africa, United Republic of Tanzania, Zambia, Zimbabwe)</t>
  </si>
  <si>
    <t>Percent</t>
  </si>
  <si>
    <t xml:space="preserve">Total Land Area, Sq. Km </t>
  </si>
  <si>
    <t xml:space="preserve">Total land area excludes area covered by water </t>
  </si>
  <si>
    <t xml:space="preserve">Child </t>
  </si>
  <si>
    <t xml:space="preserve">Elderly  </t>
  </si>
  <si>
    <t xml:space="preserve">United Republic of Tanzania </t>
  </si>
  <si>
    <t>UNESCO Institute for Statistics (UIS) Data Centre, UNData: http://data.un.org/; downloaded 18 October 2013: Angola (2000-2001, 2010), Botswana (2000, 2002-2004),  Democratic Republic of Congo (2002, 2007-2011), Lesotho (2000, 2002-2004, 2011), Madagascar,  Malawi (2000, 2002-2005), Mauritius (2000, 2002-2004), Mozambique (2000, 2002-2004), Namibia (2000, 2002-2004, 2010),  Seychelles (2000, 2002-2004), South Africa (2000, 2002-2004, 2006, 2008-2009), Swaziland (2000, 2002-2004), United Republic of Tanzania (2000, 2002-2004), Zambia (2000, 2002-2004, 2010), Zimbabwe (2000, 2002-2004)</t>
  </si>
  <si>
    <t>Unspecified / unknown</t>
  </si>
  <si>
    <t>United Nations Educational, Scientific, and Cultural Organization (UNESCO): Table 16, http://stats.uis.unesco.org/unesco/TableViewer/tableView.aspx?ReportId=169; downloaded: 26/08/2011: Angola, Botswana,  Lesotho, Madagascar, Malawi, Namibia,   Swaziland, United Republic of Tanzania</t>
  </si>
  <si>
    <t>UNAIDS and the WHO's Report on the Global AIDS Epidemic; Downloaded from the World dataBank - Health Nutrition and Population Statistics (HNP): http://databank.worldbank.org/ddp/home.do?Step=2&amp;id=4&amp;hActiveDimensionId=HNP_Series, 17 January 2012: Democratic Republic of Congo, Lesotho, Madagascar,  Malawi (2004 - Male &amp; Female), South Africa (2005-Male &amp; Female), Zambia (2002-Male &amp; Female)</t>
  </si>
  <si>
    <t>1 - Madagascar: 2010 Parliament has been dissolved or suspended for an indefinite period.</t>
  </si>
  <si>
    <t>3 - South Africa: The figures on the distribution of seats do not include the 36 special rotating delegates appointed on an ad hoc basis, and all percentages given are therefore calculated on the basis of the 54 permanent seats.</t>
  </si>
  <si>
    <r>
      <t>Madagascar</t>
    </r>
    <r>
      <rPr>
        <b/>
        <vertAlign val="superscript"/>
        <sz val="11"/>
        <rFont val="Tahoma"/>
        <family val="2"/>
      </rPr>
      <t>1</t>
    </r>
  </si>
  <si>
    <r>
      <t>Namibia</t>
    </r>
    <r>
      <rPr>
        <b/>
        <vertAlign val="superscript"/>
        <sz val="11"/>
        <rFont val="Tahoma"/>
        <family val="2"/>
      </rPr>
      <t>2</t>
    </r>
  </si>
  <si>
    <r>
      <t>South Africa</t>
    </r>
    <r>
      <rPr>
        <b/>
        <vertAlign val="superscript"/>
        <sz val="11"/>
        <rFont val="Tahoma"/>
        <family val="2"/>
      </rPr>
      <t>3</t>
    </r>
  </si>
  <si>
    <t>Adult literacy rate is the percentage of people ages 15 and above who can, with understanding, read and write a short, simple statement on their everyday life.</t>
  </si>
  <si>
    <t xml:space="preserve"> 2. SOCIAL SERVICES</t>
  </si>
  <si>
    <t xml:space="preserve"> 4. GENDER EQUALITY</t>
  </si>
  <si>
    <t>5. LABOUR AND EMPLOYMENT</t>
  </si>
  <si>
    <t>SADC  - Average</t>
  </si>
  <si>
    <t>2 - Namibia: 2010 Figure excludes 11 members yet to be sworn in.</t>
  </si>
  <si>
    <t xml:space="preserve">Figure 2.7: Women in Cabinet in SADC: 2009-2012; SADC Gender Protocol 2012 Barometer p. 75: Data for 2009-2012 (Angola, Botswana,  Democratic Republic of Congo, Lesotho, Madagascar,  Malawi, Mauritius, Mozambique, Namibia,  Seychelles, South Africa, United Republic of Tanzania, Zambia, Zimbabwe), Data for 2009-2010 (Swaziland) </t>
  </si>
  <si>
    <t>World DataBank, Health Nutrition and Population Statistics: http://databank.worldbank.org/data/views/reports/tableview.aspx; downloaded 16 October 2013: Angola (1980- 2011), Botswana  (1980, 185 - 1990, 1995 - 2000, 2002 - 2011),  Democratic Republic of Congo  (1980- 2011), Lesotho  (1980- 2011), Madagascar  (1980- 2011),  Malawi  (1980- 2007), Mauritius  (1981, 1991),  Namibia  (1980- 2011),  Seychelles  (1981, 1991),   Swaziland  (1980- 2006), United Republic of Tanzania  (1980- 2001), Zambia  (1980- 2011), Zimbabwe  (1980- 2011)</t>
  </si>
  <si>
    <t>Unspecified Programmes</t>
  </si>
  <si>
    <t>Unspecified programmes</t>
  </si>
  <si>
    <t>N/d</t>
  </si>
  <si>
    <t>General / Unspecified programmes</t>
  </si>
  <si>
    <t>Gender Statistics, database: Education Statistics - All Indicators, The World dataBank: http://databank.worldbank.org, downloaded: 12 October 2014: Data for 2008 (Angola, Mauritius, Mozambique); Data for 2008 &amp; 2010 (Botswana, Democratic Republic of Congo, Madagascar, Malawi, Namibia, Seychelles, Swaziland, United Republic of Tanzania, Zambia, Zimbabwe)</t>
  </si>
  <si>
    <t>Table 4, Human Development Report (HDR 2014), http://hdr.undp.org/sites/default/files/hdr14_statisticaltables.xls, downloaded: 10 October 2014</t>
  </si>
  <si>
    <t>National Statistics Offices of Member States: Angola (2009-2013), Botswana (1994-2005, 2013), Lesotho, Mauritius (2012-2013), Mozambique, Seychelles (1994-2005, 2013), Swaziland, Zambia (2013)</t>
  </si>
  <si>
    <t>Millennium Development Goals: http://mdgs.un.org/unsd/mdg/Data.aspx; downloaded 11 October 2014: Datta for 2012 for: Angola, Democratic Republic of Congo, Madagascar, Malawi, Mozambique, Namibia, Seychelles (Total)</t>
  </si>
  <si>
    <t>World dataBank - Health Nutrition and Population Statistics (HNP), database: Education Statistics - All Indicators: http://databank.worldbank.org; downloaded: 12 October 2014:  Angola, Botswana (2000-2006), Democratic Republic of Congo , Lesotho (2012-2013), Madagascar, Malawi, Namibia,  South Africa, United Republic of Tanzania, Zambia (2000-2008, 2010-2011), Zimbabwe</t>
  </si>
  <si>
    <t>World dataBank - Health Nutrition and Population Statistics (HNP), database: Education Statistics - All Indicators: http://databank.worldbank.org; downloaded: 12 October 2014:  Angola (Total: 2000-2013), Democratic Republic of Congo (Total: 2000-2013), Lesotho (2010-2013), Madagascar (Total:2000-2013), Malawi (Total: 2012-2013), Namibia (Total: 2012-2013),  South Africa (Total: 2012-2013), United Republic of Tanzania (Total: 2013), Zimbabwe (Total: 2012-2013)</t>
  </si>
  <si>
    <t>World dataBank - Health Nutrition and Population Statistics (HNP), database: Education Statistics - All Indicators: http://databank.worldbank.org; downloaded: 12 October 2014: Data for 2012 or: Angola,  Democratic Republic of Congo, Lesotho, Madagascar,  Malawi, Namibia,  South Africa, Zimbabwe</t>
  </si>
  <si>
    <t>World DataBank, Health Nutrition and Population Statistics, database: Education Statistics - All Indicators: http://databank.worldbank.org/data/, downloaded: 12 October 2014: Angola (2013),  Data for 2012-2013 for:  Democratic Republic of Congo, Lesotho, Madagascar, Namibia, South Africa, Zimbabwe</t>
  </si>
  <si>
    <t>World DataBank, Health Nutrition and Population Statistics, database: Education Statistics - All Indicators: http://databank.worldbank.org/data/, downloaded: 12 October 2014: Data for 2013 for:  Botswana, Democratic Republic of Congo, Namibia, South Africa</t>
  </si>
  <si>
    <t>World DataBank, Health Nutrition and Population Statistics: http://databank.worldbank.org/data/views/reports/tableview.aspx; downloaded 17 October 2013: Data for 1980-2012 (Angola,  Botswana,  Democratic Republic of Congo, Lesotho, Madagascar,  Malawi, Namibia, Zambia), Data for 1980-2006 (Mozambique, Swazailand),  Data for 1980- 2002 (Seychelles, South Africa), Swaziland, Data for 1980 - 1985 (United Republic of Tanzania), Data for 1980, 2001-2004, 2006-2007, 2011 (Zimbabwe)</t>
  </si>
  <si>
    <t>World DataBank, database: Education Statistics - All Indicators: http://databank.worldbank.org/data/, downloaded: 12 October 2014: Botswana (2011), Democratic Republic of Congo, Madagascar (2010-2012), Mauritus (2010), Mozambique (2004-2005)Namibia, Zimbabwe (2010-2012)</t>
  </si>
  <si>
    <t>World DataBank, database: Education Statistics - All Indicators: http://databank.worldbank.org/data/, downloaded: 12 October 2014: Angola (2002),  Democratic Republic of Congo (2011-2012), Madagascar (2005-2012), Zimbabwe (2010-2012)</t>
  </si>
  <si>
    <t>World DataBank, database: Education Statistics - All Indicators: http://databank.worldbank.org/data/, downloaded: 12 October 2014:  Democratic Republic of Congo (2012), South Africa (Primary, 2012)</t>
  </si>
  <si>
    <t>Millenium Development Goals Database: http://data.un.org/;  downloaded: 10 October 2014: Democratic Republic of Congo (2012), Madagascar (2012)</t>
  </si>
  <si>
    <t>World DataBank, database: Education Statistics - All Indicators: http://databank.worldbank.org/data/, downloaded: 12 October 2014:  Namibia (Secondary: 2008-2010, 2012); Zimbabwe (2011-2012)</t>
  </si>
  <si>
    <t>World DataBank, database: Education Statistics - All Indicators: http://databank.worldbank.org/data/, downloaded: 12 October 2014:  Malawi 2012</t>
  </si>
  <si>
    <t>World DataBank, database: Education Statistics - All Indicators: http://databank.worldbank.org/data/, downloaded: 12 October 2014:  Democratic Republic of Congo, Namibia (2011-2012), Zambia (2012)</t>
  </si>
  <si>
    <t>World DataBank, Health Nutrition and Population Statistics, database: Education Statistics - All Indicators: http://databank.worldbank.org/data/, downloaded: 9 October 2014:    Democratic Republic of Congo (2012), Madagascar (2005-2012), Namibia (2012), Zimbabwe (2012)</t>
  </si>
  <si>
    <t xml:space="preserve">World DataBank, Health Nutrition and Population Statistics, database: Education Statistics - All Indicators: http://databank.worldbank.org/data/, downloaded: 9 October 2014:    Democratic Republic of Congo (2012),  Namibia (2012) </t>
  </si>
  <si>
    <t>World DataBank, Health Nutrition and Population Statistics, database: Education Statistics - All Indicators: http://databank.worldbank.org/data/, downloaded: 9 October 2014:    Data for 2012-2013 for: Angola, Democratic Republic of Congo, Madagascar,   Namibia;  Zimbabwe (2013)</t>
  </si>
  <si>
    <t xml:space="preserve">World DataBank, Health Nutrition and Population Statistics, database: Education Statistics - All Indicators: http://databank.worldbank.org/data/, downloaded: 9 October 2014:    Data for 2012-2013 for: Angola, Democratic Republic of Congo, Madagascar,   Namibia, Zimbabwe  </t>
  </si>
  <si>
    <t>Millennium Development Goals: http://mdgs.un.org/unsd/mdg/Data.aspx; downloaded 11 October 2014: Datta for 2012 for: Angola, Democratic Republic of Congo, Madagascar, Malawi, Mozambique, Namibia</t>
  </si>
  <si>
    <t>Millennium Development Goals Database, United Nations Statistics Division, http://data.un.org/: downloaded 21 October 2013:downloaded 21 October 2013: Angola (1990-2011), Democratic Republic of Congo (1990-2011), Lesotho (1990-2011), Madagascar (1990-2011),  Malawi (1990-2011), Mauritius (1995, 2005, 2008-2010), Mozambique (2011), Namibia (1990-2011),  Seychelles (1990-1993, 1995, 2011), South Africa (1990-2001), Swaziland (2011), Zambia (1990-2011)</t>
  </si>
  <si>
    <t>Millenium Development Goals Database, http://data.un.org/, downloaded: 10 October 2014: Democratic Republic of Congo (2012-2013), Lesotho, Madagascar, Namibia, South Africa, United Republic of Tanzania, Zimbabwe</t>
  </si>
  <si>
    <t>World DataBank, Health Nutrition and Population Statistics: http://databank.worldbank.org/data/views/reports/tableview.aspx; downloaded 17 October 2013: Angola (2008-2010),     Namibia,  Seychelles (2005),  Zambia (2009-2011), Zimbabwe</t>
  </si>
  <si>
    <t>World DataBank, Health Nutrition and Population Statistics: http://databank.worldbank.org/data/views/reports/tableview.aspx; downloaded 17 October 2013: Angola (2001, 2010),  Democratic Republic of Congo (2001, 2010), Lesotho (2010), Madagascar (2000, 2009),  Mauritius (2010), Namibia (2010),  Seychelles (2002, 2010), Zambia (2002, 2010), Zimbabwe (2010)</t>
  </si>
  <si>
    <t>Millennium Development Goals Database, United Nations Statistics Division, http://data.un.org/: downloaded 21 October 2013: Angola (1990-2011), Democratic Republic of Congo (1990-2011), Lesotho (1990-2011), Madagascar (1990-2011),  Malawi (1990-2010), Mauritius (2008-2010), Namibia (1990-2010),  Seychelles (1990-1995, 2011), Swaziland (2011), Zambia (1990-2011)</t>
  </si>
  <si>
    <t>35859*</t>
  </si>
  <si>
    <t>6 329</t>
  </si>
  <si>
    <t xml:space="preserve">Symbols and Abbreviations </t>
  </si>
  <si>
    <t>Symbols</t>
  </si>
  <si>
    <t>Description</t>
  </si>
  <si>
    <t>Magnitude zero or the figure is not large enough to be measured with the smallest unit in the table.</t>
  </si>
  <si>
    <t>Not applicable</t>
  </si>
  <si>
    <t>Not available</t>
  </si>
  <si>
    <t>*</t>
  </si>
  <si>
    <t>Value is provisional or an estimate and is therefore likely to change.</t>
  </si>
  <si>
    <t>#</t>
  </si>
  <si>
    <t>Major break in the series.</t>
  </si>
  <si>
    <t>.</t>
  </si>
  <si>
    <t>A point (.) is used to indicate decimals.</t>
  </si>
  <si>
    <t>‘000</t>
  </si>
  <si>
    <t>Thousand</t>
  </si>
  <si>
    <t xml:space="preserve">% </t>
  </si>
  <si>
    <t xml:space="preserve">Yrs. </t>
  </si>
  <si>
    <t>Years</t>
  </si>
  <si>
    <t xml:space="preserve">Space </t>
  </si>
  <si>
    <t>A space separates thousands</t>
  </si>
  <si>
    <t>The totals given in the tables correspond to the sum of the individual values shown in each table, unless otherwise stated. Individual figures and percentages in tables may not add up to the corresponding total, because of rounding.</t>
  </si>
  <si>
    <t>Abbreviations and Acronyms</t>
  </si>
  <si>
    <t xml:space="preserve">AIDS  </t>
  </si>
  <si>
    <t>Acquired Immunodeficiency Syndrome</t>
  </si>
  <si>
    <t xml:space="preserve">ECA  </t>
  </si>
  <si>
    <t>United Nations Economic Commission for Africa</t>
  </si>
  <si>
    <t xml:space="preserve">GDP </t>
  </si>
  <si>
    <t>Gross Domestic Product</t>
  </si>
  <si>
    <t xml:space="preserve">ICT  </t>
  </si>
  <si>
    <t>Information and Communication Technology</t>
  </si>
  <si>
    <t>IEA</t>
  </si>
  <si>
    <t>International Energy Agency</t>
  </si>
  <si>
    <t>ILO</t>
  </si>
  <si>
    <t xml:space="preserve">International Labour Organization </t>
  </si>
  <si>
    <t xml:space="preserve">MDGs </t>
  </si>
  <si>
    <t>Millennium Development Goals</t>
  </si>
  <si>
    <t xml:space="preserve">NSDS </t>
  </si>
  <si>
    <t>National Strategy for the Development of Statistics</t>
  </si>
  <si>
    <t xml:space="preserve">NSO </t>
  </si>
  <si>
    <t>National Statistical Office</t>
  </si>
  <si>
    <t>OECD</t>
  </si>
  <si>
    <t xml:space="preserve">Organization for Economic Co-operation and Development </t>
  </si>
  <si>
    <t xml:space="preserve">SADC  </t>
  </si>
  <si>
    <t xml:space="preserve">UNAIDS  </t>
  </si>
  <si>
    <t xml:space="preserve">Joint United Nations Programme on HIV/AIDS </t>
  </si>
  <si>
    <t xml:space="preserve">UNSD </t>
  </si>
  <si>
    <t>United Nations Statistics Division</t>
  </si>
  <si>
    <t xml:space="preserve">UNESCO </t>
  </si>
  <si>
    <t>United Nations Educational, Scientific and Cultural Organization</t>
  </si>
  <si>
    <t xml:space="preserve">WHO </t>
  </si>
  <si>
    <t>World Health Orgnisation</t>
  </si>
  <si>
    <t>WB</t>
  </si>
  <si>
    <t>World Bank</t>
  </si>
  <si>
    <t>Symbols, Abbreviations and Acronyms</t>
  </si>
  <si>
    <t>1 007</t>
  </si>
  <si>
    <t>1 801</t>
  </si>
  <si>
    <t>1 988</t>
  </si>
  <si>
    <t>3 420</t>
  </si>
  <si>
    <t>3 799</t>
  </si>
  <si>
    <t>5 221</t>
  </si>
  <si>
    <t xml:space="preserve">World DataBank, Health Nutrition and Population  Statistics, database: Education Statistics - All Indicators: http://databank.worldbank.org/data/, downloaded: 9 October 2014:    Data for 2012-2013 for: Angola, Botswana, Democratic Republic of Congo,  Namibia, South Africa  </t>
  </si>
  <si>
    <t>World DataBank, Health Nutrition and Population Statistics: http://databank.worldbank.org/data/views/reports/tableview.aspx; downloaded 16 October 2013: Angola (2010 - 2012), Botswana (2010 - 2012),  Democratic Republic of Congo (2010 - 2012),  Namibia (2010 &amp; 2012),  South Africa (2010 - 2012),   Zimbabwe (2010 - 2011)</t>
  </si>
  <si>
    <t xml:space="preserve">Medium variant, United Nations, Department of Economic and Social Affairs, Population Division, World Population Prospects: The 2012 Revision, New York, 2013: http://data.un.org/; downloaded 16 October 2013: Angola (2020-2060), Botswana (2020-2060),  Democratic Republic of Congo (2020-2060),  Mauritius (2055 - 2060), Namibia (2020-2060),  Zimbabwe (2020-2060)  </t>
  </si>
  <si>
    <t>World DataBank, database: Education Statistics - All Indicators: http://databank.worldbank.org/data/, downloaded: 12 October 2014:  Democratic Republic of Congo (2007, 2011), Madagascar (2001-2008, 2010-2013), Namibia (2011-2013)</t>
  </si>
  <si>
    <t>World DataBank, Health Nutrition and Population Statistics, database: Education Statistics - All Indicators: http://databank.worldbank.org/data/, downloaded: 12 October 2014:  Data for 2012-2013 for:  Angola (199502006), Democratic Republic of Congo, Lesotho, Madagascar, Namibia, South Africa, Zimbabwe (1995-2013); Malawi (2012)</t>
  </si>
  <si>
    <t>World DataBank, Health Nutrition and Population Statistics, database: Education Statistics - All Indicators: http://databank.worldbank.org/data/, downloaded: 12 October 2014: Data for 2012-2013 for:  Democratic Republic of Congo (1991-2013), Lesotho, Madagascar, Namibia, South Africa, Zimbabwe</t>
  </si>
  <si>
    <t>World DataBank, Health Nutrition and Population Statistics, database: Education Statistics - All Indicators: http://databank.worldbank.org/data/, downloaded: 12 October 2014: Angola (2013), Democratic Republic of Congo (1990-2013), Lesotho (2010-2013); Data for 2012-2013 for:   Madagascar,  Namibia, South Africa, Zimbabwe</t>
  </si>
  <si>
    <t>Millennium Development Goals: http://mdgs.un.org/unsd/mdg/Data.aspx; downloaded 11 October 2014: Democratic Republic of Congo,Madagascar and  Datta for 2012 for:  Lesotho,  Malawi, Mauritius, Mozambique, Namibia, South Africa, United Republic of Tanzania, Zambia, Zimbabwe</t>
  </si>
  <si>
    <t>1 sq. km = 100 ha</t>
  </si>
  <si>
    <t>The following symbols and abbreviations are used in the Yearbook tables:</t>
  </si>
  <si>
    <t>Inter-Parliamentary Union; Women in national parliaments;: http://www.ipu.org/wmn-e/classif.htm; downloaded, 14 September 2011, 31 October 2013, 30 November 2015</t>
  </si>
  <si>
    <t xml:space="preserve">* Figures correspond to the number of seats currently filled in Parliament </t>
  </si>
  <si>
    <t>Derived using Population totals from Table 1.1.1:  Population density = population / area (sq. km):   DRC (2000 - 2015), Lesotho(2000-2005, 2007-2010), Madagascar (2000-2013); SADC Total</t>
  </si>
  <si>
    <t>World DataBank, Health Nutrition and Population Statistics, database: Education Statistics - All Indicators: http://databank.worldbank.org/data/, downloaded: 22 September 2016:    Data for 2015 for: Democratic Republic of Congo, Seychelles</t>
  </si>
  <si>
    <t>World DataBank, Health Nutrition and Population  Statistics, database: Education Statistics - All Indicators: http://databank.worldbank.org/data/, downloaded:22 September 2016:    Data for 2012-2013 for Democratic Republic of Congo, United Republic of Tanzania (2015)</t>
  </si>
  <si>
    <t xml:space="preserve">World DataBank, Health Nutrition and Population Statistics, database: Education Statistics - All Indicators: http://databank.worldbank.org/data/, downloaded: 22 September 2016:    Data for : Angola (2013), Democratic Republic of Congo (2013 - 2014), Madagascar (2013-2-14),   Zimbabwe (2013)  </t>
  </si>
  <si>
    <t xml:space="preserve">World DataBank, Health Nutrition and Population Statistics, database: Education Statistics - All Indicators: http://databank.worldbank.org/data/, downloaded: 22 September 2016:    Data for : Angola (2013), Democratic Republic of Congo (2013 - 2014), Madagascar (2013-2-14),   Zimbabwe (2013-2014)  </t>
  </si>
  <si>
    <t>1 sq. km</t>
  </si>
  <si>
    <t>100 Ha</t>
  </si>
  <si>
    <t>World DataBank, http://databank.worldbank.org/data/reports.aspx?source=education-statistics-~-all-indicators#/, downloaded:  9 August 2016:  Data for 2015 for Democratic Republic of Congo, Lesotho, Madagascar, Mauritius, Swaziland, Zambia</t>
  </si>
  <si>
    <t>World DataBank, database: Education Statistics - All Indicators: http://databank.worldbank.org/data/, downloaded: 27 September 2016:  Namibia (2013)</t>
  </si>
  <si>
    <t xml:space="preserve">World DataBank, database: Education Statistics - All Indicators: http://databank.worldbank.org/data/, downloaded: 27 September 2016:  Botswana (2013 total), Madagascar (2011 - 2012, 2014), Namibia (2013), </t>
  </si>
  <si>
    <t>World DataBank, database: Education Statistics - All Indicators: http://databank.worldbank.org/data/, downloaded:  27 September 2016:  Angoal (2013 Tertiary), Democratic Republic of Congo (2013), Lesotho (2012 - 2013 tertiary), Madagascar ( 2013 Primary &amp; Tertiary), Namibia (2013 Primary), Seychelles (2011-2014 Tertiary), Zimbabwe (2013 Tertiary)</t>
  </si>
  <si>
    <t>World DataBank, database: Education Statistics - All Indicators: http://databank.worldbank.org/data/, downloaded: 9 August 2016:  Democratic Republic of Congo (2013 - 2014), Madagascar (2013 Primary), Mozambique ( 2012 - 2013 Secondary), South Africa (Primary, 2013 Primary), Zambia (2012 Primary)</t>
  </si>
  <si>
    <t>World DataBank, Health Nutrition and Population Statistics, database: Education Statistics - All Indicators: http://databank.worldbank.org/data/, downloaded: 6 July 2016: Democratic Republic of Congo (2015), Madagascar (2014 Total), Namibia (2014 Total)</t>
  </si>
  <si>
    <t>World DataBank, Health Nutrition and Population Statistics: http://databank.worldbank.org/data/views/reports/tableview.aspx; downloaded 6 July 2016:  Democratic Republic of Congo (2015), Lesotho (2014 - 2015 Total), Mozambique (2014 Total), Namibia (2014 Total),  Zambia (2015)</t>
  </si>
  <si>
    <t>World DataBank, Health Nutrition and Population Statistics: http://databank.worldbank.org/data/views/reports/tableview.aspx; downloaded 6 July 2016: Angola (2006 - 2007, 2011 - 2012, 2015),   Democratic Republic of Congo (2005 - 2015), Madagascar (2005 - 2014), Malawi (2007, 2009, 2011-2012), Mozambique (2006, 2009, 2012, 2014), Namibia (2006-2007, 2009, 2011-2012, 2014), South Africa (2011-2012, 2014-2015), Swaziland (2006, 2009, 2011-2012, 2014-2015),  Zambia (2015), Zimbabwe (2011)</t>
  </si>
  <si>
    <t>World DataBank, Health Nutrition and Population Statistics: http://databank.worldbank.org/data/views/reports/tableview.aspx; downloaded 18 October 2013: Angola (1990-2005, 2010),   Democratic Republic of Congo (1990-2001), Madagascar (1990-2001), Mozambique (2010), Namibia (2010), South Africa (2010), Swaziland (2010),  Zambia (2010)</t>
  </si>
  <si>
    <t>Trends in Maternal Mortality: 1990-2008. Estimates Developed by WHO, UNICEF, UNFPA and the World Bank.Gender Statistics Database, The World Bank:  http://databank.worldbank.org/Data/Views/VariableSelection/SelectVariables.aspx?source=Gender%20Statistics, Downloaded: 14 April 2011: Angola (2008), Malawi, Namibia (1990-2006), Zambia (1990-2008)</t>
  </si>
  <si>
    <t xml:space="preserve">Notes: </t>
  </si>
  <si>
    <t>Southern African Development Community</t>
  </si>
  <si>
    <t>Eswatini</t>
  </si>
  <si>
    <t>Comoros</t>
  </si>
  <si>
    <t>Number of Private households that the head of family is a woman (Number)</t>
  </si>
  <si>
    <t>Antiretroviral therapy coverage (% of people living with HIV)</t>
  </si>
  <si>
    <t xml:space="preserve">Official entrance age to: </t>
  </si>
  <si>
    <t>Pre-primary/Early childhood(ISCED 0)</t>
  </si>
  <si>
    <t>Primary (ISCED 1)</t>
  </si>
  <si>
    <t>Lower Secondary (ISCED 2)</t>
  </si>
  <si>
    <t>Higher Secondary (ISCED 3)</t>
  </si>
  <si>
    <t>Number of year compulsory education</t>
  </si>
  <si>
    <t>Tanzania</t>
  </si>
  <si>
    <t>2011</t>
  </si>
  <si>
    <t>2012</t>
  </si>
  <si>
    <t>2013</t>
  </si>
  <si>
    <t>2014</t>
  </si>
  <si>
    <t>2015</t>
  </si>
  <si>
    <t>2016</t>
  </si>
  <si>
    <t>2017</t>
  </si>
  <si>
    <t>2018</t>
  </si>
  <si>
    <t>Percentage of graduates from tertiary education graduating from Education programmes, both sexes (%)</t>
  </si>
  <si>
    <t>Percentage of graduates from tertiary education graduating from Arts and Humanities programmes, both sexes (%)</t>
  </si>
  <si>
    <t>Percentage of graduates from tertiary education graduating from Social Sciences, Journalism and Information programmes, both sexes (%)</t>
  </si>
  <si>
    <t>Percentage of graduates from tertiary education graduating from Business, Administration and Law  programmes, both sexes (%)</t>
  </si>
  <si>
    <t>Percentage of graduates from tertiary education graduating from Natural Sciences, Mathematics and Statistics programmes, both sexes (%)</t>
  </si>
  <si>
    <t>Percentage of graduates from tertiary education graduating from Information and Communication Technologies programmes, both sexes (%)</t>
  </si>
  <si>
    <t>Percentage of graduates from tertiary education graduating from Engineering, Manufacturing and Construction  programmes, both sexes (%)</t>
  </si>
  <si>
    <t>Percentage of graduates from tertiary education graduating from Agriculture, Forestry, Fisheries and Veterinary programmes, both sexes (%)</t>
  </si>
  <si>
    <t>Percentage of graduates from tertiary education graduating from  Health and Welfare programmes, both sexes (%)</t>
  </si>
  <si>
    <t>Percentage of graduates from tertiary education graduating from Services programmes, both sexes (%)</t>
  </si>
  <si>
    <t>Percentage of graduates from Science, Technology, Engineering and Mathematics programmes in tertiary education, both sexes (%)</t>
  </si>
  <si>
    <t>Percentage of graduates from programmes other than Science, Technology, Engineering and Mathematics in tertiary education, both sexes (%)</t>
  </si>
  <si>
    <t>Percentage of graduates from tertiary education graduating from programmes in unspecified fields, both sexes (%)</t>
  </si>
  <si>
    <t>Percentage of female graduates from tertiary education graduating from Education programmes, female (%)</t>
  </si>
  <si>
    <t>Percentage of female graduates from tertiary education graduating from Arts and Humanities programmes, female  (%)</t>
  </si>
  <si>
    <t>Percentage of female graduates from tertiary education graduating from Social Sciences, Journalism and Information programmes, female  (%)</t>
  </si>
  <si>
    <t>Percentage of female graduates from tertiary education graduating from Business, Administration and Law programmes, female (%)</t>
  </si>
  <si>
    <t>Percentage of female graduates from tertiary education graduating from Natural Sciences, Mathematics and Statistics programmes, female (%)</t>
  </si>
  <si>
    <t>Percentage of female graduates from tertiary education graduating from Information and Communication Technologies programmes, female (%)</t>
  </si>
  <si>
    <t>Percentage of female graduates from tertiary education graduating from Engineering, Manufacturing and Construction programmes, female (%)</t>
  </si>
  <si>
    <t>Percentage of female graduates from tertiary education graduating from Agriculture, Forestry, Fisheries and Veterinary programmes, female (%)</t>
  </si>
  <si>
    <t>Percentage of female graduates from tertiary education graduating from Health and Welfare programmes, female (%)</t>
  </si>
  <si>
    <t>Percentage of female graduates from tertiary education graduating from Services programmes, female (%)</t>
  </si>
  <si>
    <t>Percentage of female graduates from Science, Technology, Engineering and Mathematics programmes in tertiary education, female (%)</t>
  </si>
  <si>
    <t>Percentage of female graduates from programmes other than Science, Technology, Engineering and Mathematics in tertiary education, female (%)</t>
  </si>
  <si>
    <t>Percentage of female graduates from tertiary education graduating from programmes in unspecified fields, female (%)</t>
  </si>
  <si>
    <t>Percentage of male graduates from tertiary education graduating from Education programmes, male (%)</t>
  </si>
  <si>
    <t>Percentage of male graduates from tertiary education graduating from Arts and Humanities programmes, male  (%)</t>
  </si>
  <si>
    <t>Percentage of male graduates from tertiary education graduating from Social Sciences, Journalism and Information programmes, male  (%)</t>
  </si>
  <si>
    <t>Percentage of male graduates from tertiary education graduating from Business, Administration and Law programmes, male (%)</t>
  </si>
  <si>
    <t>Percentage of male graduates from tertiary education graduating from Natural Sciences, Mathematics and Statistics programmes, male (%)</t>
  </si>
  <si>
    <t>Percentage of male graduates from tertiary education graduating from Information and Communication Technologies programmes, male (%)</t>
  </si>
  <si>
    <t>Percentage of male graduates from tertiary education graduating from Engineering, Manufacturing and Construction programmes, male (%)</t>
  </si>
  <si>
    <t>Percentage of male graduates from tertiary education graduating from Agriculture, Forestry, Fisheries and Veterinary programmes, male (%)</t>
  </si>
  <si>
    <t>Percentage of male graduates from tertiary education graduating from Health and Welfare programmes, male (%)</t>
  </si>
  <si>
    <t>Percentage of male graduates from tertiary education graduating from Services programmes, male (%)</t>
  </si>
  <si>
    <t>Percentage of male graduates from Science, Technology, Engineering and Mathematics programmes in tertiary education, male (%)</t>
  </si>
  <si>
    <t>Percentage of male graduates from programmes other than Science, Technology, Engineering and Mathematics in tertiary education, male (%)</t>
  </si>
  <si>
    <t>Percentage of male graduates from tertiary education graduating from programmes in unspecified fields, male (%)</t>
  </si>
  <si>
    <t>SADC Selected Indicators: Angola (2016-2018), Botswana (2016-2018), Comoros (2008-2018), Democratic Republic of Congo (2016-2018), Eswatini (2018), Lesotho (2017, 2018), Malawi (2016-2018), Mozambique (2016-2018), Namibia (2016-2018), Seychelles (2016-2018), Zambia (2016-2018)</t>
  </si>
  <si>
    <t>Notes</t>
  </si>
  <si>
    <t>World Bank DataBank, Health, Nutrition and Population Statistics: https://databank.worldbank.org/source/health-nutrition-and-population-statistics#, Downloaded, 15 November 2019</t>
  </si>
  <si>
    <t>World Bank DataBank, World Development Indicators: https://databank.worldbank.org/source/world-development-indicators, Downloaded, 21 November 2019</t>
  </si>
  <si>
    <t>World Bank Databank,  Gender Statistics: https://databank.worldbank.org/source/gender-statistics/, Downloaded, 2 December 2019</t>
  </si>
  <si>
    <t>World Bank Databank,  Gender Statistics: https://databank.worldbank.org/source/gender-statistics/, Downloaded, 4 December 2019</t>
  </si>
  <si>
    <t xml:space="preserve">World DataBank, Health Nutrition and Population Statistics, database: https://databank.worldbank.org/source/health-nutrition-and-population-statistics#, downloaded: 6 December 2019:    Data for : Angola (2016-207), Botswana (2016-2017), Comoros (2006-2017), Democratic Republic of Congo (2015 - 2017), Lesotho (2017), Madagascar (2015-2017),  Malawi (2016-2017),Mozambique (2016-2017),Namibia (2015-2017), Seychelles (2016-2017), Zambia (2016-2017),  Zimbabwe (2015-2016)  </t>
  </si>
  <si>
    <t>SADC Selected indicators: For 2016-2018: Angola, Botswana, Democratic Republic of Congo, Malawi, Mozambique, Namibia, Seychelles, Zambia. For 2017-2018: Lesotho. For 2018: Eswatini. For 2016-2017: Madagascar. For 2016, 2018: Zimbabwe. For 2008-2018: Comoros</t>
  </si>
  <si>
    <t>World DataBank, Health Nutrition and Population Statistics, database: https://databank.worldbank.org/source/health-nutrition-and-population-statistics/, downloaded: 9 December 2019: Democratic Republic of Congo (2016-2018), Madagascar (2016-2018), Malawi (2016-2018), Namibia (2016-2018), Seychelles (2016-2018), Eswatini (2018), Lesotho (2017-2018)</t>
  </si>
  <si>
    <t>SADC Selected Indicators (2018 from UNICEF website): Angola (Total 2016-2018), Comoros (Total 2008-2018), Mozambique (Total 2016-2018), Zambia (Total 2016-2018), Zimbabwe (Total 2016,Total 2018)</t>
  </si>
  <si>
    <t>UNESCO Institute for Statistics, http://data.uis.unesco.org/#, downloaded:  18 September 2019:  Data for 2016-2018 for Angola, Botswana, Democratic Republic of Congo, Lesotho, Malawi, Mauritius, Namibia, Seychelles, Zambia. Data for 2017-2018 for Eswatini. Data for 2011: Zimbabwe and Namibia. Data for 2012 and 2018: Comoros</t>
  </si>
  <si>
    <t>UNESCO Institute for Statistics: http://data.uis.unesco.org/#, Downloaded, 18 November 2019</t>
  </si>
  <si>
    <t>UNESCO Institute for Statistics: http://data.uis.unesco.org/Index.aspx?queryid=144#, downloaded: 18 November 2019:  Comoros (2007, 2013, 2014, 2017), Eswatini (2017), Mozambique (2016-2018), Namibia (Total 2017, 2018), Zambia (2017)</t>
  </si>
  <si>
    <t>UNESCO Institute for Statistics: http://data.uis.unesco.org/Index.aspx?queryid=144#, downloaded: 18 November 2019:  Comoros (2013, 2014, 2017), Madagascar (2015-2018), Malawi (2016, 2018),South Africa (2017)</t>
  </si>
  <si>
    <t>UNESCO Institute for Statistics: http://data.uis.unesco.org/Index.aspx?queryid=144#, downloaded: 18 November 2019:  Comoros (2013, 2014, 2017), Eswatini (Primary 2017/2018), Madagascar (Secondary 2015-2018), Malawi (Secondary 2016, 2018), Mozambique (Primary 2016-2018), Seychelles (Secondary 2016-2018), South Africa (Primary and Secondary 2017), Zambia (Primary 2017)</t>
  </si>
  <si>
    <t>UNESCO Institute for Statistics: http://data.uis.unesco.org/, downloaded: 18 November 2019:  Angola (Primary 2015, Seondary 2016), Comoros, Democratic Republic of Congo (Primary and Secondary 2015), Eswatini (Primary 2017), Madagascar (Primary 2015, 2016, 2018, Secondary 2017, 2018), Malawi (Primary and Secondary  2018), Mozambique (Primary 2016-2018, Secondary 2015/2017), Namibia (Primary 2018), Seychelles (Primary and Secondary 2016-2018), South Africa (Primary 2014/2015 and Secondary 2015/2016/2017), Zambia (Primary 2016/2017)</t>
  </si>
  <si>
    <t>World DataBank, Health Nutrition and Population Statistics: https://databank.worldbank.org/source/health-nutrition-and-population-statistics/, downloaded: 12 November 2019:  Data for Total 2016 and 2017 and Total, Male and Female for 2018 for Angola, Botswana, Democratic Republic of Congo,  Malawi, Mozambique, Namibia, Seychelles, Tanzania, Zambia, Zimbabwe. For Comoros (2007-2018). Eswatini (2018). Madagascar (Total 2016, Total 2017), South Africa (2018)</t>
  </si>
  <si>
    <t>World DataBank, Health Nutrition and Population Statistics: https://databank.worldbank.org/source/health-nutrition-and-population-statistics/, downloaded: 12 November 2019:  Data for Total 2016 and 2017 and Total, Male and Female for 2018 for Angola, Botswana, Democratic Republic of Congo,  Malawi,  Namibia, Seychelles, Tanzania, Zambia, Zimbabwe. For Comoros (2006-2018). Eswatini (2018). Madagascar (Total 2016, Total 2017), Mozambique (2015, Total 2016/2017, 2018), South Africa (2018)</t>
  </si>
  <si>
    <t>HDI 2018: Angola (2017, 2018), Botswana (2017, 2018), Comoros (2010-2017), Democratic Republic of Congo (2016, 2017), Lesotho (2017), Madagascar (2016, 2017), Malawi (2015-2017), Mozambique (2015-2017), Namibia (2016, 2017), South Africa (2016, 2017), Tanzania (2016, 2017), Zambia (2016, 2017), Zimbabwe (2016, 2017)</t>
  </si>
  <si>
    <t>World Bank DataBank, Health Nutrition and Population Statistics, https://databank.worldbank.org/source/health-nutrition-and-population-statistics/, downloaded 12 November 2019.  Angola (2016-2018), Botswana (2016-2018), Comoros (2007-2018), Democratic Republic of Congo (2015-2018), Eswatini (2017, 2018), Lesotho (2016, 2017), Madagascar (2014-2017), Malawi (2015-2018), Mozambique (2014-2018), Namibia (2016- 2018), Seychelles (2016-2018), South Africa (2014, 2015, 2017, 2018), Tanzania (2016- 2018), Zambia (2014-2018), Zimbabwe (2016-2018)</t>
  </si>
  <si>
    <t>World Bank Data,https://data.worldbank.org/, downloaded 12 November 2019.  Angola (2016-2018), Botswana (2016-2018), Comoros (2007-2018), Democratic Republic of Congo (2014-2018), Eswatini (2017, 2018), Lesotho (2016, 2017), Madagascar (2014-2017), Malawi (2015-2018), Mozambique (2016-2018), Namibia (2014- 2018), Seychelles (2016-2018), South Africa ( 2017, 2018), Tanzania (2016- 2018), Zambia (2015-2018), Zimbabwe (2016-2018)</t>
  </si>
  <si>
    <t>World Bank Data,https://data.worldbank.org/, downloaded 12 November 2019.  Angola (2016-2018), Botswana (2016-2018), Comoros (2007-2018), Democratic Republic of Congo (2015-2018), Eswatini (2017, 2018), Lesotho (2015-2017), Madagascar (2014-2017), Malawi (2015-2018), Mozambique (2013-2018), Namibia (2014- 2018), Seychelles (2016-2018), South Africa ( 2014,2015,2017, 2018), Tanzania (2016- 2018), Zambia (2015-2018), Zimbabwe (2016-2018)</t>
  </si>
  <si>
    <t>World Bank Data,https://data.worldbank.org/, downloaded 12 November 2019.  Angola (2016-2018), Botswana (2016-2018), Comoros (2007-2018), Democratic Republic of Congo (2015-2018), Eswatini (2017, 2018), Lesotho (2015-2017), Madagascar (2014-2017), Malawi (2015-2018), Mozambique (2016-2018), Namibia (2014- 2018), Seychelles (2016-2018), South Africa ( 2014,2015,2017, 2018), Tanzania (2016- 2018), Zambia (2015-2018), Zimbabwe (2016-2018)</t>
  </si>
  <si>
    <t>World DataBank, Health Nutrition and Population Statistics, database: https://databank.worldbank.org/source/health-nutrition-and-population-statistics/, downloaded 12 November 2019.  Angola (2016-2018), Botswana (2016-2018), Comoros (2007-2018), Democratic Republic of Congo (2015-2018), Eswatini (2017, 2018), Lesotho (2015-2017), Madagascar (2014-2017), Malawi (2015-2018), Mozambique (2016-2018), Namibia (2014- 2018), Seychelles (2016-2018), South Africa ( 2014-2018), Tanzania (2016- 2018), Zambia (2015-2018), Zimbabwe (2016-2018)</t>
  </si>
  <si>
    <t>World Health Organization: http://apps.who.int/gho/data/view.main.57040ALL?lang=en; downloaded: 14 November 2019: Data for 2013-2018 for Angola,  Democratic Republic of Congo, Lesotho, Madagascar,  Malawi, Mozambique, Namibia, Zimbabwe. Data for 2016-2018 for Botswana. Data for 2000-2018 for Comoros. Data for 2017-2018 for Eswatini. Data for 2016-2018 for Seychelle and Tanzania. Data for 2013-2017 for South Africa. Data for 2014-2018 for Zambia.</t>
  </si>
  <si>
    <t>WorldBank dataBank - Health Nutrition and Population Statistics (HNP), database: hhttps://databank.worldbank.org/source/health-nutrition-and-population-statistics#; downloaded: 12 November 2019:  Angola (2014-2018), Botswana (2016-2018), Comoros (2006-2018), Democratic Republic of Congo (2015-2018) , Eswatini (2017, 2018), Lesotho (2014-2016, 2018), Madagascar (2014-2018), Malawi (2014-2018), Mauritius (2018), Namibia (2014-2018),  South Africa (2018), United Republic of Tanzania (2016-2018), Zambia (2014-2018), Zimbabwe (2016-2018)</t>
  </si>
  <si>
    <t xml:space="preserve">Our World in Data: https://ourworldindata.org/hiv-aids#the-prevalence-of-hiv-aids, download 31 January 2020, Total 2015-2017 for Democratic Republic of Congo, Madagascar, Malawi, Namibia, Zambia. Total 2016-2017 for Angola, Botswana, Tanzania, Zimbabwe. Total 1990-2017 for Comoros. </t>
  </si>
  <si>
    <t xml:space="preserve">Comoros </t>
  </si>
  <si>
    <t>Theorical duration (years)</t>
  </si>
  <si>
    <t>Share of Science, Technology, Engineering and Mathematics on Tertiary education (%)</t>
  </si>
  <si>
    <t>Distribution of Tertiary education by Field of study (%)</t>
  </si>
  <si>
    <t>UNFPA</t>
  </si>
  <si>
    <t>UNICEF</t>
  </si>
  <si>
    <t>United Nations Population Fund</t>
  </si>
  <si>
    <t>United Nations International Children's Emergency Fund</t>
  </si>
  <si>
    <t>HDI</t>
  </si>
  <si>
    <t>Human Development Index</t>
  </si>
  <si>
    <t>HIV</t>
  </si>
  <si>
    <t>human immunodeficiency virus</t>
  </si>
  <si>
    <t>ITU</t>
  </si>
  <si>
    <t>International Telecommunication Union</t>
  </si>
  <si>
    <t>UNDP</t>
  </si>
  <si>
    <t>United Nations Development Programme</t>
  </si>
  <si>
    <t>Blank</t>
  </si>
  <si>
    <t>No submission from Membre State</t>
  </si>
  <si>
    <t>UNESCO Institute of Statistics, http://data.uis.unesco.org/#, downloaded: 9 October 2020: Updates for Madagascar 2018 and Malawi 2015</t>
  </si>
  <si>
    <t>UNESCO Institute for Statistics: http://data.uis.unesco.org/#, Downloaded, 9 October 2020</t>
  </si>
  <si>
    <t>For 2018: http://hdr.undp.org/en/composite/GII, dowloaded 9 October 2020</t>
  </si>
  <si>
    <t>2019</t>
  </si>
  <si>
    <t>2020</t>
  </si>
  <si>
    <t>UNESCO Institute of Statistics, http://data.uis.unesco.org/#, downloaded: 25 November 2020: Updates for Angola 2018</t>
  </si>
  <si>
    <t>UNESCO Institute for Statistics: http://data.uis.unesco.org/#, Downloaded, 25 November 2020</t>
  </si>
  <si>
    <t>UNESCO Institute for Statistics: http://data.uis.unesco.org/#, Downloaded 25 November 2020</t>
  </si>
  <si>
    <t>World Bank DataBank, Health, Nutrition and Population Statistics: https://databank.worldbank.org/source/health-nutrition-and-population-statistics#, Downloaded, 27 November 2020</t>
  </si>
  <si>
    <t>World DataBank, Health Nutrition and Population Statistics, database: https://databank.worldbank.org/source/health-nutrition-and-population-statistics, downloaded: 30 November 2020:   For 2019: Comoros, Eswatini, Lesotho, Madagascar, Malawi, Seychelles, Zambia and Zimbabwe</t>
  </si>
  <si>
    <t>World DataBank, Health Nutrition and Population Statistics, database: https://databank.worldbank.org/source/health-nutrition-and-population-statistics, downloaded: 30 November 2020: Data for 2019 for Comoros, Eswatini, Lesotho, Madagascar, Malawi, Seychelles, South Africa, Zambia and Zimbabwe</t>
  </si>
  <si>
    <t>World DataBank, Health Nutrition and Population Statistics, database: http://databank.worldbank.org/data/, downloaded: 30 November 2020. No data available for 2019 and 2020.</t>
  </si>
  <si>
    <t>World DataBank, Health Nutrition and Population Statistics, database: https://databank.worldbank.org/source/health-nutrition-and-population-statistics#, downloaded: 30 November 2020. Data not available for 2019 and 2020.</t>
  </si>
  <si>
    <t>World DataBank, Health Nutrition and Population Statistics, database: https://databank.worldbank.org/source/health-nutrition-and-population-statistics/, downloaded: 30 November 2020: No available data for 2019 and 2020</t>
  </si>
  <si>
    <t>UNESCO Institute for Statistics: http://data.uis.unesco.org/#,Downloaded: 1 December 2020: Eswatini (2018), Malawi (2013-2019), Seychelles (2019), South Africa (2017-2018)</t>
  </si>
  <si>
    <t>Democratic Republic of the Congo</t>
  </si>
  <si>
    <t>Pre-primary</t>
  </si>
  <si>
    <t>UNESCO Institute for Statistics: http://data.uis.unesco.org/, downloaded: 1st December 2020</t>
  </si>
  <si>
    <t>NOTE:</t>
  </si>
  <si>
    <t>Administrative data</t>
  </si>
  <si>
    <t>na</t>
  </si>
  <si>
    <t>World DataBank, Health Nutrition and Population Statistics: https://databank.worldbank.org/source/health-nutrition-and-population-statistics/, downloaded: 3 December 2020:  Data for 2019 for Democratic Republic of Congo, Madagascar. For Comoros (2007-2019). For Eswatini (2017-2019), For Namibia, Seychelles,  Zambia, Zimbabwe (2016-2019). For Lesotho, Malawi (2015-2019)</t>
  </si>
  <si>
    <t>World Bank DataBank, Health Nutrition and Population Statistics, https://databank.worldbank.org/source/health-nutrition-and-population-statistics/, downloaded 3 December 2020. Data for 2019 for all Member States except Botswana, Mauritius, Mozambique and Tanzania</t>
  </si>
  <si>
    <t>World Bank DataBank, Health Nutrition and Population Statistics, https://databank.worldbank.org/source/health-nutrition-and-population-statistics/, downloaded 3 December 2020. Data for 2019 for all Member States except Botswana, Mauritius and Tanzania</t>
  </si>
  <si>
    <t>World DataBank, Health Nutrition and Population Statistics, database: https://databank.worldbank.org/source/health-nutrition-and-population-statistics/, downloaded 3 December 2020.  Angola, Comoros, Madagascar, Malawi, Namibia, Seychelles, South Africa, Zambia and Zimbabwe (2019); Lesotho (2012-2017, 2019)</t>
  </si>
  <si>
    <t>World DataBank, Health Nutrition and Population Statistics, database: https://databank.worldbank.org/source/health-nutrition-and-population-statistics/, downloaded 3 December 2020.  Data for 2018 for all Member States except Botswana, Democratic Republic of Congo, Madagascar and Mauritius</t>
  </si>
  <si>
    <t>UNAIDS report 2020: https://www.unaids.org/sites/default/files/media_asset/2020_aids-data-book_en.pdf. Data for 2019 for all Member States except Botswana and Mauritius</t>
  </si>
  <si>
    <t>UNAIDS report 2020: https://www.unaids.org/sites/default/files/media_asset/2020_aids-data-book_en.pdf. Data for 2019 for all Member States except Botswana, Madagascar, Mauritius, Tanzania and South Africa</t>
  </si>
  <si>
    <t>WorldBank dataBank - Health Nutrition and Population Statistics (HNP), database: hhttps://databank.worldbank.org/source/health-nutrition-and-population-statistics#; downloaded: 3 December 2020:  Updated time series for 2007-2018 for Madagascar, Malawi, Mozambique, Zambia and Zimbabwe. Updated data for 2012-2018 for Eswatini. Data 2019 for Angola, Comoros, Eswatini, Lesotho, Madagascar, Malawi, Mozambique, Zambia and Zimbabwe</t>
  </si>
  <si>
    <t>World Bank DataBank, World Development Indicators: https://databank.worldbank.org/source/world-development-indicators, Downloaded, 9 December 2020 (No new data)</t>
  </si>
  <si>
    <t>&lt; 1%</t>
  </si>
  <si>
    <t>World Bank Databank,  Gender Statistics: https://databank.worldbank.org/source/gender-statistics/, Downloaded, 9 December 2020. Updates for Namibia, Seychelles, Zambia, Zimbabwe</t>
  </si>
  <si>
    <t>For Mauritius: Mortality rate per 100,000 mid year population aged 30-70 years due to cardiovascular disease, cancer, diabetes and chronic respiratory diseases</t>
  </si>
  <si>
    <t xml:space="preserve">POPULATION </t>
  </si>
  <si>
    <t xml:space="preserve">AND </t>
  </si>
  <si>
    <t>MIGRATION</t>
  </si>
  <si>
    <t>POPULATION</t>
  </si>
  <si>
    <t xml:space="preserve">MIGRANT </t>
  </si>
  <si>
    <t>REMITTANCES</t>
  </si>
  <si>
    <t>SOCIAL SERVICES</t>
  </si>
  <si>
    <t>EDUCATION</t>
  </si>
  <si>
    <t>HEALTH</t>
  </si>
  <si>
    <t>HOUSING AND</t>
  </si>
  <si>
    <t>BASIC SERVICES</t>
  </si>
  <si>
    <t xml:space="preserve">POVERTY </t>
  </si>
  <si>
    <t xml:space="preserve"> AND</t>
  </si>
  <si>
    <t>INCOME DISTRIBUTION</t>
  </si>
  <si>
    <t>GENDER EQUALITY</t>
  </si>
  <si>
    <t>LABOUR AND EMPLOYMENT</t>
  </si>
  <si>
    <t>1.1</t>
  </si>
  <si>
    <t>1.2</t>
  </si>
  <si>
    <t>2.1</t>
  </si>
  <si>
    <t>2.2</t>
  </si>
  <si>
    <t>2.3</t>
  </si>
  <si>
    <t>World DataBank, Health Nutrition and Population Statistics, database: https://databank.worldbank.org/source/health-nutrition-and-population-statistics, downloaded: 6 December 2019:    Data for 2016-2018 for: Angola, Botswana, Comoros, Democratic Republic of Congo, Malawi, Mozambique, Namibia, Seychelles, Zambia,  Eswatini (2018), Lesotho (2017,2018), Zimbabwe (2018)</t>
  </si>
  <si>
    <t>World DataBank, Health Nutrition and Population Statistics, database: https://databank.worldbank.org/source/health-nutrition-and-population-statistics, downloaded: 6 December 2019:    Data for 2007-2018 for: Comoros and Seychelles. Data for 2016-2018 for: Angola, Botswana, Democratic Republic of Congo, Malawi, Mozambique, Namibia, Zambia. Data for 2018 for Eswatini and Zimbabwe. Data for 2017-2018 for Lesotho</t>
  </si>
  <si>
    <t>Per Thousand Women aged 15-19</t>
  </si>
  <si>
    <t>World DataBank, Health Nutrition and Population Statistics: http://databank.worldbank.org/data/views/reports/tableview.aspx; downloaded 17 October 2013: Angola (2008-2010),      Madagascar,  Malawi (2000-2011),  Mozambique (2000-2006), Namibia (2000-2007)</t>
  </si>
  <si>
    <t>Pri</t>
  </si>
  <si>
    <t>Sec</t>
  </si>
  <si>
    <t>Ter</t>
  </si>
  <si>
    <t>Pri = Primary; Sec = Secondary; Ter = Tertiary</t>
  </si>
  <si>
    <t xml:space="preserve">Pri </t>
  </si>
  <si>
    <t xml:space="preserve">Sec </t>
  </si>
  <si>
    <r>
      <t xml:space="preserve">Notes: </t>
    </r>
    <r>
      <rPr>
        <sz val="11"/>
        <color theme="1"/>
        <rFont val="Tahoma"/>
        <family val="2"/>
      </rPr>
      <t>Pri = Primary; Sec = Secondary</t>
    </r>
  </si>
  <si>
    <t xml:space="preserve">SADC Secretariat, Education and Skills Section, Directorate of Social and Human Development and Special Programmes (SHD &amp; SP), Table D9. Distribution of Higher Education Enrolment by Key Fields of Study; Enrolment in universities by Key Fields of Study     (Full-time equivalents): Botswana,  Malawi (2008),  Namibia,  Swaziland </t>
  </si>
  <si>
    <t>Data not available for Comoros</t>
  </si>
  <si>
    <r>
      <rPr>
        <b/>
        <sz val="11"/>
        <color theme="1"/>
        <rFont val="Calibri"/>
        <family val="2"/>
        <scheme val="minor"/>
      </rPr>
      <t>Pupil-trained teacher ratio</t>
    </r>
    <r>
      <rPr>
        <sz val="11"/>
        <color theme="1"/>
        <rFont val="Calibri"/>
        <family val="2"/>
        <scheme val="minor"/>
      </rPr>
      <t xml:space="preserve"> by education level: Average number of pupils per trained teacher at each level of education (pre-primary, primary, secondary education) in a given academic year.</t>
    </r>
  </si>
  <si>
    <r>
      <rPr>
        <b/>
        <sz val="11"/>
        <color theme="1"/>
        <rFont val="Calibri"/>
        <family val="2"/>
        <scheme val="minor"/>
      </rPr>
      <t>A trained teache</t>
    </r>
    <r>
      <rPr>
        <sz val="11"/>
        <color theme="1"/>
        <rFont val="Calibri"/>
        <family val="2"/>
        <scheme val="minor"/>
      </rPr>
      <t>r is one who has received at least the minimum organized pedagogical teacher training pre-service and in-service required for teaching at the relevant level in a given country in a given academic year.</t>
    </r>
  </si>
  <si>
    <t>Distribution of Tertiary education by Field of study (%)
(Cont'd)</t>
  </si>
  <si>
    <t>Table 2.1.15 (Cont'd) Distribution of Tertiary education by field of study and share of Science, Technology, Engineering and Mathematics (%), 2000 - 2019, Selected years</t>
  </si>
  <si>
    <t>Table 2.1.15 (Cont'd) Distribution of Tertiary education by field of study and share of Science, Technology, Engineering and Mathematics (%) , 2000 - 2019, Selected years</t>
  </si>
  <si>
    <t>Table 2.1.15 (Cont'd)  Distribution of Tertiary education by field of study and share of Science, Technology, Engineering and Mathematics (%), 2000 - 2019, Selected years</t>
  </si>
  <si>
    <t>Table 2.1.15 (Cont'd) Distribution of Tertiary education by field of study and share of Science, Technology, Engineering and Mathematics (%) in Seychelles, 2000 - 2019, Selected years</t>
  </si>
  <si>
    <t>World DataBank, Health Nutrition and Population Statistics: http://databank.worldbank.org/data/views/reports/tableview.aspx; downloaded 17 October 2013:  Angola, Botswana,  Democratic Republic of Congo, Lesotho, Madagascar,  Malawi,  Mozambique, Namibia,  South Africa (1980-2002), Swaziland (1980-2006), United Republic of Tanzania (19080-1985), Zambia, Zimbabwe</t>
  </si>
  <si>
    <t>% Children under 5</t>
  </si>
  <si>
    <t>Per  1000 live births</t>
  </si>
  <si>
    <t>Millennium Development Goals: http://mdgs.un.org/unsd/mdg/Data.aspx; downloaded 11 October 2014: Datta for 2013 for: Angola, Democratic Republic of Congo,   Mozambique, Namibia, South Africa, Zimbawe</t>
  </si>
  <si>
    <t>Human Development Index (HDI) Value</t>
  </si>
  <si>
    <t>$ (2011 PPP) Per Day</t>
  </si>
  <si>
    <t>UNDP, Human Development Report  2018</t>
  </si>
  <si>
    <t>Human Development Report (HDR 2014), http://hdr.undp.org/sites/default/files/hdr14_statisticaltables.xls, downloaded: 10 October 2014</t>
  </si>
  <si>
    <t>Human Development Report (HDR 2015), http://hdr.undp.org/en/composite/GDI, downloaded: 14 December 2015</t>
  </si>
  <si>
    <t>Human Development Report 2018</t>
  </si>
  <si>
    <t xml:space="preserve">  Total Labour Force</t>
  </si>
  <si>
    <t>Mauritius (for 16 to 24 yrs old)</t>
  </si>
  <si>
    <t>Unemployment rate (Those with advanced education)</t>
  </si>
  <si>
    <t>National Statistics Office of Member States: Updates from Democratic Republic of Congo (2016), Mauritius (2012-2019), South Africa (2019) and Tanzania</t>
  </si>
  <si>
    <t>SYMBOLS, ABBREVIATIONS AND ACRONYMS</t>
  </si>
  <si>
    <t>EDUCATION (Cont'd)</t>
  </si>
  <si>
    <t>TABLE OF CONTENTS (CONTD.)</t>
  </si>
  <si>
    <t>2.1.3    Official entrance age and school duration in SADC (2009-2018)</t>
  </si>
  <si>
    <t>2.2.7   Antenatal care coverage, at least one visit (%), 2007 - 2022, Selected years</t>
  </si>
  <si>
    <t>Urban Villages</t>
  </si>
  <si>
    <t>Cities and Towns</t>
  </si>
  <si>
    <r>
      <t>Mauritius</t>
    </r>
    <r>
      <rPr>
        <b/>
        <vertAlign val="superscript"/>
        <sz val="11"/>
        <rFont val="Tahoma"/>
        <family val="2"/>
      </rPr>
      <t>1</t>
    </r>
  </si>
  <si>
    <r>
      <t xml:space="preserve">(i) </t>
    </r>
    <r>
      <rPr>
        <u/>
        <sz val="10"/>
        <color theme="1"/>
        <rFont val="Tahoma"/>
        <family val="2"/>
      </rPr>
      <t xml:space="preserve">Household income </t>
    </r>
    <r>
      <rPr>
        <sz val="10"/>
        <color theme="1"/>
        <rFont val="Tahoma"/>
        <family val="2"/>
      </rPr>
      <t xml:space="preserve">comprises disposable income and imputed rent.  
        a. Household disposable income consists of income  from work (paid and self employment), transfers (government pensions, regular allowances from relatives, alimony, etc.), property income (rent, interest, dividend) and income received from own produced goods and services; it excludes compulsory deductions such as income tax (PAYE) and contributions to pension and social security schemes. 
        b. Imputed rent is a rental value for non-renting households. It is expressed in terms of 'per adult equivalent' - to consider intra-household differentials - by adjusting for household size and age composition as well as economies of scale. </t>
    </r>
  </si>
  <si>
    <r>
      <rPr>
        <vertAlign val="superscript"/>
        <sz val="10"/>
        <color theme="1"/>
        <rFont val="Tahoma"/>
        <family val="2"/>
      </rPr>
      <t>1</t>
    </r>
    <r>
      <rPr>
        <sz val="10"/>
        <color theme="1"/>
        <rFont val="Tahoma"/>
        <family val="2"/>
      </rPr>
      <t xml:space="preserve"> - Mauritius does not have a National Poverty Line. Statistics Mauritius (SM) produces poverty statistics based on Relative Poverty Line (RPL), set at half of the median monthly </t>
    </r>
    <r>
      <rPr>
        <u/>
        <sz val="10"/>
        <color theme="1"/>
        <rFont val="Tahoma"/>
        <family val="2"/>
      </rPr>
      <t>household income per adult equivalent</t>
    </r>
    <r>
      <rPr>
        <sz val="10"/>
        <color theme="1"/>
        <rFont val="Tahoma"/>
        <family val="2"/>
      </rPr>
      <t xml:space="preserve">.  </t>
    </r>
  </si>
  <si>
    <t>(ii) The RPL is estimated at  (a) Rs 5,652 (around US$ 189) in 2012 &amp; (b) Rs 7,509 (around US$ 220) in 2017.</t>
  </si>
  <si>
    <t>Sustainable Development Goals Database; United Nations Statistics Division: UNData - https://unstats.un.org/sdgs/dataportal/database, downloaded November 2023</t>
  </si>
  <si>
    <r>
      <rPr>
        <b/>
        <sz val="11"/>
        <rFont val="Arial"/>
        <family val="2"/>
      </rPr>
      <t>$ (2011
PPP) Per
Day</t>
    </r>
  </si>
  <si>
    <r>
      <rPr>
        <b/>
        <sz val="10"/>
        <rFont val="Tahoma"/>
        <family val="2"/>
      </rPr>
      <t>Source:</t>
    </r>
  </si>
  <si>
    <t>&lt; 1</t>
  </si>
  <si>
    <t xml:space="preserve">Mauritius </t>
  </si>
  <si>
    <t>Sector</t>
  </si>
  <si>
    <t>Table 2.2.2 (contd.)  Under-Five Mortality Rate in SADC  By Year and Sex, Per Thousand Live Births, 2015 - 2019</t>
  </si>
  <si>
    <t>Table 2.2.2  Under-Five Mortality Rate in SADC  By Year and Sex, Per Thousand Live Births, 2010 - 2014</t>
  </si>
  <si>
    <t>World dataBank - Health Nutrition and Population Statistics (HNP), database: Education Statistics - All Indicators: http://databank.worldbank.org; downloaded: 12 October 2014: Angola (2000-2013), Botswana (2012-2013),  Democratic Republic of Congo  (2000-2013), Lesotho (2012-2013), Madagascar  (2000-2013),  Malawi  (2012-2013), Namibia  (2012-2013), Zimbabwe  (2012-2013)</t>
  </si>
  <si>
    <t>World Health Organization: http://apps.who.int/gho/data/view.main.57040ALL?lang=en; downloaded: 14 November 2019: Angola (2016-2018),  Botswana (2016-2018), Comoros (2007-2018), Democratic Republic of Congo (2014-2018), Eswatini (2017, 2018), Lesotho (2016-2018), Madagascar (2014-2018), Malawi (2014-2018), Mozambique (2016-2018), Namibia (2014-2018),  Seychelles (2016-2018), Tanzania (2016-2018), Zambia (2014-2018), Zimbabwe (2015-2018)</t>
  </si>
  <si>
    <t>Table 2.2.1  Infant Mortality Rate  in SADC By Year and Sex, Per Thousand Live Births, 2010 - 2014</t>
  </si>
  <si>
    <t>Table 2.2.1 (contd.)  Infant Mortality Rate  in SADC By Year and Sex, Per Thousand Live Births, 2014 - 2019</t>
  </si>
  <si>
    <t>2021</t>
  </si>
  <si>
    <t>2022</t>
  </si>
  <si>
    <t>Table 2.1.12   Pupil-Teacher Ratio in Primary and Secondary School in SADC, Number of Pupils Per Teacher, 2010  - 2022, Selected Years</t>
  </si>
  <si>
    <t>Table 2.1.15 (Cont'd) Distribution of Tertiary education by field of study and share of Science, Technology, Engineering and Mathematics (%), 2000 - 2022, Selected years</t>
  </si>
  <si>
    <t>World DataBank, Health Nutrition and Population Statistics: http://databank.worldbank.org/data/views/reports/tableview.aspx; downloaded November 2023: 2022: Angola, Comoros,  Democratic Republic of Congo, Lesotho, Madagascar, Malawi. 2020:Eswatini, Seychelles, Zambia. 2021:Mauritius, Namibia, South Africa</t>
  </si>
  <si>
    <t>World DataBank, Health Nutrition and Population Statistics: http://databank.worldbank.org/data/views/reports/tableview.aspx; downloaded November 2023:  Angola (2022), Comoros (2022),  Democratic Republic of Congo (2022), Eswatini (2020), Lesotho (2022), Madagascar (2021-2022), Malawi (2020 &amp; 2022), Mauritius(2021), Mozambique (2020), Namibia (2021), Seychelles (2020),  South Africa (2021), Tanzania(2022), Zambia (2020),  Zimbabwe (2019 &amp; 2022)</t>
  </si>
  <si>
    <t>UNESCO Institute for Statistics: http://data.uis.unesco.org/#, Downloaded, November 2023. Data for 2017-2022</t>
  </si>
  <si>
    <t>UNESCO Institute for Statistics: http://data.uis.unesco.org/#,Downloaded: November 2023. Botswana (2021), Comoros (2018), Eswatini (2019), Madagascar (2019-20), Seychelles (2020-22), South Africa (2017-2018)</t>
  </si>
  <si>
    <t>UNESCO Institute for Statistics: http://data.uis.unesco.org/#, Downloaded, November 2023</t>
  </si>
  <si>
    <t>Table 2.1.15 (Cont'd)  Distribution of Tertiary education by field of study and share of Science, Technology, Engineering and Mathematics (%), 2000 - 2020, Selected years</t>
  </si>
  <si>
    <t>World DataBank, database: Education Statistics - All Indicators: http://databank.worldbank.org/data/: November 2023: Eswatini (Primary 2018),  Seychelles (Primary and Secondary 2019)</t>
  </si>
  <si>
    <t>World DataBank, database: Education Statistics - All Indicators: http://databank.worldbank.org/data/: November 2023: No updated data</t>
  </si>
  <si>
    <t>UNESCO Institute for Statistics: http://data.uis.unesco.org/#, Downloaded,  November 2023. no updated data</t>
  </si>
  <si>
    <t>Row Labels</t>
  </si>
  <si>
    <t>ALLAREA</t>
  </si>
  <si>
    <t>RURAL</t>
  </si>
  <si>
    <t>URBAN</t>
  </si>
  <si>
    <t>Member State</t>
  </si>
  <si>
    <t>Table 2.3.2   Proportion of population using basic drinking water services, by location (%), 2000 - 2022</t>
  </si>
  <si>
    <t>United Nations Statistics Division, November 2023</t>
  </si>
  <si>
    <t>ALL AREA</t>
  </si>
  <si>
    <t>Table 1.1.5   Population in Private Households  in SADC By Size of Household, Person Per Household, Latest Year</t>
  </si>
  <si>
    <t>1.1.5    Number of private households and population in Private Households  in SADC By Size of Household,  Latest Year</t>
  </si>
  <si>
    <t>1.1.6    Population in Urban and Rural Areas of SADC , (%), 2010 - 2022</t>
  </si>
  <si>
    <t>1.1.7    Birth Rate in  SADC By  Year,   Per Thousand Inhabitants, 2010 - 2022, Selected Years</t>
  </si>
  <si>
    <t>1.1.8    Death Rate in  SADC By  Year ,  Per Thousand Inhabitants, 2010 - 2022, Selected Years</t>
  </si>
  <si>
    <t>1.1.10  Life Expectancy at Birth in SADC By Year and Sex,  2010 - 2022, Selected Years</t>
  </si>
  <si>
    <t xml:space="preserve">Table 1.1.10 (contd.) Life Expectancy at Birth in SADC By Year and Sex,  2010 - 2019 </t>
  </si>
  <si>
    <t>Table 1.1.11  Projected Total Mid-Year  Population in SADC, Thousand Persons, 2020 - 2060, Selected Years</t>
  </si>
  <si>
    <t>1.1.11  Projected Total Mid-Year  Population in SADC  By Five-Year Period, Thousand Persons, 2020 - 2060</t>
  </si>
  <si>
    <t>Table 2.3.1   Population in SADC With Access to Safe Drinking Water By Urban and Rural Areas, (%), 2009 - 2022</t>
  </si>
  <si>
    <t>2.3.1   Population in SADC With Access to Safe Drinking Water By Urban and Rural Areas, (%), 2009 - 2022</t>
  </si>
  <si>
    <t>2.3.2   Proportion of population using basic drinking water services, by location (%), 2000 - 2022</t>
  </si>
  <si>
    <t>Table 2.3.3 Proportion of population using safely managed drinking water services, by urban/rural (%), 2000 - 2022</t>
  </si>
  <si>
    <t>Table 2.3.4   Population in SADC With Access to Improved Sanitation By Urban and Rural Areas, (%), 2006 - 2022</t>
  </si>
  <si>
    <t>Table 2.3.5   People using at least basic sanitation services (% of population), 2008 - 2022</t>
  </si>
  <si>
    <t>2.3.3  Proportion of population using safely managed drinking water services, by urban/rural (%), 2000 - 2022</t>
  </si>
  <si>
    <t>2.3.4  Population in SADC With Access to Improved Sanitation By Urban and Rural Areas, (%), 2006 - 2022</t>
  </si>
  <si>
    <t>2.3.5  People using at least basic sanitation services (% of population), 2008 - 2022</t>
  </si>
  <si>
    <t>Table 4.2  Number of Seats* in National Parliament in SADC by Sex, 2009 - 2019</t>
  </si>
  <si>
    <t>4.2  Number of Seats* in National Parliament in SADC by Sex, 2009 - 2019</t>
  </si>
  <si>
    <t>Table 4.3   Proportion of Women in SADC in Ministerial Level Positions, (%), 2009 - 2022</t>
  </si>
  <si>
    <t>4.3   Proportion of Women in SADC in Ministerial Level Positions, (%), 2009 - 2022</t>
  </si>
  <si>
    <t>Table 4.7  Female share of employment in senior and middle management (%), 2009-2022</t>
  </si>
  <si>
    <t>World Bank Databank,  Gender Statistics: https://databank.worldbank.org/source/gender-statistics/, Downloaded, 9 December 2023 (Data for 2020 for all Member States except Comoros and Mozambique). 2018 and 2019 for all countries except Botswana, Democratic Republic of Congo, Mauritius, South Africa and Tanzania</t>
  </si>
  <si>
    <t>UNDP: http://hdr.undp.org/en/data, Downloaded 9 December 2023</t>
  </si>
  <si>
    <t>Table 4.4 Gender-Related Development Index (GDI), 2010 - 2021</t>
  </si>
  <si>
    <t>4.4 Gender-Related Development Index (GDI), 2010 - 2021</t>
  </si>
  <si>
    <t xml:space="preserve">  </t>
  </si>
  <si>
    <t>SADC Member States</t>
  </si>
  <si>
    <t>Comores</t>
  </si>
  <si>
    <t xml:space="preserve">D.R.C  </t>
  </si>
  <si>
    <t>SADC Total</t>
  </si>
  <si>
    <t>World DataBank, Health Nutrition and Population Statistics, database: https://databank.worldbank.org/source/health-nutrition-and-population-statistics, downloaded: 30 January 2024: ( For 2020-2022, except for Angola, Comoros, Mauritius and  Mozambique)</t>
  </si>
  <si>
    <t>World DataBank, Health Nutrition and Population Statistics, database: http://databank.worldbank.org/data/, downloaded: 30 January 2024 (For 2018-2021, except for Angola, Comoros, Madagascar, Mauritius, Mozambique and Namibia)</t>
  </si>
  <si>
    <t>World DataBank, Health Nutrition and Population Statistics, database: https://databank.worldbank.org/source/health-nutrition-and-population-statistics/, downloaded: 30 January 2024 (Data for 2020-2021 for all Member States except Angola, Comoros, Madagascar, Mauritius and Mozambique. Data for 2018-2019 for DRC, Eswatini, Lesotho, Malawi, Namibia, Seychelles, Zambia and Zimbabwe)</t>
  </si>
  <si>
    <t>Table 2.3.6   Proportion of population practicing open defecation, by urban/rural  (% of population), 2000 - 2022</t>
  </si>
  <si>
    <t>Table 2.3.7 Proportion of population using safely managed sanitation services, by urban/rural (%), 2000 - 2022</t>
  </si>
  <si>
    <t>Notes: Data not available for Angola, Botswana, Comoros, Eswatini, Mauritius, Mozambique, Seychelles, Namibia</t>
  </si>
  <si>
    <t>For 2021: http://hdr.undp.org/en/composite/GII, dowloaded 15 October 2023</t>
  </si>
  <si>
    <t>World Bank Databank,  Gender Statistics: https://databank.worldbank.org/source/gender-statistics/, Downloaded, 24 November 2023</t>
  </si>
  <si>
    <t>Table 4.5  Female share of graduates in Science, Technology, Engineering and Mathematics on Tertiary education (%), 2008-2018</t>
  </si>
  <si>
    <t>World Bank Databank,  Gender Statistics: https://databank.worldbank.org/source/gender-statistics/, Downloaded, 4 February 2024</t>
  </si>
  <si>
    <t>Table 2.3.9 Access to clean fuels and technologies for cooking (% of population), 2007-2022</t>
  </si>
  <si>
    <t>Table 2.3.8  Percentage of population with access to electricity (%), 2008 - 2022</t>
  </si>
  <si>
    <t>2.3.6   Proportion of population practicing open defecation, by urban/rural  (% of population), 2000 - 2022</t>
  </si>
  <si>
    <t>2.3.7 Proportion of population using safely managed sanitation services, by urban/rural (%), 2000 - 2022</t>
  </si>
  <si>
    <t>2.3.8  Percentage of population with access to electricity (%), 2008 - 2022</t>
  </si>
  <si>
    <t>2.3.9 Access to clean fuels and technologies for cooking (% of population), 2007-2022</t>
  </si>
  <si>
    <t>4.5  Female share of graduates in Science, Technology, Engineering and Mathematics on Tertiary education (%), 2008-2018</t>
  </si>
  <si>
    <t>Table 1.1.8 Death Rate in  SADC By  Year ,  Per Thousand Inhabitants, 2010 - 2022</t>
  </si>
  <si>
    <t>Table 1.1.7 Birth Rate in  SADC By  Year,   Per Thousand Inhabitants, 2010 - 2022</t>
  </si>
  <si>
    <t>Table 1.1.6   Population in Urban and Rural Areas of SADC , (%), 2010 - 2022</t>
  </si>
  <si>
    <t>Table 1.1.10 Life Expectancy at Birth in SADC By Year and Sex,  2010 - 2022</t>
  </si>
  <si>
    <t>SADC Demographic and social statistics 2023</t>
  </si>
  <si>
    <t>Table 1.2.1   Migrant Remittances Inflows in SADC, Million US $, 2010 - 2023</t>
  </si>
  <si>
    <t>Table 1.2.2  Migrant Remittances Outflows in SADC, Million US $, 2010 - 2023</t>
  </si>
  <si>
    <t>National Statistics Offices of Member States ( Botswana (2010-2022), Lesotho (2010-2020), Malawi (2018-2023), Mauritius (2017-2023), Mozambique, Seychelles (2013-2023), Zimbabwe)</t>
  </si>
  <si>
    <t>National Statistics Offices of Member States (Angola (2010-2022), Botswana (2010-2022), Malawi (2021-2023), Mauritius (2017-2023), Mozambique)</t>
  </si>
  <si>
    <t>World Bank, https://data.worldbank.org/indicator/BX.TRF.PWKR.CD.DT, downloaded: 11 November 2024:  Angola (2023), Botswana(2023),  Comoros, Democratic Republic of Congo, Eswatini,  Madagascar, Malawi, Namibia, Seychelles, South Africa, Tanzania,Zambia and Zimbabwe.</t>
  </si>
  <si>
    <t>World Bank, https://data.worldbank.org/indicator/BX.TRF.PWKR.CD.DT, downloaded: 23 November 2023: Angola, Botswana (2023), Comoros, Democratic Republic of Congo, Eswatini, Lesotho (2021-23), Madagascar, Malawi (2000-2017) Mauritius (2010-2016), Namibia, Seychelles, South Africa, Tanzania and Zambia.</t>
  </si>
  <si>
    <t>1.2.1   Migrant Remittances Inflows in SADC, Million  US $, 2010 - 2023</t>
  </si>
  <si>
    <t>1.2.2   Migrant Remittances Outflows in SADC, Million  US $, 2010 - 2023</t>
  </si>
  <si>
    <t>5.1    Total Labour Force  in SADC, Thousand, 2010 - 2023</t>
  </si>
  <si>
    <t>5.2    Labour Force Participation Rate in SADC By Sex,  % of Female or Male Population of  Age 15-64 Years, 2010 - 2023</t>
  </si>
  <si>
    <t>5.3    Unemployment Rate in SADC for Persons of Age 15 Years And Above By Sex, (%), 2006 - 2023</t>
  </si>
  <si>
    <t>5.4    Unemployment, total (% of total labor force) in SADC  By Sex, (%), 2010 - 2023</t>
  </si>
  <si>
    <t>5.5    Unemployment Rate  in SADC for Persons of Age 15 - 24  Years Old By Sex, (% of labor force 15-24 years), 2010 - 2023</t>
  </si>
  <si>
    <t>5.6    Proportion of youth (15 - 24  Years Old) not in education, employment or training By Sex, (%), 2010 - 2023</t>
  </si>
  <si>
    <t>5.7    Unemployment Rate  in SADC for Persons with advanced education, (% of tota labor force with advanced education), 2010 - 2023</t>
  </si>
  <si>
    <t>5.8    Employment by sector (%), 2010 - 2023</t>
  </si>
  <si>
    <t>Table 5.1  Total Labour Force  in SADC, Thousand, 2010 - 2023</t>
  </si>
  <si>
    <t>Table 5.2  Labour Force Participation Rate in SADC By Sex,  % of Female or Male Population of  Age 15-64 Years, 2010 - 2023</t>
  </si>
  <si>
    <t>Table 5.3 Unemployment Rate in SADC for Persons of Age 15 Years And Above By Sex, (%), 2006 - 2023</t>
  </si>
  <si>
    <t>Table 5.4  Unemployment, total (% of total labor force) in SADC  By Sex, (%), 2011 - 2023</t>
  </si>
  <si>
    <t>Table 5.5 Unemployment Rate  in SADC for Persons of Age 15 - 24  Years Old By Sex, (%), 2010 - 2023</t>
  </si>
  <si>
    <t>Table 5.6 Proportion of youth (15 - 24  Years Old) not in education, employment or training By Sex, (%), 2010 - 2023</t>
  </si>
  <si>
    <t>Table 5.7   Unemployment Rate  in SADC for Persons with advanced education, (% of total labor force with advanced education),  2010 - 2023</t>
  </si>
  <si>
    <t>Table 5.8 Employment by sector (%), 2010 - 2023</t>
  </si>
  <si>
    <t>National Statistics Offices of Member States (Botswana)</t>
  </si>
  <si>
    <t>36.8</t>
  </si>
  <si>
    <t>32.7</t>
  </si>
  <si>
    <t>40.9</t>
  </si>
  <si>
    <t>National Statistics Offices of Member States  (Angola (2022), Botswana (2023), Mozambique (2022), South Africa (2022) &amp; Zimbabwe (2023))</t>
  </si>
  <si>
    <t>International Labour Organization, https://ilostat.ilo.org/topics/population-and-labour-force/#, Downloaded February 2025</t>
  </si>
  <si>
    <t>World Development Indicators, Unemployment, total (% of total labor force) (modeled ILO estimate): https://databank.worldbank.org/source/world-development-indicators#, downloaded February 2025</t>
  </si>
  <si>
    <t>World Development Indicators: https://databank.worldbank.org/source/world-development-indicators#, Download February 2025</t>
  </si>
  <si>
    <t>World Development Indicators: https://databank.worldbank.org/source/world-development-indicators#, downloaded February 2025</t>
  </si>
  <si>
    <t>National Statistics Offices of Member States  (Angola (2022), Botswana (2023), DRC (2020),Eswatini (2023), Mauritius (2023),  Mozambique (2022), South Africa (2022) &amp; Zimbabwe (2023))</t>
  </si>
  <si>
    <t>National Statistics Offices of Member States  (Angola (2022), Botswana (2023), Comoros (2018), DRC (2020), Eswatini (2023), Madagascar (2019), Malawi (2021), Mauritius (2023),  Mozambique (2022), Seychelles (2021), South Africa (2022) &amp; Zimbabwe (2023))</t>
  </si>
  <si>
    <t>Table 2.2.1 (contd.)  Infant Mortality Rate  in SADC By Year and Sex, Per Thousand Live Births, 2020 - 2023</t>
  </si>
  <si>
    <t>Table 2.2.2 (contd.)  Under-Five Mortality Rate in SADC  By Year and Sex, Per Thousand Live Births, , 2020 - 2023</t>
  </si>
  <si>
    <t>Table 2.2.3 Malnutrition prevalence, weight for age (% of children under 5), 2007 - 2023</t>
  </si>
  <si>
    <t>Table 2.2.4 Neonatal mortality rates (per 1000 live births), 2010 - 2023</t>
  </si>
  <si>
    <t>Table 2.2.5 Maternal Mortality Ratio in SADC By Year, Per Hundred Thousand Live Births, 2010 - 2023</t>
  </si>
  <si>
    <t>Table 2.2.6 Proportion of births attended by  skilled health personnel (% of total) in SADC, 2007 - 2023</t>
  </si>
  <si>
    <t>Table 2.2.7 Antenatal care coverage, at least one visit (% ) in SADC, 2007 - 2023</t>
  </si>
  <si>
    <t>Table 2.2.8 Percentage of Children in SADC Immunized for BCG, (% of One-Year-Old Children), 2010 - 2023</t>
  </si>
  <si>
    <t>Table 2.2.9 Percentage of Children in SADC Immunized for DPT, (% of Children Ages 12-23 Months), 2010 - 2023</t>
  </si>
  <si>
    <t>Table 2.2.10 Percentage of Children in SADC Immunized for HepB3, (% of One-Year-Old Children), 2010 - 2023</t>
  </si>
  <si>
    <t>Table 2.2.11    Percentage of Children in SADC Immunized for Measles, (% of Children Ages 12-23 Months), 2010 - 2023</t>
  </si>
  <si>
    <t>Table 2.2.12   Percentage of  Children in SADC Immunized for Pol3, (% of One-Year-Old Children), 2010 - 2023</t>
  </si>
  <si>
    <t>Table 2.2.13 Prevalence of Tuberculosis in SADC,  Per Hundred Thousand  Persons, 2006 - 2023</t>
  </si>
  <si>
    <t>Table 2.2.14 Incidence of Tuberculosis in SADC,  (Per Hundred Thousand Persons), 2008 - 2023</t>
  </si>
  <si>
    <t>Table 2.2.15  AIDS Deaths in SADC, Number, 2010 - 2023</t>
  </si>
  <si>
    <t>Table 2.2.16 Prevalence Rate of HIV in SADC by Sex, (% of Population Age 15-49 Years), 2010 - 2023</t>
  </si>
  <si>
    <t>Table 2.2.17  Adults (age 15+) living with HIV in SADC, 2010 - 2023</t>
  </si>
  <si>
    <t>Table 2.2.20 Percentage of people living with HIV (Antiretroviral therapy coverage) (%) in SADC, 2010 - 2023</t>
  </si>
  <si>
    <t>Table 2.2.19 Prevalence Rate of HIV in SADC By Sex, (% of Population Age 15-24 Years), 2010 - 2023</t>
  </si>
  <si>
    <t>Table 2.2.18  Adults (age 15-49 years) newly infected with HIV in SADC, 2010 - 2023</t>
  </si>
  <si>
    <t xml:space="preserve">Table 2.2.21 Incidence of Malaria (Per Hundred Thousand Persons) in SADC, 2000 - 2023, Selected years  </t>
  </si>
  <si>
    <t>Table 2.2.22 Mortality attributed to cardiovascular disease, cancer, diabetes or chronic respiratory disease between exact ages 30 and 70 (%) in SADC, 2000 - 2023, Selected years</t>
  </si>
  <si>
    <t>Table 2.2.23 Contraceptive prevalence, any method (% of all women age 15-49 years old ) in SADC, 2010 - 2023</t>
  </si>
  <si>
    <t>Table 2.2.24 Demand for family planning satisfied by modern methods (% of married women with demand for family planning) in SADC, 2010 - 2023</t>
  </si>
  <si>
    <t>World Bank DataBank, Health, Nutrition and Population Statistics: https://databank.worldbank.org/source/health-nutrition-and-population-statistics#, Downloaded, February 2025</t>
  </si>
  <si>
    <t>World Bank Databank, Health, Nutrition and Population Statistics: https://databank.worldbank.org/source/health-nutrition-and-population-statistics/#,  Downloaded, February 2025. Data from 2015-2019</t>
  </si>
  <si>
    <t>National Statistics Offices of Member States: Botswana (2023),  Zimbabwe (2022)</t>
  </si>
  <si>
    <t xml:space="preserve">World DataBank, Health Nutrition and Population Statistics: http://databank.worldbank.org/data/views/reports/tableview.aspx; downloaded February 2025 </t>
  </si>
  <si>
    <t>National Statistics Offices of Member States (Mozambique (2015-2021))</t>
  </si>
  <si>
    <t>World DataBank, Health Nutrition and Population Statistics: http://databank.worldbank.org/data/views/reports/tableview.aspx; downloaded February 2025</t>
  </si>
  <si>
    <t>28,2</t>
  </si>
  <si>
    <t>National Statistics Offices of Member States: Angola (Total: 2010-2017), Botswana (2013-2023 expect for Total 2017-2020), Democratic Republic of Congo (2014), Madagascar (2010-2016), Mauritius (2010-2022), Mozambique (2010-2021), Namibia (2010-2017), South Africa (2010-2017), Tanzania (2010-2019), Zimbabwe (2010-2014)</t>
  </si>
  <si>
    <t>World DataBank, Health Nutrition and Population Statistics: http://databank.worldbank.org/data/views/reports/tableview.aspx; downloaded February 2025 for Total only: Angola (2018-2022), Botswana (2017-2020), Comoros (2010-2022), Democratic Republic of Congo (2010-2022, except 2014), Eswatini (2017-2022), Lesotho (2018-2022), Madagascar (2017-2022), Malawi (2010-2022), Mozambique (2022), Namibia (2018-2022), South Africa (2016-2022),Tanzania (2020-2022), Zambia (2015-2022) and Zimbabwe (2014-2022).</t>
  </si>
  <si>
    <t>National Statistics Offices of Member States: Botswana (2017-2023), Democratic Republic of Congo (2018)</t>
  </si>
  <si>
    <t xml:space="preserve">National Statistics Offices of Member States: Mozambique (2006-2020), </t>
  </si>
  <si>
    <t>National Statistics Offices of Member States (Mozambique (2011-2021))</t>
  </si>
  <si>
    <t xml:space="preserve">National Statistics Offices of Member States: Mozambique </t>
  </si>
  <si>
    <t>National Statistics Offices of Member States: Botswana, Madagascar (2010-2022), Mauritius, Mozambique (2010-2020), Seychelles</t>
  </si>
  <si>
    <t>National Statistics Offices of Member States: Angola (2010-2022), Botswana (2013-2023), Democratic Republic of Congo (2023), Madagascar (2010-2022), Mauritius (2013-2023), Mozambique, Seychelles, South Africa, Tanzania (2015, 2022)</t>
  </si>
  <si>
    <t xml:space="preserve">National Statistics Offices of Member States: Botswana (2017-2023), Democratic Republic of Congo (2018), Madagascar (2010-2022), Mauritius (2013-2023), Mozambique, Seychelles (2022-2023), Tanzania (2022), </t>
  </si>
  <si>
    <t xml:space="preserve">National Statistics Offices of Member States: Democratic Republic of Congo (2018, 2023), Madagascar (2010-2022), Mozambique, Seychelles (2022-2023), Tanzania (2022), </t>
  </si>
  <si>
    <t>National Statistics Offices of Member States: Botswana, Madagascar (2010-2022), Mauritius, Mozambique, Seychelles, Tanzania, (2015, 2022)</t>
  </si>
  <si>
    <t>National Statistics Offices of Member States: Botswana (2023), Madagascar (2010-2022), Mauritius, Mozambique, Seychelles, Tanzania, (2015, 2022)</t>
  </si>
  <si>
    <t>World DataBank, Health Nutrition and Population Statistics: https://databank.worldbank.org/source/health-nutrition-and-population-statistics/, downloaded:February 2025: Data for 2022- Comoros, Democratic Republic of Congo, Eswatini, Lesotho, Malawi, Namibia, Zambia</t>
  </si>
  <si>
    <t>National Statistics Offices of Member States: Angola, Botswana, Democratic Republic of Congo (2013-2015, 2018,2023), Madagascar (2010-2022),  Mauritius (2013-2023), Mozambique (2010-2018, 2022), Seychelles, South Africa, Tanzania (2015, 2022)</t>
  </si>
  <si>
    <t>World DataBank, Health Nutrition and Population Statistics: https://databank.worldbank.org/source/health-nutrition-and-population-statistics/, downloaded: February 2025:  Data for 2022 for Angola, Comoros, Democratic Republic of Congo, Eswatini, Lesotho, Malawi, Namibia,  Zambia and Zimbabwe</t>
  </si>
  <si>
    <t>World Bank DataBank, Health, Nutrition and Population Statistics:https://databank.worldbank.org/source/health-nutrition-and-population-statistics#, Downloaded, February 2025</t>
  </si>
  <si>
    <t xml:space="preserve">National Statistics Offices of Member States: Bostwana (2018-2023), Democratic Republic of Congo (2014, 2018, 2023), Madagascar (2010-2022), Mauritius , Mozambique (2022), Seychelles, South Africa (2010-2022), Tanzania (2022), </t>
  </si>
  <si>
    <t>National Statistics Offices of Member States: Botswana (2013-2023), Mauritius (2010-2023), Mozambique (2011, 2017, 2022), Seychelles (2022-2023), Tanzania (2022), Zimbabwe (2022)</t>
  </si>
  <si>
    <t>National Statistics Offices of Member States: Botswana (2013-2020, 2023), Madagascar (2010-2022), Mauritius, Mozambique (2008-2020), Seychelles.</t>
  </si>
  <si>
    <t>National Statistics Offices of Member States : Mauritius (2010-2020), Mozambique (2010-2018), Seychelles.</t>
  </si>
  <si>
    <t>National Statistics Offices of Member States : Botswana (2011-2023), Madagascar (2010-2016), Mozambique (2010-2018,2021), South Africa</t>
  </si>
  <si>
    <t>Table 3.1  Human Development Index Rank in SADC, 2010 - 2023</t>
  </si>
  <si>
    <t>Table 3.2  Human Development Index (HDI)  Trends in SADC, Value, 2010 - 2023</t>
  </si>
  <si>
    <t>Table 3.4 Population in SADC Below National Poverty Line  By Urban and Rural Areas (Poverty Headcount), (%), 2010-2023</t>
  </si>
  <si>
    <t>Table 3.6 Population in SADC by Income Share, (%), 2008 - 2023</t>
  </si>
  <si>
    <t>Table 3.6 (contd.) Population in SADC by Income Share, (%), 2008 - 2023</t>
  </si>
  <si>
    <t>Human Development Reports 2010 - 2022:  http://hdr.undp.org/en/reports/global/, downloaded February 2025</t>
  </si>
  <si>
    <t>National Statistics Offices of Member States: Angola (2010-2015, 2018-2019)</t>
  </si>
  <si>
    <t>Table 3.5  Inequality  (Gini Indes) in SADC, (%), 2010 - 2023</t>
  </si>
  <si>
    <t>National Statistics Offices of Member States: Mauritius (2012, 2017)</t>
  </si>
  <si>
    <t>National Statistics Offices of Member States: Angola (2010-2015, 2018-2019), Botswana (2010,2015), Eswatini (2017), Madagascar (2013,2022), Malawi (2017, 2020), Mauritius (2012, 2017), Mozambique, Namibia (2016), Seychelles (2018), South Africa (2015)</t>
  </si>
  <si>
    <t>Table 3.4b  Population in SADC Below $2.15, $3.65 or $6.85 (PPP 2017) Per Day , (% Population), 2007 - 2023</t>
  </si>
  <si>
    <t>Table 3.4a  Population in SADC Below $1.90, $3.20 or $5.5 (PPP 2011) Per Day (Poverty Gap), (% Population), 2007 - 2019</t>
  </si>
  <si>
    <t>National Statistics Offices of Member States: Angola (2010-2015, 2018-2019), Botswana (2015), Eswatini (2017), Lesotho (2017), Madagascar (2013, 2022), Malawi (2017-2023), Mauritius (2012, 2017), Mozambique, Namibia (2016), Seychelles (2013, 2018),  South Africa (2015).</t>
  </si>
  <si>
    <t>World DataBank, World Development indicators, https://databank.worldbank.org/source/world-development-indicators/Series/SI.POV.UMIC#, downloaded February 2025 : Madagascar (2019), Tanzania (2022).</t>
  </si>
  <si>
    <t>World DataBank, World Development indicators, https://databank.worldbank.org/source/world-development-indicators/Series/SI.POV.UMIC#, downloaded February 2025</t>
  </si>
  <si>
    <t>National Statistics Offices of Member States: Malawi (2017-2023), Mauritius (2007, 2012, 2017), Mozambique (2014, 2019), Namibia (2016), Seychelles (2018), South Africa (2015).</t>
  </si>
  <si>
    <t>National Statistics Offices of Member States: Madagascar</t>
  </si>
  <si>
    <t>3.1    Human Development Index rank in SADC, 2010 - 2023</t>
  </si>
  <si>
    <t>3.2    Human Development Index (HDI)  in SADC, Value, 2010 - 2023, Selected Years</t>
  </si>
  <si>
    <t>3.4a  Population in SADC Below National Poverty Line  By Urban and Rural Areas, (%), 2010 -2023</t>
  </si>
  <si>
    <t>3.4b  Population in SADC Below $2.15, $3.65 or $6.85 (PPP 2017) Per Day, (% Population), 2017 - 2023</t>
  </si>
  <si>
    <t>3.5    Poverty count ratio at $1.90, $3.20 or $5.5 (PPP 2011) Per Day, (% Poulation), 2007 - 2023</t>
  </si>
  <si>
    <t>3.6    Inequality  (Gini Coefficient) in SADC, (%), 2010 - 2023</t>
  </si>
  <si>
    <t>3.7    Population in SADC by Income Share, (%), 2008 - 2023</t>
  </si>
  <si>
    <t>2.2.1   Infant Mortality Rate  in SADC By Year and Sex, Per Thousand Live Births, 2010 - 2023, Selected Years</t>
  </si>
  <si>
    <t>2.2.2   Under-Five Mortality Rate in SADC  By Year and Sex, Per Thousand Live Births, 2010 - 2023, Selected Years</t>
  </si>
  <si>
    <t>2.2.3   Malnutrition prevalence, weight for age (% of children under 5), 2007 - 2023, Selected years</t>
  </si>
  <si>
    <t>2.2.4   Neonatal mortality rates (per 1000 live births), 2010 - 2032, Selected years</t>
  </si>
  <si>
    <t>2.2.5   Maternal Mortality Ratio in SADC By Year, Per Hundred Thousand Live Births, 2010 - 2032, Selected Years</t>
  </si>
  <si>
    <t>2.2.6   Proportion of births attended by skilled health personnel (% of Total) in SADC, 2007 - 2023, Selected years</t>
  </si>
  <si>
    <t>2.2.8   Percentage of Children in SADC Immunized for BCG, (% of One-Year-Old Children), 2010 - 2023</t>
  </si>
  <si>
    <t>2.2.9   Percentage of Children in SADC Immunized for DPT, (% of Children Ages 12-23 Months), 2010 - 2023</t>
  </si>
  <si>
    <t>2.2.10 Percentage of Children in SADC Immunized for HepB3, (% of One-Year-Old Children), 2010 - 2023</t>
  </si>
  <si>
    <t>2.2.11 Percentage of Children in SADC Immunized for Measles, (% of Children Ages 12-23 Months), 2010 - 2023</t>
  </si>
  <si>
    <t>2.2.12 Percentage of  Children in SADC Immunized for Pol3, (% of One-Year-Old Children), 2010 - 2023</t>
  </si>
  <si>
    <t>2.2.13 Prevalence of Tuberculosis in SADC,  Per Hundred Thousand  Persons, 2006 - 2023</t>
  </si>
  <si>
    <t xml:space="preserve">2.2.14 Incidence of Tuberculosis in SADC,  (Per Hundred Thousand Persons), 2008 - 2023 </t>
  </si>
  <si>
    <t>2.2.15 AIDS Deaths in SADC, Number, 1990 - 2023</t>
  </si>
  <si>
    <t>2.2.16 Prevalence Rate of HIV in SADC by Sex, (% of Population Age 15-49 Years), 2010 - 2023</t>
  </si>
  <si>
    <t>2.2.17 Adults (age 15+) living with HIV in SADC, 2010 - 2023, Selected years</t>
  </si>
  <si>
    <t>2.2.18 Adults (age 15+) newly infected with HIV in SADC, 2010 - 2023, Selected years</t>
  </si>
  <si>
    <t>2.2.19 Prevalence Rate of HIV in SADC By Sex, (% of Population Age 15-24 Years), 2010 - 2023</t>
  </si>
  <si>
    <t>2.2.20 Percentage of people living with HIV receiving antiretroviral (%) in SADC, 2010 - 2023, Selected years</t>
  </si>
  <si>
    <t>2.2.21 Incidence of malaria (per 1000 population at risk) in SADC, 2000 - 2023, Selected years</t>
  </si>
  <si>
    <t>2.2.22 Mortality attributed to cardiovascular disease, cancer, diabetes or chronic respiratory disease between exact ages 30 and 70 (%) in SADC, 2000 - 2032, Selected years</t>
  </si>
  <si>
    <t>2.2.23 Contraceptive prevalence, any method (% of women age 15-49 years old ) in SADC, 2010 - 2023, Selected years</t>
  </si>
  <si>
    <t>2.2.24 Demand for family planning satisfied by modern methods (% of married women with demand for family planning) in SADC, 2010 - 2023, Selected years</t>
  </si>
  <si>
    <t>2.1.1    Adult Literacy Rate in SADC By Sex, (%), 2010 - 2023</t>
  </si>
  <si>
    <t>2.1.2    Youth Literacy Rate (Population 15-24 years old) in SADC By Sex, (%), 2010 - 2023, Selected years</t>
  </si>
  <si>
    <t>2.1.4    Net Enrolment Ratio in Primary School  in SADC By Sex , (%), 2010 - 2023</t>
  </si>
  <si>
    <t>2.1.5    Net Enrolment Ratio in Secondary School in SADC By Sex, (%), 2010 - 2023</t>
  </si>
  <si>
    <t>2.1.5b  Net Enrolment Ratio in Lower Secondary School in SADC By Sex, (%), 2010 - 2023</t>
  </si>
  <si>
    <t>2.1.5c  Net Enrolment Ratio in Upper Secondary School in SADC By Sex, (%), 2010 - 2023</t>
  </si>
  <si>
    <t>2.1.6   Net entry rate to first Tertiary programmes for all ages By Sex, (%), 2013 - 2023</t>
  </si>
  <si>
    <t>2.1.7     Completion rate- Primary education By Sex, (%), 2007 - 2023</t>
  </si>
  <si>
    <t>2.1.8     Completion rate- Lower Secondary education By Sex, (%), 2007 - 2023</t>
  </si>
  <si>
    <t>2.1.9     Completion rate- Upper Secondary education By Sex, (%), 2007 - 2023</t>
  </si>
  <si>
    <t>2.1.10   Number of out of school children at Primary school age By Sex, 2010 - 2023</t>
  </si>
  <si>
    <t>2.1.11   Ratio of Girls/Females to Boys/Males in Primary, Secondary and Tertiary School  in SADC, 2009 - 2023</t>
  </si>
  <si>
    <t>2.1.12   Pupil-Teacher Ratio in Primary and Secondary School in SADC, Number of Pupils Per Teacher, 2010  - 2023, Selected Years</t>
  </si>
  <si>
    <t>2.1.12b Pupil-trained Teacher Ratio in Primary and Secondary School in SADC, Number of Pupils Per Teacher, 2010  - 2023, (Headcount)</t>
  </si>
  <si>
    <t>2.1.13   Higher Education Enrolment in SADC by Key Fields of Study and By Sex (Full-time equivalents), Number, 2010 - 2023</t>
  </si>
  <si>
    <t>2.1.14   Graduates in Tertiary Education  in SADC by Broad Field of Education  and By Sex, Number, 2010 - 2023</t>
  </si>
  <si>
    <t>2.1.15   Distribution of Tertiary education in SADC by field of study and share of Science, Technology, Engineering and Mathematics (%) , 2000 - 2023, Selected years</t>
  </si>
  <si>
    <t>Table 2.1.1  Adult Literacy Rate in SADC By Sex, (%), 2010 - 2023</t>
  </si>
  <si>
    <t>Table 2.1.2  Youth Literacy Rate (Population 15-24 years old) in SADC By Sex, (%), 2010 - 2023</t>
  </si>
  <si>
    <t>Table 2.1.3  Official entrance age and school duration in SADC, 2009 - 2023</t>
  </si>
  <si>
    <t>Table 2.1.3  (contd.) Official entrance age and school duration in SADC, 2009 - 2023</t>
  </si>
  <si>
    <t>Table 2.1.4   Net Enrolment Ratio in Primary School  in SADC By Sex, (%), 2010 - 2023</t>
  </si>
  <si>
    <t>Table 2.1.5   Net Enrolment Ratio in Secondary School in SADC By Sex, (%), 2010 - 2023</t>
  </si>
  <si>
    <t>Table 2.1.5b   Net Enrolment Ratio in Lower Secondary School in SADC By Sex, (%), 2010 - 2023</t>
  </si>
  <si>
    <t>Table 2.1.5c   Net Enrolment Ratio in Upper Secondary School in SADC By Sex, (%), 2010 - 2023</t>
  </si>
  <si>
    <t>Table 2.1.6   Net entry rate to first tertiary programmes for all ages By Sex, (%), 2013 - 2023</t>
  </si>
  <si>
    <t>Table 2.1.7   Completion rate-Primary education By Sex , (%), 2007 - 2023</t>
  </si>
  <si>
    <t>Table 2.1.8   Completion rate-Lower secondary education By Sex , (%), 2007 - 2023</t>
  </si>
  <si>
    <t>Table 2.1.9   Completion rate-Upper secondary education By Sex , (%), 2007 - 2023</t>
  </si>
  <si>
    <t>Table 2.1.10   Number of out of school  children at Primary school age By Sex , 2010 - 2023</t>
  </si>
  <si>
    <t>Table 2.1.11  Ratio of Girls/Females to Boys/Males in Primary, Secondary and Tertiary School  in SADC, 2009 - 2023</t>
  </si>
  <si>
    <t>2023</t>
  </si>
  <si>
    <t>Table 2.1.12b   Pupil-trained Teacher Ratio in Primary and Secondary School in SADC, Number of Pupils Per Teacher, 2010  - 2023, (Headcount)</t>
  </si>
  <si>
    <t>Table 2.1.13   Higher Education Enrolment in SADC by Key Fields of Study and By Sex (Full-time equivalents), Number, 2010 - 2023</t>
  </si>
  <si>
    <t>Table 2.1.13  (contd.) Higher Education Enrolment in SADC by Key Fields of Study and By Sex (Full-time equivalents), Number, 2010 - 2023</t>
  </si>
  <si>
    <t>Table 2.1.13  (contd.)  Higher Education Enrolment in SADC by Key Fields of Study and By Sex (Full-time equivalents), Number, 2010 - 2023</t>
  </si>
  <si>
    <t>Table  2.1.14  Graduates in Tertiary Education  in SADC by Broad Field of Education  and By Sex, Number, 2010 - 2023</t>
  </si>
  <si>
    <t>Table  2.1.14  (contd.) Graduates in Tertiary Education  in SADC by Broad Field of Education  and By Sex, Number, 2010 - 2023</t>
  </si>
  <si>
    <t>Table  2.1.14  (contd.)Graduates in Tertiary Education  in SADC by Broad Field of Education  and By Sex, Number, 2010 - 2023</t>
  </si>
  <si>
    <t>Table 2.1.15 Distribution of Tertiary education by field of study and share of Science, Technology, Engineering and Mathematics (%) , 2000 - 2023 Selected years</t>
  </si>
  <si>
    <t>Table 2.1.15 (Cont'd) Distribution of Tertiary education by field of study and share of Science, Technology, Engineering and Mathematics (%), 2000 - 2023, Selected years</t>
  </si>
  <si>
    <t>Table 2.1.15 (Cont'd) Distribution of Tertiary education by field of study and share of Science, Technology, Engineering and Mathematics (%) , 2000 - 2023, Selected years</t>
  </si>
  <si>
    <t>Table 2.1.15 (Cont'd)  Distribution of Tertiary education by field of study and share of Science, Technology, Engineering and Mathematics (%), 2000 - 2023, Selected years</t>
  </si>
  <si>
    <t>Table 2.1.15 (Cont'd)  Distribution of Tertiary education by field of study and share of Science, Technology, Engineering and Mathematics (%), 2011 - 2023, Selected years</t>
  </si>
  <si>
    <t>World DataBank, Health Nutrition and Population Statistics: http://databank.worldbank.org/data/views/reports/tableview.aspx; downloaded February 2025:  No updated data</t>
  </si>
  <si>
    <t>World DataBank, Health Nutrition and Population Statistics: http://databank.worldbank.org/data/views/reports/tableview.aspx; downloaded February 2025- No updated data</t>
  </si>
  <si>
    <t>UNESCO Institute for Statistics: http://data.uis.unesco.org/#, Downloaded, February 2025. Data for 2023</t>
  </si>
  <si>
    <t>UNESCO Institute for Statistics: http://data.uis.unesco.org/#, Downloaded,  February 2025. no updated data</t>
  </si>
  <si>
    <t>World DataBank, Health Nutrition and Population Statistics: http://databank.worldbank.org/data/views/reports/tableview.aspx; downloaded November 2023:  Angola (2008-11), Botswana(2008, 2009, 2012-13), Comoros (2007, 2013-14, 2017),  Democratic Republic of Congo (2014-15, 2020-21), Eswatini (2014-19),  Madagascar (2010-17, 2019-22), Malawi (2019 &amp; 2021), Mozambique (2012-22), Namibia (2018 &amp; 2022), Seychelles (2008-22),  South Africa (2018-21), Zimbabwe (2020 &amp; 2021)</t>
  </si>
  <si>
    <t>World DataBank, Health Nutrition and Population Statistics: http://databank.worldbank.org/data/views/reports/tableview.aspx; downloaded November 2023:  Angola (2008-11), Botswana(2008, 2012-14), Comoros (2013-14),  Democratic Republic of Congo (2014 &amp; 2017), Eswatini (2015-19), Madagascar (2010-17, 2019-22), Malawi (2011-13, 2021-22), Mauritius (2008-21), Mozambique (2012-22), Namibia (2008-12, 2015-22), Seychelles (2008-22),  South Africa (2018-21), Tanzania (2016-22), Zimbabwe (2012-13, 2016-18, 2020-21)</t>
  </si>
  <si>
    <t>National Statistics Offices of Member States: Angola (2010-2019), Botswana (2013-2018), DRC (2018), Lesotho, Madagascar (2021), Mauritius, Mozambique, Tanzania, Zimbabwe</t>
  </si>
  <si>
    <t>National Statistics Offices of Member States.  Angola(2019), DRC (2018), Lesotho (2013-2022), Madascar (2018), Mauritius, Mozambique (2013-2023), Zimbabwe (2019-2023)</t>
  </si>
  <si>
    <t>World DataBank, Health Nutrition and Population Statistics: http://databank.worldbank.org/data/views/reports/tableview.aspx; downloaded February 2025:  Angola (2021-2022), Botswana(2014,2022), Eswatini (2023), Lesotho (2023), Madagascar (2010-17, 2019-22), Malawi (2022,2023), Mozambique (2023), Seychelles (2023),  South Africa (2022), Tanzania (2010-2023)</t>
  </si>
  <si>
    <t>National Statistics Offices of Member States : Angola (2010-2019), Botswana (2013-2022), DRC (2018), Lesotho, Madagascar (2021), Mauritius, Zimbabwe</t>
  </si>
  <si>
    <t>UNESCO Institute for Statistics: http://data.uis.unesco.org/#,Downloaded: February 2025</t>
  </si>
  <si>
    <t>National Statistics Offices of Member States:  Madagascar (2018)</t>
  </si>
  <si>
    <t>World DataBank, Health Nutrition and Population Statistics: http://databank.worldbank.org/data/views/reports/tableview.aspx; downloaded February 2025:  Angola (2021), Botswana(2022, Comoros (2021), Eswatini (2023), Lesotho (2009-2023), Madagascar ( 2023), Malawi (2011-13, 2021-22), Mauritius (2023), Mozambique (2023), Seychelles (2023), Tanzania (2023)</t>
  </si>
  <si>
    <t>National Statistics Offices of Member States: Lesotho (2013-2023), Mozambique, Zimbabwe</t>
  </si>
  <si>
    <t>National Statistics Offices of Member States (Lesotho, Madagascar, Mauritius, Mozambique, Tanzania and Zimbabwe)</t>
  </si>
  <si>
    <t>National Statistics Offices of Member States: Lesotho (2023), Zimbabwe (2019-2023)</t>
  </si>
  <si>
    <t>World DataBank, Health Nutrition and Population Statistics: http://databank.worldbank.org/data/views/reports/tableview.aspx; downloaded November 2023:  Botswana(2021), Comoros (2018),  Eswatini (2018-19), Madagascar (2014-17, 2018-18), Malawi (2011-13, 2021-22), Mauritius (2014-21),  Seychelles (2015-22),  South Africa (2018-21), Tanzania (2020 &amp; 22), Zimbabwe (2014-20)</t>
  </si>
  <si>
    <t>National Statistics Offices of Member States. Madagascar (2018), Mozambique Zimbabwe (2022)</t>
  </si>
  <si>
    <t>Derived from Table 1.1.1 using  formula : Population growth = (year2 - year1) x 100 / year1</t>
  </si>
  <si>
    <t>World DataBank, Health Nutrition and Population Statistics, database: https://databank.worldbank.org/source/health-nutrition-and-population-statistics, downloaded: 20 February 2025: ( For 2020-2022, except for Angola, Madagascar, Mauritius and  Mozambique)</t>
  </si>
  <si>
    <t xml:space="preserve">World Bank Data: https://data.worldbank.org/indicator/sp.dyn.cbrt.in, downloaded: 6 December 2019:    Data for : Angola (2016-2017), Botswana (2016-2017), Comoros (2000-2017), Democratic Republic of Congo (2015 - 2017), Eswatini (2017), Lesotho (2017), Madagascar (2015-2016), Malawi (2016-2017),  Mozambique (2016-2017),Namibia (2015-2017), Seychelles (2016-2017), Zambia (2016-2017),  Zimbabwe (2016)  </t>
  </si>
  <si>
    <t>World DataBank, Health Nutrition and Population Statistics, database: http://databank.worldbank.org/data/, downloaded: 20 February 2025 (For 2022)</t>
  </si>
  <si>
    <t>World DataBank, Health Nutrition and Population Statistics, database: http://databank.worldbank.org/data/, downloaded: 20 February 2025 (For 2022, except for Angola, Comoros, Madagascar, Mauritius, Mozambique)</t>
  </si>
  <si>
    <t>World Health Organization: https://platform.who.int/data/maternal-newborn-child-adolescent-ageing/indicator-explorer-new/MCA/total-fertility-rate-(live-births-per-woman), downloaded 20 February 2025 (Data 2019-2023)</t>
  </si>
  <si>
    <t>2000</t>
  </si>
  <si>
    <t>2001</t>
  </si>
  <si>
    <t>2002</t>
  </si>
  <si>
    <t>2003</t>
  </si>
  <si>
    <t>2004</t>
  </si>
  <si>
    <t>2005</t>
  </si>
  <si>
    <t>2006</t>
  </si>
  <si>
    <t>2007</t>
  </si>
  <si>
    <t>2008</t>
  </si>
  <si>
    <t>2009</t>
  </si>
  <si>
    <t>World Health Organization: https://www.who.int/data/gho/data/indicators/indicator-details/GHO/adolescent-birth-rate-(per-1000-women-aged-15-19-years), Downloaded 19 February 2025</t>
  </si>
  <si>
    <t>Table 4.1 Gender Inequality Index  in SADC, 2010 - 2022, Selected years</t>
  </si>
  <si>
    <t>For 2024: http://hdr.undp.org/en/composite/GII, dowloaded 5 November 2024</t>
  </si>
  <si>
    <t xml:space="preserve">World Bank Databank,  Gender Statistics: https://databank.worldbank.org/source/gender-statistics/, Downloaded, 20 February 2025 (Data for 2022 for all Member States except Comoros and Mozambique). </t>
  </si>
  <si>
    <t>Table 4.6  Women married by age 15 (% of women 20-24 years old), 2007-2023</t>
  </si>
  <si>
    <t>World Bank Databank,  Gender Statistics: https://databank.worldbank.org/source/gender-statistics/, Downloaded, 20 February 2025</t>
  </si>
  <si>
    <t>World Bank Databank,  Gender Statistics: https://databank.worldbank.org/source/gender-statistics/, Downloaded, 19  February 2025 for all Member States for data 2021-2023</t>
  </si>
  <si>
    <t>1.1.1    Total  Mid Year Population in SADC, Thousand Person, 2010 - 2023, Selected Years</t>
  </si>
  <si>
    <t>1.1.2    Population Growth Rate  in SADC, (%), 2010 - 2023</t>
  </si>
  <si>
    <t>1.1.4    Dependency Ratio  in SADC, (%), 2014 - 2023, Selected Years</t>
  </si>
  <si>
    <t>Table 1.1.3   Total Land Area, (Sq. Km) and Population Density, (Person  Per  Sq. Km)  in SADC, 2010 - 2023</t>
  </si>
  <si>
    <t>1.1.3    Total Area (Sq. Km) and Population Density (Person  Per  Sq. Km)  in SADC, 2010 - 2023</t>
  </si>
  <si>
    <t>1.1.9 Total Fertility Rate in  SADC By Year,  Number of Children Per Woman, 2010 - 2023, Selected Years</t>
  </si>
  <si>
    <t>Table 1.1.12 Adolescent birth Rate in  SADC (births per 1000 women aged 15-19), 2010 - 2022</t>
  </si>
  <si>
    <t>1.1.12  Adolescent birth Rate  in SADC, (births per 1,000 women ages 15-19), 2010 - 2022</t>
  </si>
  <si>
    <t>4.1 Gender Inequality Index  in SADC, 2010 - 2022</t>
  </si>
  <si>
    <t>4.6  Women married by age 15 (% of women 20-24 years old), 2007-2023</t>
  </si>
  <si>
    <t>4.7  Female share of employment in senior and middle management (%), 2009-2023</t>
  </si>
  <si>
    <t>Table 1.1.2  Population Growth Rate  in SADC, (%), 2010 - 2023</t>
  </si>
  <si>
    <t>Table 1.1.1  Total  Mid Year Population in SADC, Thousand Person, 2013 - 2023</t>
  </si>
  <si>
    <t xml:space="preserve"> Table 1.1.4   Dependency Ratio  in SADC, (%), 2014 - 2023</t>
  </si>
  <si>
    <t>Table 1.1.9 Total Fertility Rate in  SADC By Year,  Number of Children Per Woman, 2010 - 2023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</si>
</sst>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 #,##0.00_ ;_ * \-#,##0.00_ ;_ * &quot;-&quot;??_ ;_ @_ "/>
    <numFmt numFmtId="167" formatCode="#\ ###\ ##0.0"/>
    <numFmt numFmtId="168" formatCode="0.0"/>
    <numFmt numFmtId="169" formatCode="#\ ##0"/>
    <numFmt numFmtId="170" formatCode="#,##0.0"/>
    <numFmt numFmtId="171" formatCode="#\ ###\ ##0"/>
    <numFmt numFmtId="172" formatCode="0.000"/>
    <numFmt numFmtId="173" formatCode="#,###,##0.000"/>
    <numFmt numFmtId="174" formatCode="#,###,##0"/>
    <numFmt numFmtId="175" formatCode="#,###,##0.0"/>
    <numFmt numFmtId="176" formatCode="#\ ##0.0"/>
    <numFmt numFmtId="177" formatCode="#\ ###\ ##0\ \ "/>
    <numFmt numFmtId="178" formatCode="#\ ##0\ "/>
    <numFmt numFmtId="179" formatCode="###0"/>
    <numFmt numFmtId="180" formatCode="&quot;   &quot;@"/>
    <numFmt numFmtId="181" formatCode="&quot;      &quot;@"/>
    <numFmt numFmtId="182" formatCode="&quot;         &quot;@"/>
    <numFmt numFmtId="183" formatCode="&quot;            &quot;@"/>
    <numFmt numFmtId="184" formatCode="&quot;               &quot;@"/>
    <numFmt numFmtId="185" formatCode="_-* #,##0.00\ _€_-;\-* #,##0.00\ _€_-;_-* &quot;-&quot;??\ _€_-;_-@_-"/>
    <numFmt numFmtId="186" formatCode="_-* #,##0.00\ _F_-;\-* #,##0.00\ _F_-;_-* &quot;-&quot;??\ _F_-;_-@_-"/>
    <numFmt numFmtId="187" formatCode="&quot;$&quot;#,##0;\-&quot;$&quot;#,##0"/>
    <numFmt numFmtId="188" formatCode="_-* #,##0.00\ [$€-1]_-;\-* #,##0.00\ [$€-1]_-;_-* &quot;-&quot;??\ [$€-1]_-"/>
    <numFmt numFmtId="189" formatCode="0_)"/>
    <numFmt numFmtId="190" formatCode="_-&quot;£&quot;* #,##0_-;\-&quot;£&quot;* #,##0_-;_-&quot;£&quot;* &quot;-&quot;_-;_-@_-"/>
    <numFmt numFmtId="191" formatCode="_-&quot;£&quot;* #,##0.00_-;\-&quot;£&quot;* #,##0.00_-;_-&quot;£&quot;* &quot;-&quot;??_-;_-@_-"/>
    <numFmt numFmtId="192" formatCode="_-&quot;¢&quot;* #,##0_-;\-&quot;¢&quot;* #,##0_-;_-&quot;¢&quot;* &quot;-&quot;_-;_-@_-"/>
    <numFmt numFmtId="193" formatCode="_-&quot;¢&quot;* #,##0.00_-;\-&quot;¢&quot;* #,##0.00_-;_-&quot;¢&quot;* &quot;-&quot;??_-;_-@_-"/>
    <numFmt numFmtId="194" formatCode="[&gt;=0.05]#,##0.0;[&lt;=-0.05]\-#,##0.0;?0.0"/>
    <numFmt numFmtId="195" formatCode="[Black]#,##0.0;[Black]\-#,##0.0;;"/>
    <numFmt numFmtId="196" formatCode="[Black][&gt;0.05]#,##0.0;[Black][&lt;-0.05]\-#,##0.0;;"/>
    <numFmt numFmtId="197" formatCode="[Black][&gt;0.5]#,##0;[Black][&lt;-0.5]\-#,##0;;"/>
    <numFmt numFmtId="198" formatCode="_-* #,##0_-;_-* #,##0\-;_-* &quot;-&quot;_-;_-@_-"/>
    <numFmt numFmtId="199" formatCode="\$#,##0.00\ ;\(\$#,##0.00\)"/>
    <numFmt numFmtId="200" formatCode="&quot;ج.م.&quot;\ #,##0_-;[Red]&quot;ج.م.&quot;\ #,##0\-"/>
    <numFmt numFmtId="201" formatCode="&quot;ج.م.&quot;\ #,##0.00_-;[Red]&quot;ج.م.&quot;\ #,##0.00\-"/>
    <numFmt numFmtId="202" formatCode="#\ ###\ ###\ \ "/>
    <numFmt numFmtId="203" formatCode="#\ ###\ ###\ "/>
    <numFmt numFmtId="204" formatCode="_-&quot;$&quot;* #,##0.00_-;\-&quot;$&quot;* #,##0.00_-;_-&quot;$&quot;* &quot;-&quot;??_-;_-@_-"/>
    <numFmt numFmtId="205" formatCode="_(* #,##0_);_(* \(#,##0\);_(* &quot;-&quot;??_);_(@_)"/>
    <numFmt numFmtId="206" formatCode="_(* #,##0.0_);_(* \(#,##0.0\);_(* &quot;-&quot;??_);_(@_)"/>
    <numFmt numFmtId="207" formatCode="\$0.00"/>
    <numFmt numFmtId="208" formatCode="#,##0.000"/>
  </numFmts>
  <fonts count="18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font>
    <font>
      <sz val="10"/>
      <name val="Arial"/>
      <family val="2"/>
    </font>
    <font>
      <b/>
      <sz val="10"/>
      <name val="Arial"/>
      <family val="2"/>
    </font>
    <font>
      <sz val="11"/>
      <color indexed="8"/>
      <name val="Calibri"/>
      <family val="2"/>
    </font>
    <font>
      <sz val="10"/>
      <color indexed="8"/>
      <name val="Arial"/>
      <family val="2"/>
    </font>
    <font>
      <sz val="10"/>
      <name val="MS Sans Serif"/>
      <family val="2"/>
    </font>
    <font>
      <u/>
      <sz val="11"/>
      <color theme="10"/>
      <name val="Calibri"/>
      <family val="2"/>
      <scheme val="minor"/>
    </font>
    <font>
      <u/>
      <sz val="10"/>
      <color indexed="12"/>
      <name val="MS Sans Serif"/>
      <family val="2"/>
    </font>
    <font>
      <u/>
      <sz val="11"/>
      <color indexed="12"/>
      <name val="Calibri"/>
      <family val="2"/>
    </font>
    <font>
      <u/>
      <sz val="10"/>
      <color theme="10"/>
      <name val="Arial"/>
      <family val="2"/>
    </font>
    <font>
      <sz val="10"/>
      <color theme="1"/>
      <name val="Arial"/>
      <family val="2"/>
    </font>
    <font>
      <sz val="8"/>
      <name val="Arial"/>
      <family val="2"/>
    </font>
    <font>
      <sz val="11"/>
      <name val="Tahoma"/>
      <family val="2"/>
    </font>
    <font>
      <b/>
      <sz val="11"/>
      <name val="Tahoma"/>
      <family val="2"/>
    </font>
    <font>
      <b/>
      <sz val="11"/>
      <color indexed="8"/>
      <name val="Calibri"/>
      <family val="2"/>
    </font>
    <font>
      <sz val="11"/>
      <name val="Calibri"/>
      <family val="2"/>
    </font>
    <font>
      <sz val="10"/>
      <name val="Times New Roman"/>
      <family val="1"/>
    </font>
    <font>
      <b/>
      <sz val="11"/>
      <name val="Calibri"/>
      <family val="2"/>
    </font>
    <font>
      <sz val="11"/>
      <color indexed="10"/>
      <name val="Calibri"/>
      <family val="2"/>
    </font>
    <font>
      <b/>
      <sz val="10"/>
      <color indexed="8"/>
      <name val="Times New Roman"/>
      <family val="1"/>
    </font>
    <font>
      <sz val="11"/>
      <name val="Calibri"/>
      <family val="2"/>
      <scheme val="minor"/>
    </font>
    <font>
      <b/>
      <sz val="11"/>
      <color indexed="8"/>
      <name val="Tahoma"/>
      <family val="2"/>
    </font>
    <font>
      <sz val="11"/>
      <color indexed="8"/>
      <name val="Tahoma"/>
      <family val="2"/>
    </font>
    <font>
      <sz val="11"/>
      <color rgb="FFFF0000"/>
      <name val="Tahoma"/>
      <family val="2"/>
    </font>
    <font>
      <sz val="8"/>
      <color indexed="8"/>
      <name val="Calibri"/>
      <family val="2"/>
    </font>
    <font>
      <sz val="11"/>
      <color rgb="FF000000"/>
      <name val="Tahoma"/>
      <family val="2"/>
    </font>
    <font>
      <b/>
      <sz val="8"/>
      <name val="Tahoma"/>
      <family val="2"/>
    </font>
    <font>
      <sz val="10"/>
      <color indexed="8"/>
      <name val="Calibri"/>
      <family val="2"/>
    </font>
    <font>
      <b/>
      <sz val="9"/>
      <color indexed="8"/>
      <name val="Calibri"/>
      <family val="2"/>
    </font>
    <font>
      <sz val="11"/>
      <color indexed="10"/>
      <name val="Tahoma"/>
      <family val="2"/>
    </font>
    <font>
      <b/>
      <sz val="11"/>
      <color indexed="10"/>
      <name val="Tahoma"/>
      <family val="2"/>
    </font>
    <font>
      <sz val="11"/>
      <color theme="1"/>
      <name val="Tahoma"/>
      <family val="2"/>
    </font>
    <font>
      <b/>
      <sz val="11"/>
      <color rgb="FFFF0000"/>
      <name val="Tahoma"/>
      <family val="2"/>
    </font>
    <font>
      <b/>
      <vertAlign val="superscript"/>
      <sz val="11"/>
      <name val="Tahoma"/>
      <family val="2"/>
    </font>
    <font>
      <sz val="12"/>
      <color theme="1"/>
      <name val="Calibri"/>
      <family val="2"/>
      <scheme val="minor"/>
    </font>
    <font>
      <b/>
      <sz val="11"/>
      <name val="Calibri"/>
      <family val="2"/>
      <scheme val="minor"/>
    </font>
    <font>
      <sz val="11"/>
      <color rgb="FFC00000"/>
      <name val="Tahoma"/>
      <family val="2"/>
    </font>
    <font>
      <sz val="12"/>
      <name val="Helv"/>
    </font>
    <font>
      <b/>
      <sz val="13"/>
      <color indexed="9"/>
      <name val="Verdana"/>
      <family val="2"/>
    </font>
    <font>
      <b/>
      <sz val="10"/>
      <color indexed="8"/>
      <name val="Verdana"/>
      <family val="2"/>
    </font>
    <font>
      <b/>
      <sz val="10"/>
      <color indexed="54"/>
      <name val="Verdana"/>
      <family val="2"/>
    </font>
    <font>
      <sz val="11"/>
      <color indexed="8"/>
      <name val="Verdana"/>
      <family val="2"/>
    </font>
    <font>
      <sz val="11"/>
      <color rgb="FF0000FF"/>
      <name val="Tahoma"/>
      <family val="2"/>
    </font>
    <font>
      <b/>
      <sz val="11"/>
      <color theme="1"/>
      <name val="Tahoma"/>
      <family val="2"/>
    </font>
    <font>
      <u/>
      <sz val="11"/>
      <color theme="10"/>
      <name val="Tahoma"/>
      <family val="2"/>
    </font>
    <font>
      <b/>
      <sz val="11"/>
      <color indexed="62"/>
      <name val="Tahoma"/>
      <family val="2"/>
    </font>
    <font>
      <sz val="8"/>
      <color theme="1"/>
      <name val="Calibri"/>
      <family val="2"/>
      <scheme val="minor"/>
    </font>
    <font>
      <sz val="12"/>
      <color theme="1"/>
      <name val="Tahoma"/>
      <family val="2"/>
    </font>
    <font>
      <b/>
      <sz val="9"/>
      <color rgb="FFFF0000"/>
      <name val="Tahoma"/>
      <family val="2"/>
    </font>
    <font>
      <sz val="9"/>
      <name val="Tahoma"/>
      <family val="2"/>
    </font>
    <font>
      <sz val="9"/>
      <name val="Times New Roman"/>
      <family val="1"/>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color indexed="8"/>
      <name val="Verdana"/>
      <family val="2"/>
    </font>
    <font>
      <i/>
      <sz val="10"/>
      <color indexed="8"/>
      <name val="Verdana"/>
      <family val="2"/>
    </font>
    <font>
      <sz val="10"/>
      <color indexed="54"/>
      <name val="Verdana"/>
      <family val="2"/>
    </font>
    <font>
      <b/>
      <sz val="11"/>
      <color indexed="8"/>
      <name val="Verdana"/>
      <family val="2"/>
    </font>
    <font>
      <sz val="10"/>
      <color indexed="9"/>
      <name val="Verdana"/>
      <family val="2"/>
    </font>
    <font>
      <b/>
      <sz val="12"/>
      <color indexed="9"/>
      <name val="Verdana"/>
      <family val="2"/>
    </font>
    <font>
      <sz val="11"/>
      <color indexed="8"/>
      <name val="Arial"/>
      <family val="2"/>
    </font>
    <font>
      <sz val="11"/>
      <color indexed="62"/>
      <name val="Calibri"/>
      <family val="2"/>
    </font>
    <font>
      <i/>
      <sz val="11"/>
      <color indexed="23"/>
      <name val="Calibri"/>
      <family val="2"/>
    </font>
    <font>
      <vertAlign val="superscript"/>
      <sz val="11"/>
      <name val="Arial"/>
      <family val="2"/>
    </font>
    <font>
      <sz val="11"/>
      <color indexed="17"/>
      <name val="Calibri"/>
      <family val="2"/>
    </font>
    <font>
      <b/>
      <sz val="12"/>
      <name val="Helvetica"/>
    </font>
    <font>
      <b/>
      <sz val="15"/>
      <color indexed="56"/>
      <name val="Calibri"/>
      <family val="2"/>
    </font>
    <font>
      <b/>
      <sz val="13"/>
      <color indexed="56"/>
      <name val="Calibri"/>
      <family val="2"/>
    </font>
    <font>
      <b/>
      <sz val="11"/>
      <color indexed="56"/>
      <name val="Calibri"/>
      <family val="2"/>
    </font>
    <font>
      <u/>
      <sz val="10"/>
      <color indexed="12"/>
      <name val="Arial"/>
      <family val="2"/>
    </font>
    <font>
      <sz val="6.15"/>
      <name val="Arial"/>
      <family val="2"/>
    </font>
    <font>
      <sz val="10"/>
      <name val="Geneva"/>
    </font>
    <font>
      <sz val="10"/>
      <name val="Arabic Transparent"/>
      <charset val="178"/>
    </font>
    <font>
      <sz val="11"/>
      <color indexed="60"/>
      <name val="Calibri"/>
      <family val="2"/>
    </font>
    <font>
      <sz val="10"/>
      <name val="Courier"/>
      <family val="3"/>
    </font>
    <font>
      <sz val="11"/>
      <name val="Tms Rmn"/>
    </font>
    <font>
      <sz val="12"/>
      <name val="Tms Rmn"/>
    </font>
    <font>
      <sz val="10"/>
      <name val="Helv"/>
    </font>
    <font>
      <b/>
      <sz val="11"/>
      <color indexed="63"/>
      <name val="Calibri"/>
      <family val="2"/>
    </font>
    <font>
      <b/>
      <sz val="6.15"/>
      <name val="Arial"/>
      <family val="2"/>
    </font>
    <font>
      <b/>
      <sz val="4.5"/>
      <name val="Arial"/>
      <family val="2"/>
    </font>
    <font>
      <b/>
      <sz val="12"/>
      <name val="MS Sans Serif"/>
      <family val="2"/>
    </font>
    <font>
      <sz val="4.5"/>
      <name val="Arial"/>
      <family val="2"/>
    </font>
    <font>
      <sz val="9"/>
      <name val="Helvetica"/>
    </font>
    <font>
      <i/>
      <sz val="8"/>
      <name val="Tms Rmn"/>
    </font>
    <font>
      <b/>
      <sz val="18"/>
      <color indexed="56"/>
      <name val="Cambria"/>
      <family val="2"/>
    </font>
    <font>
      <b/>
      <sz val="18"/>
      <color indexed="62"/>
      <name val="Cambria"/>
      <family val="2"/>
    </font>
    <font>
      <b/>
      <sz val="18"/>
      <name val="Arial"/>
      <family val="2"/>
    </font>
    <font>
      <b/>
      <sz val="12"/>
      <name val="Arial"/>
      <family val="2"/>
    </font>
    <font>
      <b/>
      <i/>
      <sz val="9"/>
      <name val="Helvetica"/>
    </font>
    <font>
      <sz val="12"/>
      <color indexed="24"/>
      <name val="Modern"/>
      <family val="3"/>
      <charset val="255"/>
    </font>
    <font>
      <b/>
      <sz val="18"/>
      <color indexed="24"/>
      <name val="Modern"/>
      <family val="3"/>
      <charset val="255"/>
    </font>
    <font>
      <b/>
      <sz val="12"/>
      <color indexed="24"/>
      <name val="Modern"/>
      <family val="3"/>
      <charset val="255"/>
    </font>
    <font>
      <u/>
      <sz val="10"/>
      <color indexed="36"/>
      <name val="Arial"/>
      <family val="2"/>
    </font>
    <font>
      <sz val="11"/>
      <color rgb="FFC00000"/>
      <name val="Calibri"/>
      <family val="2"/>
      <scheme val="minor"/>
    </font>
    <font>
      <sz val="12.3"/>
      <name val="Georgia"/>
      <family val="1"/>
    </font>
    <font>
      <sz val="10"/>
      <name val="Arial"/>
      <family val="2"/>
    </font>
    <font>
      <b/>
      <sz val="12"/>
      <name val="Helvetica"/>
      <family val="2"/>
    </font>
    <font>
      <sz val="10"/>
      <name val="Geneva"/>
      <family val="2"/>
    </font>
    <font>
      <sz val="9"/>
      <name val="Helvetica"/>
      <family val="2"/>
    </font>
    <font>
      <b/>
      <i/>
      <sz val="9"/>
      <name val="Helvetica"/>
      <family val="2"/>
    </font>
    <font>
      <sz val="6"/>
      <name val="Arial"/>
      <family val="2"/>
    </font>
    <font>
      <sz val="10"/>
      <name val="CG Times"/>
      <family val="1"/>
    </font>
    <font>
      <b/>
      <sz val="14"/>
      <color theme="1"/>
      <name val="Tahoma"/>
      <family val="2"/>
    </font>
    <font>
      <sz val="28"/>
      <color theme="1"/>
      <name val="Tahoma"/>
      <family val="2"/>
    </font>
    <font>
      <sz val="28"/>
      <color theme="1"/>
      <name val="Calibri"/>
      <family val="2"/>
      <scheme val="minor"/>
    </font>
    <font>
      <b/>
      <sz val="11"/>
      <color rgb="FFFF0000"/>
      <name val="Calibri"/>
      <family val="2"/>
      <scheme val="minor"/>
    </font>
    <font>
      <sz val="9"/>
      <color indexed="81"/>
      <name val="Tahoma"/>
      <family val="2"/>
    </font>
    <font>
      <sz val="11"/>
      <color rgb="FFFF0000"/>
      <name val="Calibri"/>
      <family val="2"/>
    </font>
    <font>
      <sz val="11"/>
      <color rgb="FF66FF33"/>
      <name val="Calibri"/>
      <family val="2"/>
      <scheme val="minor"/>
    </font>
    <font>
      <sz val="10"/>
      <color theme="1"/>
      <name val="Tahoma"/>
      <family val="2"/>
    </font>
    <font>
      <b/>
      <sz val="10"/>
      <color indexed="8"/>
      <name val="Arial"/>
      <family val="2"/>
    </font>
    <font>
      <b/>
      <sz val="8"/>
      <color indexed="8"/>
      <name val="Arial"/>
      <family val="2"/>
    </font>
    <font>
      <b/>
      <sz val="7"/>
      <name val="Arial"/>
      <family val="2"/>
    </font>
    <font>
      <sz val="7"/>
      <name val="Arial"/>
      <family val="2"/>
    </font>
    <font>
      <i/>
      <sz val="16"/>
      <color indexed="12"/>
      <name val="Arial"/>
      <family val="2"/>
    </font>
    <font>
      <i/>
      <sz val="14"/>
      <color indexed="12"/>
      <name val="Arial"/>
      <family val="2"/>
    </font>
    <font>
      <b/>
      <sz val="8"/>
      <name val="Arial"/>
      <family val="2"/>
    </font>
    <font>
      <b/>
      <i/>
      <sz val="8"/>
      <color indexed="9"/>
      <name val="Arial"/>
      <family val="2"/>
    </font>
    <font>
      <i/>
      <sz val="6"/>
      <name val="Arial"/>
      <family val="2"/>
    </font>
    <font>
      <b/>
      <i/>
      <sz val="6"/>
      <name val="Arial"/>
      <family val="2"/>
    </font>
    <font>
      <b/>
      <sz val="8"/>
      <color indexed="9"/>
      <name val="Arial"/>
      <family val="2"/>
    </font>
    <font>
      <b/>
      <sz val="18"/>
      <name val="Times New Roman"/>
      <family val="1"/>
    </font>
    <font>
      <b/>
      <sz val="8"/>
      <name val="MS Sans Serif"/>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9"/>
      <color indexed="48"/>
      <name val="Arial"/>
      <family val="2"/>
    </font>
    <font>
      <sz val="9"/>
      <color indexed="20"/>
      <name val="Arial"/>
      <family val="2"/>
    </font>
    <font>
      <sz val="10"/>
      <color rgb="FFFF0000"/>
      <name val="Tahom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theme="1"/>
      <name val="Calibri"/>
      <family val="2"/>
      <scheme val="minor"/>
    </font>
    <font>
      <sz val="12"/>
      <color rgb="FFFF0000"/>
      <name val="Tahoma"/>
      <family val="2"/>
    </font>
    <font>
      <sz val="12"/>
      <name val="Tahoma"/>
      <family val="2"/>
    </font>
    <font>
      <b/>
      <sz val="48"/>
      <color theme="1"/>
      <name val="Tahoma"/>
      <family val="2"/>
    </font>
    <font>
      <sz val="48"/>
      <color theme="1"/>
      <name val="Tahoma"/>
      <family val="2"/>
    </font>
    <font>
      <b/>
      <sz val="50"/>
      <color theme="1"/>
      <name val="Tahoma"/>
      <family val="2"/>
    </font>
    <font>
      <b/>
      <sz val="10"/>
      <color theme="1"/>
      <name val="Tahoma"/>
      <family val="2"/>
    </font>
    <font>
      <sz val="10"/>
      <color indexed="8"/>
      <name val="Tahoma"/>
      <family val="2"/>
    </font>
    <font>
      <sz val="10"/>
      <name val="Tahoma"/>
      <family val="2"/>
    </font>
    <font>
      <b/>
      <sz val="10"/>
      <name val="Tahoma"/>
      <family val="2"/>
    </font>
    <font>
      <sz val="10"/>
      <color theme="1"/>
      <name val="Calibri"/>
      <family val="2"/>
      <scheme val="minor"/>
    </font>
    <font>
      <sz val="10"/>
      <name val="Georgia"/>
      <family val="1"/>
    </font>
    <font>
      <sz val="10"/>
      <color rgb="FF000000"/>
      <name val="Tahoma"/>
      <family val="2"/>
    </font>
    <font>
      <sz val="14"/>
      <color theme="1"/>
      <name val="Tahoma"/>
      <family val="2"/>
    </font>
    <font>
      <sz val="11"/>
      <color rgb="FF33CCFF"/>
      <name val="Calibri"/>
      <family val="2"/>
      <scheme val="minor"/>
    </font>
    <font>
      <b/>
      <sz val="8"/>
      <color indexed="10"/>
      <name val="Calibri"/>
      <family val="2"/>
    </font>
    <font>
      <b/>
      <sz val="11"/>
      <color rgb="FFFF0000"/>
      <name val="Calibri"/>
      <family val="2"/>
    </font>
    <font>
      <sz val="11"/>
      <color rgb="FF66FF33"/>
      <name val="Tahoma"/>
      <family val="2"/>
    </font>
    <font>
      <sz val="8"/>
      <color theme="1"/>
      <name val="Tahoma"/>
      <family val="2"/>
    </font>
    <font>
      <b/>
      <sz val="9"/>
      <name val="Tahoma"/>
      <family val="2"/>
    </font>
    <font>
      <sz val="11"/>
      <name val="Arial"/>
      <family val="2"/>
    </font>
    <font>
      <b/>
      <sz val="10"/>
      <color indexed="10"/>
      <name val="Tahoma"/>
      <family val="2"/>
    </font>
    <font>
      <b/>
      <sz val="16"/>
      <color theme="1"/>
      <name val="Tahoma"/>
      <family val="2"/>
    </font>
    <font>
      <u/>
      <sz val="10"/>
      <color theme="1"/>
      <name val="Tahoma"/>
      <family val="2"/>
    </font>
    <font>
      <vertAlign val="superscript"/>
      <sz val="10"/>
      <color theme="1"/>
      <name val="Tahoma"/>
      <family val="2"/>
    </font>
    <font>
      <sz val="11"/>
      <color rgb="FF000000"/>
      <name val="Arial"/>
      <family val="2"/>
    </font>
    <font>
      <b/>
      <sz val="11"/>
      <name val="Arial"/>
      <family val="2"/>
    </font>
    <font>
      <b/>
      <sz val="11"/>
      <color rgb="FF000000"/>
      <name val="Arial"/>
      <family val="2"/>
    </font>
    <font>
      <sz val="10"/>
      <color rgb="FF000000"/>
      <name val="Arial"/>
      <family val="2"/>
    </font>
    <font>
      <sz val="8"/>
      <name val="Calibri"/>
      <family val="2"/>
      <scheme val="minor"/>
    </font>
    <font>
      <b/>
      <sz val="11"/>
      <color theme="1"/>
      <name val="Calibri"/>
      <family val="2"/>
    </font>
    <font>
      <i/>
      <sz val="11"/>
      <name val="Tahoma"/>
      <family val="2"/>
    </font>
    <font>
      <sz val="10"/>
      <color theme="1"/>
      <name val="Tahoma"/>
    </font>
  </fonts>
  <fills count="102">
    <fill>
      <patternFill patternType="none"/>
    </fill>
    <fill>
      <patternFill patternType="gray125"/>
    </fill>
    <fill>
      <patternFill patternType="solid">
        <fgColor indexed="55"/>
        <bgColor indexed="64"/>
      </patternFill>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499984740745262"/>
        <bgColor indexed="64"/>
      </patternFill>
    </fill>
    <fill>
      <patternFill patternType="solid">
        <fgColor rgb="FF969696"/>
        <bgColor indexed="64"/>
      </patternFill>
    </fill>
    <fill>
      <patternFill patternType="solid">
        <fgColor rgb="FF66CCFF"/>
        <bgColor indexed="64"/>
      </patternFill>
    </fill>
    <fill>
      <patternFill patternType="solid">
        <fgColor indexed="24"/>
        <bgColor indexed="64"/>
      </patternFill>
    </fill>
    <fill>
      <patternFill patternType="solid">
        <fgColor rgb="FF33CCFF"/>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45"/>
        <bgColor indexed="45"/>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3"/>
      </patternFill>
    </fill>
    <fill>
      <patternFill patternType="solid">
        <fgColor indexed="63"/>
        <bgColor indexed="64"/>
      </patternFill>
    </fill>
    <fill>
      <patternFill patternType="solid">
        <fgColor rgb="FFFFFFCC"/>
      </patternFill>
    </fill>
    <fill>
      <patternFill patternType="solid">
        <fgColor indexed="9"/>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959595"/>
      </patternFill>
    </fill>
    <fill>
      <patternFill patternType="solid">
        <fgColor rgb="FF00CCFF"/>
      </patternFill>
    </fill>
    <fill>
      <patternFill patternType="solid">
        <fgColor rgb="FF00B0F0"/>
        <bgColor theme="4" tint="0.79998168889431442"/>
      </patternFill>
    </fill>
    <fill>
      <patternFill patternType="solid">
        <fgColor theme="0" tint="-0.249977111117893"/>
        <bgColor indexed="64"/>
      </patternFill>
    </fill>
    <fill>
      <patternFill patternType="solid">
        <fgColor rgb="FF0070C0"/>
        <bgColor theme="4" tint="0.79998168889431442"/>
      </patternFill>
    </fill>
  </fills>
  <borders count="1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2"/>
      </top>
      <bottom style="double">
        <color indexed="62"/>
      </bottom>
      <diagonal/>
    </border>
    <border>
      <left/>
      <right/>
      <top style="double">
        <color indexed="0"/>
      </top>
      <bottom/>
      <diagonal/>
    </border>
    <border>
      <left/>
      <right/>
      <top style="thin">
        <color indexed="64"/>
      </top>
      <bottom style="double">
        <color indexed="64"/>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bottom style="thin">
        <color auto="1"/>
      </bottom>
      <diagonal/>
    </border>
    <border>
      <left style="thin">
        <color indexed="64"/>
      </left>
      <right/>
      <top/>
      <bottom style="thin">
        <color indexed="64"/>
      </bottom>
      <diagonal/>
    </border>
    <border>
      <left/>
      <right/>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s>
  <cellStyleXfs count="5917">
    <xf numFmtId="0" fontId="0" fillId="0" borderId="0"/>
    <xf numFmtId="0" fontId="4" fillId="0" borderId="0" applyNumberFormat="0" applyFill="0" applyBorder="0" applyAlignment="0" applyProtection="0">
      <alignment vertical="top"/>
      <protection locked="0"/>
    </xf>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3" fontId="5"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xf numFmtId="0" fontId="5" fillId="0" borderId="0"/>
    <xf numFmtId="0" fontId="7" fillId="0" borderId="0"/>
    <xf numFmtId="0" fontId="5" fillId="0" borderId="0" applyNumberFormat="0" applyFont="0" applyFill="0" applyBorder="0" applyAlignment="0" applyProtection="0"/>
    <xf numFmtId="0" fontId="8" fillId="0" borderId="0"/>
    <xf numFmtId="0" fontId="5" fillId="0" borderId="0"/>
    <xf numFmtId="0" fontId="5" fillId="0" borderId="0"/>
    <xf numFmtId="0" fontId="9"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9"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9"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xf numFmtId="0" fontId="5" fillId="0" borderId="0"/>
    <xf numFmtId="0" fontId="1"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applyNumberFormat="0" applyFont="0" applyFill="0" applyBorder="0" applyAlignment="0" applyProtection="0"/>
    <xf numFmtId="0" fontId="5"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5" fillId="0" borderId="0"/>
    <xf numFmtId="0" fontId="5" fillId="0" borderId="0" applyNumberFormat="0" applyFont="0" applyFill="0" applyBorder="0" applyAlignment="0" applyProtection="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14" fillId="0" borderId="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43" fontId="7" fillId="0" borderId="0" applyFont="0" applyFill="0" applyBorder="0" applyAlignment="0" applyProtection="0"/>
    <xf numFmtId="0" fontId="41" fillId="0" borderId="0"/>
    <xf numFmtId="0" fontId="42" fillId="11" borderId="1">
      <alignment horizontal="left" vertical="center" indent="1"/>
    </xf>
    <xf numFmtId="0" fontId="43" fillId="5" borderId="1">
      <alignment horizontal="center" vertical="center"/>
    </xf>
    <xf numFmtId="0" fontId="44" fillId="4" borderId="1">
      <alignment horizontal="left" vertical="center" indent="1"/>
    </xf>
    <xf numFmtId="3" fontId="43" fillId="4" borderId="1">
      <alignment horizontal="right" vertical="center" indent="1"/>
    </xf>
    <xf numFmtId="0" fontId="44" fillId="4" borderId="1">
      <alignment horizontal="left" vertical="center" indent="1"/>
    </xf>
    <xf numFmtId="3" fontId="43" fillId="4" borderId="1">
      <alignment horizontal="right" vertical="center" indent="1"/>
    </xf>
    <xf numFmtId="0" fontId="45" fillId="4" borderId="1">
      <alignment horizontal="left" indent="1"/>
    </xf>
    <xf numFmtId="0" fontId="5" fillId="0" borderId="0" applyNumberFormat="0" applyFill="0" applyBorder="0" applyAlignment="0" applyProtection="0"/>
    <xf numFmtId="0" fontId="5" fillId="0" borderId="0" applyNumberForma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9" fontId="8"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0" fontId="8" fillId="0" borderId="0"/>
    <xf numFmtId="180" fontId="54" fillId="0" borderId="0" applyFont="0" applyFill="0" applyBorder="0" applyAlignment="0" applyProtection="0"/>
    <xf numFmtId="181" fontId="54" fillId="0" borderId="0" applyFont="0" applyFill="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182" fontId="54" fillId="0" borderId="0" applyFont="0" applyFill="0" applyBorder="0" applyAlignment="0" applyProtection="0"/>
    <xf numFmtId="183" fontId="54" fillId="0" borderId="0" applyFont="0" applyFill="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184" fontId="54" fillId="0" borderId="0" applyFont="0" applyFill="0" applyBorder="0" applyAlignment="0" applyProtection="0"/>
    <xf numFmtId="0" fontId="55" fillId="24"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4"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55" fillId="32"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55" fillId="36"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55" fillId="30"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7" fillId="28" borderId="0" applyNumberFormat="0" applyBorder="0" applyAlignment="0" applyProtection="0"/>
    <xf numFmtId="0" fontId="7" fillId="37"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0" borderId="2">
      <alignment horizontal="center" vertical="center"/>
    </xf>
    <xf numFmtId="0" fontId="6" fillId="0" borderId="0">
      <alignment horizontal="left" wrapText="1"/>
    </xf>
    <xf numFmtId="0" fontId="22" fillId="0" borderId="0" applyNumberFormat="0" applyFill="0" applyBorder="0" applyAlignment="0" applyProtection="0"/>
    <xf numFmtId="0" fontId="56" fillId="15" borderId="0" applyNumberFormat="0" applyBorder="0" applyAlignment="0" applyProtection="0"/>
    <xf numFmtId="0" fontId="57" fillId="40" borderId="6" applyNumberFormat="0" applyAlignment="0" applyProtection="0"/>
    <xf numFmtId="0" fontId="57" fillId="40" borderId="6" applyNumberFormat="0" applyAlignment="0" applyProtection="0"/>
    <xf numFmtId="0" fontId="58" fillId="0" borderId="7" applyNumberFormat="0" applyFill="0" applyAlignment="0" applyProtection="0"/>
    <xf numFmtId="0" fontId="59" fillId="41" borderId="8" applyNumberFormat="0" applyAlignment="0" applyProtection="0"/>
    <xf numFmtId="168" fontId="60" fillId="42" borderId="1">
      <alignment horizontal="right" vertical="center" indent="1"/>
    </xf>
    <xf numFmtId="3" fontId="60" fillId="4" borderId="1">
      <alignment horizontal="right" vertical="center" indent="1"/>
    </xf>
    <xf numFmtId="0" fontId="61" fillId="42" borderId="1">
      <alignment horizontal="right" vertical="center" indent="1"/>
    </xf>
    <xf numFmtId="3" fontId="61" fillId="4" borderId="1">
      <alignment horizontal="right" vertical="center" indent="1"/>
    </xf>
    <xf numFmtId="170" fontId="61" fillId="4" borderId="1">
      <alignment horizontal="right" vertical="center" indent="1"/>
    </xf>
    <xf numFmtId="0" fontId="62" fillId="4" borderId="1">
      <alignment horizontal="left" vertical="center" indent="1"/>
    </xf>
    <xf numFmtId="0" fontId="5" fillId="4" borderId="9"/>
    <xf numFmtId="0" fontId="63" fillId="13" borderId="1">
      <alignment horizontal="center" vertical="center"/>
    </xf>
    <xf numFmtId="168" fontId="60" fillId="4" borderId="1">
      <alignment horizontal="right" vertical="center" indent="1"/>
    </xf>
    <xf numFmtId="3" fontId="60" fillId="4" borderId="1">
      <alignment horizontal="right" vertical="center" indent="1"/>
    </xf>
    <xf numFmtId="0" fontId="5" fillId="4" borderId="0"/>
    <xf numFmtId="0" fontId="45" fillId="4" borderId="1">
      <alignment horizontal="left" vertical="center" indent="1"/>
    </xf>
    <xf numFmtId="0" fontId="45" fillId="4" borderId="10">
      <alignment horizontal="left" vertical="center" indent="1"/>
    </xf>
    <xf numFmtId="0" fontId="63" fillId="4" borderId="11">
      <alignment horizontal="left" vertical="center" indent="1"/>
    </xf>
    <xf numFmtId="0" fontId="61" fillId="4" borderId="1">
      <alignment horizontal="right" vertical="center" indent="1"/>
    </xf>
    <xf numFmtId="3" fontId="61" fillId="4" borderId="1">
      <alignment horizontal="right" vertical="center" indent="1"/>
    </xf>
    <xf numFmtId="0" fontId="64" fillId="11" borderId="1">
      <alignment horizontal="left" vertical="center" indent="1"/>
    </xf>
    <xf numFmtId="0" fontId="65" fillId="11" borderId="1">
      <alignment horizontal="left" vertical="center" indent="1"/>
    </xf>
    <xf numFmtId="0" fontId="66" fillId="4" borderId="9"/>
    <xf numFmtId="0" fontId="63" fillId="43" borderId="1">
      <alignment horizontal="left" vertical="center" indent="1"/>
    </xf>
    <xf numFmtId="43" fontId="1" fillId="0" borderId="0" applyFont="0" applyFill="0" applyBorder="0" applyAlignment="0" applyProtection="0"/>
    <xf numFmtId="185" fontId="1"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86" fontId="5"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5" fontId="5"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3" fontId="5" fillId="0" borderId="0" applyFont="0" applyFill="0" applyBorder="0" applyAlignment="0" applyProtection="0"/>
    <xf numFmtId="0" fontId="5" fillId="44" borderId="12" applyNumberFormat="0" applyFont="0" applyAlignment="0" applyProtection="0"/>
    <xf numFmtId="0" fontId="7" fillId="44" borderId="12" applyNumberFormat="0" applyFont="0" applyAlignment="0" applyProtection="0"/>
    <xf numFmtId="187" fontId="5" fillId="0" borderId="0" applyFont="0" applyFill="0" applyBorder="0" applyAlignment="0" applyProtection="0"/>
    <xf numFmtId="14" fontId="5" fillId="0" borderId="0" applyFont="0" applyFill="0" applyBorder="0" applyAlignment="0" applyProtection="0"/>
    <xf numFmtId="168" fontId="20" fillId="0" borderId="0" applyBorder="0"/>
    <xf numFmtId="168" fontId="20" fillId="0" borderId="5"/>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67" fillId="19" borderId="6" applyNumberFormat="0" applyAlignment="0" applyProtection="0"/>
    <xf numFmtId="188" fontId="5" fillId="0" borderId="0" applyFont="0" applyFill="0" applyBorder="0" applyAlignment="0" applyProtection="0"/>
    <xf numFmtId="188" fontId="5" fillId="0" borderId="0" applyFont="0" applyFill="0" applyBorder="0" applyAlignment="0" applyProtection="0"/>
    <xf numFmtId="0" fontId="5" fillId="0" borderId="0" applyFont="0" applyFill="0" applyBorder="0" applyAlignment="0" applyProtection="0"/>
    <xf numFmtId="0" fontId="68" fillId="0" borderId="0" applyNumberFormat="0" applyFill="0" applyBorder="0" applyAlignment="0" applyProtection="0"/>
    <xf numFmtId="2" fontId="5" fillId="0" borderId="0" applyFont="0" applyFill="0" applyBorder="0" applyAlignment="0" applyProtection="0"/>
    <xf numFmtId="1" fontId="69" fillId="0" borderId="0" applyNumberFormat="0" applyFill="0" applyBorder="0" applyAlignment="0" applyProtection="0">
      <alignment horizontal="center" vertical="top"/>
    </xf>
    <xf numFmtId="0" fontId="70" fillId="16" borderId="0" applyNumberFormat="0" applyBorder="0" applyAlignment="0" applyProtection="0"/>
    <xf numFmtId="38" fontId="15" fillId="13" borderId="0" applyNumberFormat="0" applyBorder="0" applyAlignment="0" applyProtection="0"/>
    <xf numFmtId="189" fontId="71" fillId="0" borderId="4" applyNumberFormat="0" applyFill="0" applyBorder="0" applyProtection="0">
      <alignment horizontal="left"/>
    </xf>
    <xf numFmtId="0" fontId="72" fillId="0" borderId="13" applyNumberFormat="0" applyFill="0" applyAlignment="0" applyProtection="0"/>
    <xf numFmtId="0" fontId="73" fillId="0" borderId="14" applyNumberFormat="0" applyFill="0" applyAlignment="0" applyProtection="0"/>
    <xf numFmtId="0" fontId="74" fillId="0" borderId="15" applyNumberFormat="0" applyFill="0" applyAlignment="0" applyProtection="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170" fontId="54" fillId="0" borderId="0" applyFont="0" applyFill="0" applyBorder="0" applyAlignment="0" applyProtection="0"/>
    <xf numFmtId="3" fontId="54" fillId="0" borderId="0" applyFont="0" applyFill="0" applyBorder="0" applyAlignment="0" applyProtection="0"/>
    <xf numFmtId="10" fontId="15" fillId="4" borderId="1" applyNumberFormat="0" applyBorder="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67" fillId="19" borderId="6" applyNumberFormat="0" applyAlignment="0" applyProtection="0"/>
    <xf numFmtId="0" fontId="56" fillId="15" borderId="0" applyNumberFormat="0" applyBorder="0" applyAlignment="0" applyProtection="0"/>
    <xf numFmtId="0" fontId="58" fillId="0" borderId="7" applyNumberFormat="0" applyFill="0" applyAlignment="0" applyProtection="0"/>
    <xf numFmtId="0" fontId="76" fillId="0" borderId="9" applyNumberFormat="0" applyFill="0" applyProtection="0">
      <alignment horizontal="left" vertical="top" wrapText="1"/>
    </xf>
    <xf numFmtId="0" fontId="77" fillId="0" borderId="0"/>
    <xf numFmtId="164" fontId="20" fillId="0" borderId="0" applyFont="0" applyFill="0" applyBorder="0" applyAlignment="0" applyProtection="0"/>
    <xf numFmtId="165" fontId="20"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90" fontId="5" fillId="0" borderId="0" applyFont="0" applyFill="0" applyBorder="0" applyAlignment="0" applyProtection="0"/>
    <xf numFmtId="191" fontId="5"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0" fontId="78" fillId="0" borderId="0" applyNumberFormat="0">
      <alignment horizontal="right"/>
    </xf>
    <xf numFmtId="0" fontId="79" fillId="48" borderId="0" applyNumberFormat="0" applyBorder="0" applyAlignment="0" applyProtection="0"/>
    <xf numFmtId="0" fontId="79" fillId="48" borderId="0" applyNumberFormat="0" applyBorder="0" applyAlignment="0" applyProtection="0"/>
    <xf numFmtId="0" fontId="80" fillId="0" borderId="0"/>
    <xf numFmtId="0" fontId="81" fillId="0" borderId="0"/>
    <xf numFmtId="0" fontId="8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20" fillId="0" borderId="0"/>
    <xf numFmtId="0" fontId="20" fillId="0" borderId="0"/>
    <xf numFmtId="0" fontId="5" fillId="0" borderId="0"/>
    <xf numFmtId="0" fontId="83" fillId="0" borderId="0"/>
    <xf numFmtId="0" fontId="5" fillId="0" borderId="0"/>
    <xf numFmtId="0" fontId="1" fillId="0" borderId="0"/>
    <xf numFmtId="0" fontId="83" fillId="0" borderId="0"/>
    <xf numFmtId="0" fontId="7" fillId="0" borderId="0"/>
    <xf numFmtId="0" fontId="8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5" fillId="0" borderId="0"/>
    <xf numFmtId="0" fontId="83" fillId="0" borderId="0"/>
    <xf numFmtId="0" fontId="83" fillId="0" borderId="0"/>
    <xf numFmtId="0" fontId="83" fillId="0" borderId="0"/>
    <xf numFmtId="0" fontId="5" fillId="0" borderId="0"/>
    <xf numFmtId="0" fontId="83"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83"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1"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4" fontId="20" fillId="0" borderId="0" applyFill="0" applyBorder="0" applyAlignment="0" applyProtection="0">
      <alignment horizontal="right"/>
    </xf>
    <xf numFmtId="0" fontId="7" fillId="44" borderId="12" applyNumberFormat="0" applyFont="0" applyAlignment="0" applyProtection="0"/>
    <xf numFmtId="0" fontId="54" fillId="0" borderId="0">
      <alignment horizontal="left"/>
    </xf>
    <xf numFmtId="0" fontId="84" fillId="40" borderId="16" applyNumberFormat="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95" fontId="81" fillId="0" borderId="0" applyFont="0" applyFill="0" applyBorder="0" applyAlignment="0" applyProtection="0"/>
    <xf numFmtId="196" fontId="54" fillId="0" borderId="0" applyFont="0" applyFill="0" applyBorder="0" applyAlignment="0" applyProtection="0"/>
    <xf numFmtId="197" fontId="54" fillId="0" borderId="0" applyFont="0" applyFill="0" applyBorder="0" applyAlignment="0" applyProtection="0"/>
    <xf numFmtId="9" fontId="8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4" fillId="0" borderId="0"/>
    <xf numFmtId="3" fontId="76" fillId="0" borderId="0" applyFill="0" applyBorder="0" applyProtection="0">
      <alignment horizontal="right"/>
    </xf>
    <xf numFmtId="49" fontId="76" fillId="0" borderId="0" applyFill="0" applyBorder="0" applyProtection="0">
      <alignment horizontal="right"/>
    </xf>
    <xf numFmtId="49" fontId="76" fillId="0" borderId="0" applyFill="0" applyBorder="0" applyProtection="0">
      <alignment horizontal="left"/>
    </xf>
    <xf numFmtId="49" fontId="85" fillId="0" borderId="0" applyFill="0" applyBorder="0" applyProtection="0">
      <alignment horizontal="right"/>
    </xf>
    <xf numFmtId="49" fontId="6" fillId="0" borderId="0" applyFill="0" applyBorder="0" applyProtection="0">
      <alignment horizontal="left"/>
    </xf>
    <xf numFmtId="0" fontId="85" fillId="0" borderId="0" applyNumberFormat="0" applyFill="0" applyBorder="0" applyProtection="0"/>
    <xf numFmtId="49" fontId="85" fillId="0" borderId="9" applyFill="0" applyProtection="0">
      <alignment horizontal="center"/>
    </xf>
    <xf numFmtId="49" fontId="85" fillId="0" borderId="9" applyFill="0" applyProtection="0">
      <alignment horizontal="center" vertical="justify" wrapText="1"/>
    </xf>
    <xf numFmtId="49" fontId="86" fillId="0" borderId="9" applyFill="0" applyProtection="0">
      <alignment horizontal="center" vertical="top" wrapText="1"/>
    </xf>
    <xf numFmtId="49" fontId="85" fillId="0" borderId="0" applyFill="0" applyBorder="0" applyProtection="0">
      <alignment horizontal="right" vertical="top"/>
    </xf>
    <xf numFmtId="49" fontId="76" fillId="0" borderId="0" applyFill="0" applyBorder="0" applyProtection="0">
      <alignment horizontal="right" vertical="top" wrapText="1"/>
    </xf>
    <xf numFmtId="0" fontId="9" fillId="0" borderId="0" applyNumberFormat="0" applyFill="0" applyBorder="0" applyAlignment="0" applyProtection="0"/>
    <xf numFmtId="0" fontId="87" fillId="0" borderId="0" applyNumberFormat="0" applyFill="0" applyBorder="0" applyAlignment="0" applyProtection="0"/>
    <xf numFmtId="49" fontId="85" fillId="0" borderId="17" applyFill="0" applyProtection="0">
      <alignment horizontal="center"/>
    </xf>
    <xf numFmtId="49" fontId="85" fillId="0" borderId="17" applyFill="0" applyProtection="0">
      <alignment horizontal="center" wrapText="1"/>
    </xf>
    <xf numFmtId="0" fontId="85" fillId="0" borderId="17" applyFill="0" applyProtection="0">
      <alignment horizontal="center"/>
    </xf>
    <xf numFmtId="0" fontId="86" fillId="0" borderId="17" applyFill="0" applyProtection="0">
      <alignment horizontal="center" vertical="top"/>
    </xf>
    <xf numFmtId="0" fontId="76" fillId="0" borderId="18" applyNumberFormat="0" applyFill="0" applyProtection="0">
      <alignment vertical="top"/>
    </xf>
    <xf numFmtId="49" fontId="85" fillId="0" borderId="18" applyFill="0" applyProtection="0">
      <alignment horizontal="center" vertical="justify" wrapText="1"/>
    </xf>
    <xf numFmtId="49" fontId="85" fillId="0" borderId="18" applyFill="0" applyProtection="0">
      <alignment horizontal="center"/>
    </xf>
    <xf numFmtId="0" fontId="85" fillId="0" borderId="18" applyFill="0" applyProtection="0">
      <alignment horizontal="center"/>
    </xf>
    <xf numFmtId="0" fontId="86" fillId="0" borderId="18" applyFill="0" applyProtection="0">
      <alignment horizontal="center" vertical="top"/>
    </xf>
    <xf numFmtId="0" fontId="85" fillId="0" borderId="0" applyNumberFormat="0" applyFill="0" applyBorder="0" applyProtection="0">
      <alignment horizontal="left"/>
    </xf>
    <xf numFmtId="0" fontId="76" fillId="49" borderId="9" applyNumberFormat="0" applyAlignment="0" applyProtection="0"/>
    <xf numFmtId="3" fontId="76" fillId="49" borderId="9" applyProtection="0">
      <alignment horizontal="right"/>
    </xf>
    <xf numFmtId="49" fontId="76" fillId="13" borderId="0" applyBorder="0" applyProtection="0">
      <alignment horizontal="right"/>
    </xf>
    <xf numFmtId="0" fontId="88" fillId="49" borderId="9" applyNumberFormat="0" applyProtection="0">
      <alignment horizontal="left" vertical="top" wrapText="1"/>
    </xf>
    <xf numFmtId="0" fontId="76" fillId="0" borderId="9" applyNumberFormat="0" applyFill="0" applyAlignment="0" applyProtection="0"/>
    <xf numFmtId="3" fontId="76" fillId="0" borderId="9" applyFill="0" applyProtection="0">
      <alignment horizontal="right"/>
    </xf>
    <xf numFmtId="0" fontId="88" fillId="0" borderId="9" applyNumberFormat="0" applyFill="0" applyProtection="0">
      <alignment horizontal="left" vertical="top" wrapText="1"/>
    </xf>
    <xf numFmtId="0" fontId="70" fillId="16" borderId="0" applyNumberFormat="0" applyBorder="0" applyAlignment="0" applyProtection="0"/>
    <xf numFmtId="0" fontId="20" fillId="0" borderId="3">
      <alignment horizontal="center" vertical="center"/>
    </xf>
    <xf numFmtId="164" fontId="5" fillId="0" borderId="0" applyFont="0" applyFill="0" applyBorder="0" applyAlignment="0" applyProtection="0"/>
    <xf numFmtId="0" fontId="84" fillId="40" borderId="16" applyNumberFormat="0" applyAlignment="0" applyProtection="0"/>
    <xf numFmtId="198" fontId="5" fillId="0" borderId="0" applyFont="0" applyFill="0" applyBorder="0" applyAlignment="0" applyProtection="0"/>
    <xf numFmtId="189" fontId="89" fillId="0" borderId="4" applyNumberFormat="0" applyFill="0" applyBorder="0" applyProtection="0">
      <alignment horizontal="left"/>
    </xf>
    <xf numFmtId="0" fontId="5" fillId="0" borderId="0"/>
    <xf numFmtId="0" fontId="90" fillId="0" borderId="0"/>
    <xf numFmtId="0" fontId="5" fillId="0" borderId="0" applyNumberFormat="0"/>
    <xf numFmtId="0" fontId="68"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0" applyNumberFormat="0" applyFont="0" applyFill="0" applyAlignment="0" applyProtection="0"/>
    <xf numFmtId="0" fontId="72" fillId="0" borderId="13" applyNumberFormat="0" applyFill="0" applyAlignment="0" applyProtection="0"/>
    <xf numFmtId="0" fontId="94" fillId="0" borderId="0" applyNumberFormat="0" applyFont="0" applyFill="0" applyAlignment="0" applyProtection="0"/>
    <xf numFmtId="0" fontId="73" fillId="0" borderId="14" applyNumberFormat="0" applyFill="0" applyAlignment="0" applyProtection="0"/>
    <xf numFmtId="0" fontId="74" fillId="0" borderId="15" applyNumberFormat="0" applyFill="0" applyAlignment="0" applyProtection="0"/>
    <xf numFmtId="0" fontId="74" fillId="0" borderId="0" applyNumberFormat="0" applyFill="0" applyBorder="0" applyAlignment="0" applyProtection="0"/>
    <xf numFmtId="189" fontId="89" fillId="0" borderId="4" applyNumberFormat="0" applyFill="0" applyBorder="0" applyProtection="0">
      <alignment horizontal="right"/>
    </xf>
    <xf numFmtId="0" fontId="18" fillId="0" borderId="19" applyNumberFormat="0" applyFill="0" applyAlignment="0" applyProtection="0"/>
    <xf numFmtId="0" fontId="5" fillId="0" borderId="20" applyNumberFormat="0" applyFont="0" applyBorder="0" applyAlignment="0" applyProtection="0"/>
    <xf numFmtId="189" fontId="95" fillId="0" borderId="0" applyNumberFormat="0" applyFill="0" applyBorder="0" applyAlignment="0" applyProtection="0">
      <alignment horizontal="left"/>
    </xf>
    <xf numFmtId="0" fontId="59" fillId="41" borderId="8" applyNumberFormat="0" applyAlignment="0" applyProtection="0"/>
    <xf numFmtId="165" fontId="5" fillId="0" borderId="0" applyFont="0" applyFill="0" applyBorder="0" applyAlignment="0" applyProtection="0"/>
    <xf numFmtId="0" fontId="22" fillId="0" borderId="0" applyNumberFormat="0" applyFill="0" applyBorder="0" applyAlignment="0" applyProtection="0"/>
    <xf numFmtId="0" fontId="96" fillId="0" borderId="0" applyProtection="0"/>
    <xf numFmtId="199" fontId="96" fillId="0" borderId="0" applyProtection="0"/>
    <xf numFmtId="0" fontId="97" fillId="0" borderId="0" applyProtection="0"/>
    <xf numFmtId="0" fontId="98" fillId="0" borderId="0" applyProtection="0"/>
    <xf numFmtId="0" fontId="96" fillId="0" borderId="21" applyProtection="0"/>
    <xf numFmtId="0" fontId="96" fillId="0" borderId="0"/>
    <xf numFmtId="10" fontId="96" fillId="0" borderId="0" applyProtection="0"/>
    <xf numFmtId="0" fontId="96" fillId="0" borderId="0"/>
    <xf numFmtId="2" fontId="96" fillId="0" borderId="0" applyProtection="0"/>
    <xf numFmtId="4" fontId="96" fillId="0" borderId="0" applyProtection="0"/>
    <xf numFmtId="0" fontId="9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200" fontId="9" fillId="0" borderId="0" applyFont="0" applyFill="0" applyBorder="0" applyAlignment="0" applyProtection="0"/>
    <xf numFmtId="201" fontId="9" fillId="0" borderId="0" applyFont="0" applyFill="0" applyBorder="0" applyAlignment="0" applyProtection="0"/>
    <xf numFmtId="38" fontId="9" fillId="0" borderId="0" applyFont="0" applyFill="0" applyBorder="0" applyAlignment="0" applyProtection="0"/>
    <xf numFmtId="40" fontId="9" fillId="0" borderId="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 fillId="0" borderId="0"/>
    <xf numFmtId="0" fontId="1" fillId="0" borderId="0"/>
    <xf numFmtId="0" fontId="102" fillId="0" borderId="0" applyNumberFormat="0" applyFont="0" applyFill="0" applyBorder="0" applyAlignment="0" applyProtection="0"/>
    <xf numFmtId="0" fontId="1" fillId="0" borderId="0"/>
    <xf numFmtId="0" fontId="1" fillId="0" borderId="0"/>
    <xf numFmtId="188" fontId="1" fillId="0" borderId="0"/>
    <xf numFmtId="188" fontId="1" fillId="0" borderId="0"/>
    <xf numFmtId="188" fontId="4" fillId="0" borderId="0" applyNumberFormat="0" applyFill="0" applyBorder="0" applyAlignment="0" applyProtection="0">
      <alignment vertical="top"/>
      <protection locked="0"/>
    </xf>
    <xf numFmtId="188" fontId="7" fillId="0" borderId="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41" fillId="0" borderId="0"/>
    <xf numFmtId="188" fontId="7" fillId="14" borderId="0" applyNumberFormat="0" applyBorder="0" applyAlignment="0" applyProtection="0"/>
    <xf numFmtId="188" fontId="7" fillId="15" borderId="0" applyNumberFormat="0" applyBorder="0" applyAlignment="0" applyProtection="0"/>
    <xf numFmtId="188" fontId="7" fillId="16" borderId="0" applyNumberFormat="0" applyBorder="0" applyAlignment="0" applyProtection="0"/>
    <xf numFmtId="188" fontId="7" fillId="17" borderId="0" applyNumberFormat="0" applyBorder="0" applyAlignment="0" applyProtection="0"/>
    <xf numFmtId="188" fontId="7" fillId="18" borderId="0" applyNumberFormat="0" applyBorder="0" applyAlignment="0" applyProtection="0"/>
    <xf numFmtId="188" fontId="7" fillId="19" borderId="0" applyNumberFormat="0" applyBorder="0" applyAlignment="0" applyProtection="0"/>
    <xf numFmtId="188" fontId="7" fillId="14" borderId="0" applyNumberFormat="0" applyBorder="0" applyAlignment="0" applyProtection="0"/>
    <xf numFmtId="188" fontId="7" fillId="15" borderId="0" applyNumberFormat="0" applyBorder="0" applyAlignment="0" applyProtection="0"/>
    <xf numFmtId="188" fontId="7" fillId="16" borderId="0" applyNumberFormat="0" applyBorder="0" applyAlignment="0" applyProtection="0"/>
    <xf numFmtId="188" fontId="7" fillId="17" borderId="0" applyNumberFormat="0" applyBorder="0" applyAlignment="0" applyProtection="0"/>
    <xf numFmtId="188" fontId="7" fillId="18" borderId="0" applyNumberFormat="0" applyBorder="0" applyAlignment="0" applyProtection="0"/>
    <xf numFmtId="188" fontId="7" fillId="19" borderId="0" applyNumberFormat="0" applyBorder="0" applyAlignment="0" applyProtection="0"/>
    <xf numFmtId="188" fontId="7" fillId="20" borderId="0" applyNumberFormat="0" applyBorder="0" applyAlignment="0" applyProtection="0"/>
    <xf numFmtId="188" fontId="7" fillId="21" borderId="0" applyNumberFormat="0" applyBorder="0" applyAlignment="0" applyProtection="0"/>
    <xf numFmtId="188" fontId="7" fillId="22" borderId="0" applyNumberFormat="0" applyBorder="0" applyAlignment="0" applyProtection="0"/>
    <xf numFmtId="188" fontId="7" fillId="17" borderId="0" applyNumberFormat="0" applyBorder="0" applyAlignment="0" applyProtection="0"/>
    <xf numFmtId="188" fontId="7" fillId="20" borderId="0" applyNumberFormat="0" applyBorder="0" applyAlignment="0" applyProtection="0"/>
    <xf numFmtId="188" fontId="7" fillId="23" borderId="0" applyNumberFormat="0" applyBorder="0" applyAlignment="0" applyProtection="0"/>
    <xf numFmtId="188" fontId="7" fillId="20" borderId="0" applyNumberFormat="0" applyBorder="0" applyAlignment="0" applyProtection="0"/>
    <xf numFmtId="188" fontId="7" fillId="21" borderId="0" applyNumberFormat="0" applyBorder="0" applyAlignment="0" applyProtection="0"/>
    <xf numFmtId="188" fontId="7" fillId="22" borderId="0" applyNumberFormat="0" applyBorder="0" applyAlignment="0" applyProtection="0"/>
    <xf numFmtId="188" fontId="7" fillId="17" borderId="0" applyNumberFormat="0" applyBorder="0" applyAlignment="0" applyProtection="0"/>
    <xf numFmtId="188" fontId="7" fillId="20" borderId="0" applyNumberFormat="0" applyBorder="0" applyAlignment="0" applyProtection="0"/>
    <xf numFmtId="188" fontId="7" fillId="23" borderId="0" applyNumberFormat="0" applyBorder="0" applyAlignment="0" applyProtection="0"/>
    <xf numFmtId="188" fontId="55" fillId="24" borderId="0" applyNumberFormat="0" applyBorder="0" applyAlignment="0" applyProtection="0"/>
    <xf numFmtId="188" fontId="55" fillId="21" borderId="0" applyNumberFormat="0" applyBorder="0" applyAlignment="0" applyProtection="0"/>
    <xf numFmtId="188" fontId="55" fillId="22" borderId="0" applyNumberFormat="0" applyBorder="0" applyAlignment="0" applyProtection="0"/>
    <xf numFmtId="188" fontId="55" fillId="25" borderId="0" applyNumberFormat="0" applyBorder="0" applyAlignment="0" applyProtection="0"/>
    <xf numFmtId="188" fontId="55" fillId="26" borderId="0" applyNumberFormat="0" applyBorder="0" applyAlignment="0" applyProtection="0"/>
    <xf numFmtId="188" fontId="55" fillId="27" borderId="0" applyNumberFormat="0" applyBorder="0" applyAlignment="0" applyProtection="0"/>
    <xf numFmtId="188" fontId="55" fillId="24" borderId="0" applyNumberFormat="0" applyBorder="0" applyAlignment="0" applyProtection="0"/>
    <xf numFmtId="188" fontId="55" fillId="21" borderId="0" applyNumberFormat="0" applyBorder="0" applyAlignment="0" applyProtection="0"/>
    <xf numFmtId="188" fontId="55" fillId="22" borderId="0" applyNumberFormat="0" applyBorder="0" applyAlignment="0" applyProtection="0"/>
    <xf numFmtId="188" fontId="55" fillId="25" borderId="0" applyNumberFormat="0" applyBorder="0" applyAlignment="0" applyProtection="0"/>
    <xf numFmtId="188" fontId="55" fillId="26" borderId="0" applyNumberFormat="0" applyBorder="0" applyAlignment="0" applyProtection="0"/>
    <xf numFmtId="188" fontId="55" fillId="27" borderId="0" applyNumberFormat="0" applyBorder="0" applyAlignment="0" applyProtection="0"/>
    <xf numFmtId="188" fontId="7" fillId="28" borderId="0" applyNumberFormat="0" applyBorder="0" applyAlignment="0" applyProtection="0"/>
    <xf numFmtId="188" fontId="7" fillId="29" borderId="0" applyNumberFormat="0" applyBorder="0" applyAlignment="0" applyProtection="0"/>
    <xf numFmtId="188" fontId="55" fillId="30"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55" fillId="31" borderId="0" applyNumberFormat="0" applyBorder="0" applyAlignment="0" applyProtection="0"/>
    <xf numFmtId="188" fontId="7" fillId="28" borderId="0" applyNumberFormat="0" applyBorder="0" applyAlignment="0" applyProtection="0"/>
    <xf numFmtId="188" fontId="7" fillId="32" borderId="0" applyNumberFormat="0" applyBorder="0" applyAlignment="0" applyProtection="0"/>
    <xf numFmtId="188" fontId="55" fillId="33"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55" fillId="34" borderId="0" applyNumberFormat="0" applyBorder="0" applyAlignment="0" applyProtection="0"/>
    <xf numFmtId="188" fontId="7" fillId="28" borderId="0" applyNumberFormat="0" applyBorder="0" applyAlignment="0" applyProtection="0"/>
    <xf numFmtId="188" fontId="7" fillId="28" borderId="0" applyNumberFormat="0" applyBorder="0" applyAlignment="0" applyProtection="0"/>
    <xf numFmtId="188" fontId="55" fillId="32"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55" fillId="35" borderId="0" applyNumberFormat="0" applyBorder="0" applyAlignment="0" applyProtection="0"/>
    <xf numFmtId="188" fontId="7" fillId="28" borderId="0" applyNumberFormat="0" applyBorder="0" applyAlignment="0" applyProtection="0"/>
    <xf numFmtId="188" fontId="7" fillId="32" borderId="0" applyNumberFormat="0" applyBorder="0" applyAlignment="0" applyProtection="0"/>
    <xf numFmtId="188" fontId="55" fillId="36"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55" fillId="25" borderId="0" applyNumberFormat="0" applyBorder="0" applyAlignment="0" applyProtection="0"/>
    <xf numFmtId="188" fontId="7" fillId="28" borderId="0" applyNumberFormat="0" applyBorder="0" applyAlignment="0" applyProtection="0"/>
    <xf numFmtId="188" fontId="7" fillId="30" borderId="0" applyNumberFormat="0" applyBorder="0" applyAlignment="0" applyProtection="0"/>
    <xf numFmtId="188" fontId="55" fillId="30"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55" fillId="26" borderId="0" applyNumberFormat="0" applyBorder="0" applyAlignment="0" applyProtection="0"/>
    <xf numFmtId="188" fontId="7" fillId="28" borderId="0" applyNumberFormat="0" applyBorder="0" applyAlignment="0" applyProtection="0"/>
    <xf numFmtId="188" fontId="7" fillId="37" borderId="0" applyNumberFormat="0" applyBorder="0" applyAlignment="0" applyProtection="0"/>
    <xf numFmtId="188" fontId="55" fillId="38"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5" fillId="39" borderId="0" applyNumberFormat="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20" fillId="0" borderId="2">
      <alignment horizontal="center" vertical="center"/>
    </xf>
    <xf numFmtId="188" fontId="6" fillId="0" borderId="0">
      <alignment horizontal="left" wrapText="1"/>
    </xf>
    <xf numFmtId="188" fontId="22" fillId="0" borderId="0" applyNumberFormat="0" applyFill="0" applyBorder="0" applyAlignment="0" applyProtection="0"/>
    <xf numFmtId="188" fontId="56" fillId="15" borderId="0" applyNumberFormat="0" applyBorder="0" applyAlignment="0" applyProtection="0"/>
    <xf numFmtId="188" fontId="57" fillId="40" borderId="6" applyNumberFormat="0" applyAlignment="0" applyProtection="0"/>
    <xf numFmtId="188" fontId="57" fillId="40" borderId="6" applyNumberFormat="0" applyAlignment="0" applyProtection="0"/>
    <xf numFmtId="188" fontId="58" fillId="0" borderId="7" applyNumberFormat="0" applyFill="0" applyAlignment="0" applyProtection="0"/>
    <xf numFmtId="188" fontId="59" fillId="41" borderId="8" applyNumberFormat="0" applyAlignment="0" applyProtection="0"/>
    <xf numFmtId="188" fontId="61" fillId="42" borderId="1">
      <alignment horizontal="right" vertical="center" indent="1"/>
    </xf>
    <xf numFmtId="188" fontId="44" fillId="4" borderId="1">
      <alignment horizontal="left" vertical="center" indent="1"/>
    </xf>
    <xf numFmtId="188" fontId="62" fillId="4" borderId="1">
      <alignment horizontal="left" vertical="center" indent="1"/>
    </xf>
    <xf numFmtId="188" fontId="5" fillId="4" borderId="9"/>
    <xf numFmtId="188" fontId="43" fillId="5" borderId="1">
      <alignment horizontal="center" vertical="center"/>
    </xf>
    <xf numFmtId="188" fontId="63" fillId="13" borderId="1">
      <alignment horizontal="center" vertical="center"/>
    </xf>
    <xf numFmtId="188" fontId="5" fillId="4" borderId="0"/>
    <xf numFmtId="188" fontId="45" fillId="4" borderId="1">
      <alignment horizontal="left" vertical="center" indent="1"/>
    </xf>
    <xf numFmtId="188" fontId="45" fillId="4" borderId="10">
      <alignment horizontal="left" vertical="center" indent="1"/>
    </xf>
    <xf numFmtId="188" fontId="63" fillId="4" borderId="11">
      <alignment horizontal="left" vertical="center" indent="1"/>
    </xf>
    <xf numFmtId="188" fontId="45" fillId="4" borderId="1">
      <alignment horizontal="left" indent="1"/>
    </xf>
    <xf numFmtId="188" fontId="61" fillId="4" borderId="1">
      <alignment horizontal="right" vertical="center" indent="1"/>
    </xf>
    <xf numFmtId="188" fontId="64" fillId="11" borderId="1">
      <alignment horizontal="left" vertical="center" indent="1"/>
    </xf>
    <xf numFmtId="188" fontId="42" fillId="11" borderId="1">
      <alignment horizontal="left" vertical="center" indent="1"/>
    </xf>
    <xf numFmtId="188" fontId="65" fillId="11" borderId="1">
      <alignment horizontal="left" vertical="center" indent="1"/>
    </xf>
    <xf numFmtId="188" fontId="44" fillId="4" borderId="1">
      <alignment horizontal="left" vertical="center" indent="1"/>
    </xf>
    <xf numFmtId="188" fontId="66" fillId="4" borderId="9"/>
    <xf numFmtId="188" fontId="63" fillId="43" borderId="1">
      <alignment horizontal="left" vertical="center" indent="1"/>
    </xf>
    <xf numFmtId="188" fontId="5" fillId="44" borderId="12" applyNumberFormat="0" applyFont="0" applyAlignment="0" applyProtection="0"/>
    <xf numFmtId="188" fontId="7" fillId="44" borderId="12" applyNumberFormat="0" applyFont="0" applyAlignment="0" applyProtection="0"/>
    <xf numFmtId="188" fontId="18" fillId="45" borderId="0" applyNumberFormat="0" applyBorder="0" applyAlignment="0" applyProtection="0"/>
    <xf numFmtId="188" fontId="18" fillId="46" borderId="0" applyNumberFormat="0" applyBorder="0" applyAlignment="0" applyProtection="0"/>
    <xf numFmtId="188" fontId="18" fillId="47" borderId="0" applyNumberFormat="0" applyBorder="0" applyAlignment="0" applyProtection="0"/>
    <xf numFmtId="188" fontId="67" fillId="19" borderId="6" applyNumberFormat="0" applyAlignment="0" applyProtection="0"/>
    <xf numFmtId="188" fontId="68" fillId="0" borderId="0" applyNumberFormat="0" applyFill="0" applyBorder="0" applyAlignment="0" applyProtection="0"/>
    <xf numFmtId="188" fontId="70" fillId="16" borderId="0" applyNumberFormat="0" applyBorder="0" applyAlignment="0" applyProtection="0"/>
    <xf numFmtId="189" fontId="103" fillId="0" borderId="4" applyNumberFormat="0" applyFill="0" applyBorder="0" applyProtection="0">
      <alignment horizontal="left"/>
    </xf>
    <xf numFmtId="188" fontId="72" fillId="0" borderId="13" applyNumberFormat="0" applyFill="0" applyAlignment="0" applyProtection="0"/>
    <xf numFmtId="188" fontId="73" fillId="0" borderId="14" applyNumberFormat="0" applyFill="0" applyAlignment="0" applyProtection="0"/>
    <xf numFmtId="188" fontId="74" fillId="0" borderId="15" applyNumberFormat="0" applyFill="0" applyAlignment="0" applyProtection="0"/>
    <xf numFmtId="188" fontId="74" fillId="0" borderId="0" applyNumberFormat="0" applyFill="0" applyBorder="0" applyAlignment="0" applyProtection="0"/>
    <xf numFmtId="188" fontId="10" fillId="0" borderId="0" applyNumberFormat="0" applyFill="0" applyBorder="0" applyAlignment="0" applyProtection="0"/>
    <xf numFmtId="188" fontId="11" fillId="0" borderId="0" applyNumberFormat="0" applyFill="0" applyBorder="0" applyAlignment="0" applyProtection="0"/>
    <xf numFmtId="188" fontId="12" fillId="0" borderId="0" applyNumberFormat="0" applyFill="0" applyBorder="0" applyAlignment="0" applyProtection="0">
      <alignment vertical="top"/>
      <protection locked="0"/>
    </xf>
    <xf numFmtId="188" fontId="12" fillId="0" borderId="0" applyNumberFormat="0" applyFill="0" applyBorder="0" applyAlignment="0" applyProtection="0">
      <alignment vertical="top"/>
      <protection locked="0"/>
    </xf>
    <xf numFmtId="188" fontId="13" fillId="0" borderId="0" applyNumberFormat="0" applyFill="0" applyBorder="0" applyAlignment="0" applyProtection="0"/>
    <xf numFmtId="0" fontId="4" fillId="0" borderId="0" applyNumberFormat="0" applyFill="0" applyBorder="0" applyAlignment="0" applyProtection="0">
      <alignment vertical="top"/>
      <protection locked="0"/>
    </xf>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67" fillId="19" borderId="6" applyNumberFormat="0" applyAlignment="0" applyProtection="0"/>
    <xf numFmtId="188" fontId="56" fillId="15" borderId="0" applyNumberFormat="0" applyBorder="0" applyAlignment="0" applyProtection="0"/>
    <xf numFmtId="188" fontId="58" fillId="0" borderId="7" applyNumberFormat="0" applyFill="0" applyAlignment="0" applyProtection="0"/>
    <xf numFmtId="188" fontId="76" fillId="0" borderId="9" applyNumberFormat="0" applyFill="0" applyProtection="0">
      <alignment horizontal="left" vertical="top" wrapText="1"/>
    </xf>
    <xf numFmtId="188" fontId="104" fillId="0" borderId="0"/>
    <xf numFmtId="188" fontId="79" fillId="48" borderId="0" applyNumberFormat="0" applyBorder="0" applyAlignment="0" applyProtection="0"/>
    <xf numFmtId="188" fontId="79" fillId="48" borderId="0" applyNumberFormat="0" applyBorder="0" applyAlignment="0" applyProtection="0"/>
    <xf numFmtId="188" fontId="80" fillId="0" borderId="0"/>
    <xf numFmtId="188" fontId="81" fillId="0" borderId="0"/>
    <xf numFmtId="188" fontId="82" fillId="0" borderId="0"/>
    <xf numFmtId="188" fontId="8" fillId="0" borderId="0">
      <alignment vertical="top"/>
    </xf>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7" fillId="0" borderId="0"/>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1" fillId="0" borderId="0"/>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7" fillId="0" borderId="0"/>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0" fontId="5" fillId="0" borderId="0"/>
    <xf numFmtId="188" fontId="8" fillId="0" borderId="0">
      <alignment vertical="top"/>
    </xf>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7"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7"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20"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20"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5" fillId="0" borderId="0"/>
    <xf numFmtId="188" fontId="5" fillId="0" borderId="0"/>
    <xf numFmtId="188" fontId="83" fillId="0" borderId="0"/>
    <xf numFmtId="188" fontId="5" fillId="0" borderId="0"/>
    <xf numFmtId="188" fontId="1" fillId="0" borderId="0"/>
    <xf numFmtId="188" fontId="5" fillId="0" borderId="0"/>
    <xf numFmtId="188" fontId="83" fillId="0" borderId="0"/>
    <xf numFmtId="188" fontId="7" fillId="0" borderId="0"/>
    <xf numFmtId="188" fontId="5" fillId="0" borderId="0"/>
    <xf numFmtId="188" fontId="83"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83"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7" fillId="0" borderId="0"/>
    <xf numFmtId="188" fontId="7" fillId="0" borderId="0"/>
    <xf numFmtId="188" fontId="7" fillId="0" borderId="0"/>
    <xf numFmtId="188" fontId="5" fillId="0" borderId="0"/>
    <xf numFmtId="188" fontId="5" fillId="0" borderId="0"/>
    <xf numFmtId="188" fontId="5"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7" fillId="0" borderId="0"/>
    <xf numFmtId="188" fontId="5" fillId="0" borderId="0"/>
    <xf numFmtId="188" fontId="5" fillId="0" borderId="0" applyNumberFormat="0" applyFont="0" applyFill="0" applyBorder="0" applyAlignment="0" applyProtection="0"/>
    <xf numFmtId="188" fontId="5" fillId="0" borderId="0"/>
    <xf numFmtId="188" fontId="5" fillId="0" borderId="0"/>
    <xf numFmtId="188" fontId="5" fillId="0" borderId="0"/>
    <xf numFmtId="188" fontId="5" fillId="0" borderId="0"/>
    <xf numFmtId="188" fontId="5" fillId="0" borderId="0"/>
    <xf numFmtId="188" fontId="5" fillId="0" borderId="0"/>
    <xf numFmtId="188" fontId="83" fillId="0" borderId="0"/>
    <xf numFmtId="188" fontId="5" fillId="0" borderId="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applyNumberFormat="0" applyFont="0" applyFill="0" applyBorder="0" applyAlignment="0" applyProtection="0"/>
    <xf numFmtId="188" fontId="5" fillId="0" borderId="0"/>
    <xf numFmtId="188" fontId="5" fillId="0" borderId="0"/>
    <xf numFmtId="188" fontId="5" fillId="0" borderId="0"/>
    <xf numFmtId="188" fontId="8" fillId="0" borderId="0"/>
    <xf numFmtId="188" fontId="83" fillId="0" borderId="0"/>
    <xf numFmtId="188" fontId="5" fillId="0" borderId="0"/>
    <xf numFmtId="188" fontId="5" fillId="0" borderId="0"/>
    <xf numFmtId="188" fontId="5" fillId="0" borderId="0"/>
    <xf numFmtId="188" fontId="83" fillId="0" borderId="0"/>
    <xf numFmtId="188" fontId="9" fillId="0" borderId="0"/>
    <xf numFmtId="188" fontId="83" fillId="0" borderId="0"/>
    <xf numFmtId="188" fontId="5" fillId="0" borderId="0"/>
    <xf numFmtId="188" fontId="5" fillId="0" borderId="0"/>
    <xf numFmtId="188" fontId="83" fillId="0" borderId="0"/>
    <xf numFmtId="188" fontId="5" fillId="0" borderId="0"/>
    <xf numFmtId="188" fontId="83" fillId="0" borderId="0"/>
    <xf numFmtId="188" fontId="8" fillId="0" borderId="0">
      <alignment vertical="top"/>
    </xf>
    <xf numFmtId="188" fontId="5"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5"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5"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5"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5" fillId="0" borderId="0"/>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8" fillId="0" borderId="0">
      <alignment vertical="top"/>
    </xf>
    <xf numFmtId="188" fontId="9" fillId="0" borderId="0"/>
    <xf numFmtId="188" fontId="8" fillId="0" borderId="0">
      <alignment vertical="top"/>
    </xf>
    <xf numFmtId="188" fontId="5" fillId="0" borderId="0"/>
    <xf numFmtId="188" fontId="5" fillId="0" borderId="0"/>
    <xf numFmtId="188" fontId="5" fillId="0" borderId="0"/>
    <xf numFmtId="188" fontId="5" fillId="0" borderId="0"/>
    <xf numFmtId="188" fontId="5" fillId="0" borderId="0"/>
    <xf numFmtId="0" fontId="1" fillId="0" borderId="0"/>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5" fillId="0" borderId="0" applyNumberFormat="0" applyFill="0" applyBorder="0" applyAlignment="0" applyProtection="0"/>
    <xf numFmtId="188" fontId="5" fillId="0" borderId="0" applyNumberFormat="0" applyFill="0" applyBorder="0" applyAlignment="0" applyProtection="0"/>
    <xf numFmtId="188" fontId="5" fillId="0" borderId="0"/>
    <xf numFmtId="188" fontId="1" fillId="0" borderId="0"/>
    <xf numFmtId="188" fontId="1" fillId="0" borderId="0"/>
    <xf numFmtId="188" fontId="1" fillId="0" borderId="0"/>
    <xf numFmtId="188" fontId="1"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xf numFmtId="188" fontId="5" fillId="0" borderId="0" applyNumberFormat="0" applyFill="0" applyBorder="0" applyAlignment="0" applyProtection="0"/>
    <xf numFmtId="188" fontId="5" fillId="0" borderId="0" applyNumberFormat="0" applyFill="0" applyBorder="0" applyAlignment="0" applyProtection="0"/>
    <xf numFmtId="188" fontId="5" fillId="0" borderId="0"/>
    <xf numFmtId="188" fontId="5" fillId="0" borderId="0" applyNumberFormat="0" applyFill="0" applyBorder="0" applyAlignment="0" applyProtection="0"/>
    <xf numFmtId="188" fontId="83" fillId="0" borderId="0"/>
    <xf numFmtId="188" fontId="83" fillId="0" borderId="0"/>
    <xf numFmtId="188" fontId="9" fillId="0" borderId="0"/>
    <xf numFmtId="188" fontId="5" fillId="0" borderId="0"/>
    <xf numFmtId="188" fontId="5" fillId="0" borderId="0"/>
    <xf numFmtId="188" fontId="5" fillId="0" borderId="0"/>
    <xf numFmtId="188" fontId="5" fillId="0" borderId="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5" fillId="0" borderId="0" applyNumberFormat="0" applyFill="0" applyBorder="0" applyAlignment="0" applyProtection="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5" fillId="0" borderId="0"/>
    <xf numFmtId="188" fontId="5" fillId="0" borderId="0"/>
    <xf numFmtId="188" fontId="5" fillId="0" borderId="0"/>
    <xf numFmtId="188" fontId="5" fillId="0" borderId="0"/>
    <xf numFmtId="188" fontId="7" fillId="0" borderId="0"/>
    <xf numFmtId="188" fontId="1" fillId="0" borderId="0"/>
    <xf numFmtId="188" fontId="5" fillId="0" borderId="0"/>
    <xf numFmtId="188" fontId="5" fillId="0" borderId="0"/>
    <xf numFmtId="188" fontId="5" fillId="0" borderId="0"/>
    <xf numFmtId="188" fontId="5" fillId="0" borderId="0"/>
    <xf numFmtId="188" fontId="1" fillId="0" borderId="0"/>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5" fillId="0" borderId="0"/>
    <xf numFmtId="188" fontId="5" fillId="0" borderId="0" applyNumberFormat="0" applyFont="0" applyFill="0" applyBorder="0" applyAlignment="0" applyProtection="0"/>
    <xf numFmtId="188" fontId="5" fillId="0" borderId="0"/>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5" fillId="0" borderId="0"/>
    <xf numFmtId="188" fontId="5" fillId="0" borderId="0"/>
    <xf numFmtId="188" fontId="5" fillId="0" borderId="0" applyNumberFormat="0" applyFont="0" applyFill="0" applyBorder="0" applyAlignment="0" applyProtection="0"/>
    <xf numFmtId="188" fontId="8" fillId="0" borderId="0">
      <alignment vertical="top"/>
    </xf>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5" fillId="0" borderId="0"/>
    <xf numFmtId="188" fontId="5" fillId="0" borderId="0"/>
    <xf numFmtId="188" fontId="8" fillId="0" borderId="0">
      <alignment vertical="top"/>
    </xf>
    <xf numFmtId="188" fontId="5" fillId="0" borderId="0"/>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14" fillId="0" borderId="0"/>
    <xf numFmtId="188" fontId="8" fillId="0" borderId="0">
      <alignment vertical="top"/>
    </xf>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7" fillId="0" borderId="0"/>
    <xf numFmtId="188" fontId="7"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8" fillId="0" borderId="0">
      <alignment vertical="top"/>
    </xf>
    <xf numFmtId="188" fontId="5" fillId="0" borderId="0"/>
    <xf numFmtId="188" fontId="7" fillId="44" borderId="12" applyNumberFormat="0" applyFont="0" applyAlignment="0" applyProtection="0"/>
    <xf numFmtId="188" fontId="54" fillId="0" borderId="0">
      <alignment horizontal="left"/>
    </xf>
    <xf numFmtId="188" fontId="84" fillId="40" borderId="16" applyNumberFormat="0" applyAlignment="0" applyProtection="0"/>
    <xf numFmtId="188" fontId="54" fillId="0" borderId="0"/>
    <xf numFmtId="188" fontId="85" fillId="0" borderId="0" applyNumberFormat="0" applyFill="0" applyBorder="0" applyProtection="0"/>
    <xf numFmtId="188" fontId="9" fillId="0" borderId="0" applyNumberFormat="0" applyFill="0" applyBorder="0" applyAlignment="0" applyProtection="0"/>
    <xf numFmtId="188" fontId="87" fillId="0" borderId="0" applyNumberFormat="0" applyFill="0" applyBorder="0" applyAlignment="0" applyProtection="0"/>
    <xf numFmtId="188" fontId="85" fillId="0" borderId="17" applyFill="0" applyProtection="0">
      <alignment horizontal="center"/>
    </xf>
    <xf numFmtId="188" fontId="86" fillId="0" borderId="17" applyFill="0" applyProtection="0">
      <alignment horizontal="center" vertical="top"/>
    </xf>
    <xf numFmtId="188" fontId="76" fillId="0" borderId="18" applyNumberFormat="0" applyFill="0" applyProtection="0">
      <alignment vertical="top"/>
    </xf>
    <xf numFmtId="188" fontId="85" fillId="0" borderId="18" applyFill="0" applyProtection="0">
      <alignment horizontal="center"/>
    </xf>
    <xf numFmtId="188" fontId="86" fillId="0" borderId="18" applyFill="0" applyProtection="0">
      <alignment horizontal="center" vertical="top"/>
    </xf>
    <xf numFmtId="188" fontId="85" fillId="0" borderId="0" applyNumberFormat="0" applyFill="0" applyBorder="0" applyProtection="0">
      <alignment horizontal="left"/>
    </xf>
    <xf numFmtId="188" fontId="76" fillId="49" borderId="9" applyNumberFormat="0" applyAlignment="0" applyProtection="0"/>
    <xf numFmtId="188" fontId="88" fillId="49" borderId="9" applyNumberFormat="0" applyProtection="0">
      <alignment horizontal="left" vertical="top" wrapText="1"/>
    </xf>
    <xf numFmtId="188" fontId="76" fillId="0" borderId="9" applyNumberFormat="0" applyFill="0" applyAlignment="0" applyProtection="0"/>
    <xf numFmtId="188" fontId="88" fillId="0" borderId="9" applyNumberFormat="0" applyFill="0" applyProtection="0">
      <alignment horizontal="left" vertical="top" wrapText="1"/>
    </xf>
    <xf numFmtId="188" fontId="70" fillId="16" borderId="0" applyNumberFormat="0" applyBorder="0" applyAlignment="0" applyProtection="0"/>
    <xf numFmtId="188" fontId="20" fillId="0" borderId="3">
      <alignment horizontal="center" vertical="center"/>
    </xf>
    <xf numFmtId="188" fontId="84" fillId="40" borderId="16" applyNumberFormat="0" applyAlignment="0" applyProtection="0"/>
    <xf numFmtId="189" fontId="105" fillId="0" borderId="4" applyNumberFormat="0" applyFill="0" applyBorder="0" applyProtection="0">
      <alignment horizontal="left"/>
    </xf>
    <xf numFmtId="188" fontId="5" fillId="0" borderId="0"/>
    <xf numFmtId="188" fontId="90" fillId="0" borderId="0"/>
    <xf numFmtId="188" fontId="5" fillId="0" borderId="0" applyNumberFormat="0"/>
    <xf numFmtId="188" fontId="68" fillId="0" borderId="0" applyNumberFormat="0" applyFill="0" applyBorder="0" applyAlignment="0" applyProtection="0"/>
    <xf numFmtId="188" fontId="91" fillId="0" borderId="0" applyNumberFormat="0" applyFill="0" applyBorder="0" applyAlignment="0" applyProtection="0"/>
    <xf numFmtId="188" fontId="91" fillId="0" borderId="0" applyNumberFormat="0" applyFill="0" applyBorder="0" applyAlignment="0" applyProtection="0"/>
    <xf numFmtId="188" fontId="92" fillId="0" borderId="0" applyNumberFormat="0" applyFill="0" applyBorder="0" applyAlignment="0" applyProtection="0"/>
    <xf numFmtId="188" fontId="93" fillId="0" borderId="0" applyNumberFormat="0" applyFont="0" applyFill="0" applyAlignment="0" applyProtection="0"/>
    <xf numFmtId="188" fontId="72" fillId="0" borderId="13" applyNumberFormat="0" applyFill="0" applyAlignment="0" applyProtection="0"/>
    <xf numFmtId="188" fontId="94" fillId="0" borderId="0" applyNumberFormat="0" applyFont="0" applyFill="0" applyAlignment="0" applyProtection="0"/>
    <xf numFmtId="188" fontId="73" fillId="0" borderId="14" applyNumberFormat="0" applyFill="0" applyAlignment="0" applyProtection="0"/>
    <xf numFmtId="188" fontId="74" fillId="0" borderId="15" applyNumberFormat="0" applyFill="0" applyAlignment="0" applyProtection="0"/>
    <xf numFmtId="188" fontId="74" fillId="0" borderId="0" applyNumberFormat="0" applyFill="0" applyBorder="0" applyAlignment="0" applyProtection="0"/>
    <xf numFmtId="189" fontId="105" fillId="0" borderId="4" applyNumberFormat="0" applyFill="0" applyBorder="0" applyProtection="0">
      <alignment horizontal="right"/>
    </xf>
    <xf numFmtId="188" fontId="18" fillId="0" borderId="19" applyNumberFormat="0" applyFill="0" applyAlignment="0" applyProtection="0"/>
    <xf numFmtId="188" fontId="5" fillId="0" borderId="20" applyNumberFormat="0" applyFont="0" applyBorder="0" applyAlignment="0" applyProtection="0"/>
    <xf numFmtId="189" fontId="106" fillId="0" borderId="0" applyNumberFormat="0" applyFill="0" applyBorder="0" applyAlignment="0" applyProtection="0">
      <alignment horizontal="left"/>
    </xf>
    <xf numFmtId="188" fontId="59" fillId="41" borderId="8" applyNumberFormat="0" applyAlignment="0" applyProtection="0"/>
    <xf numFmtId="188" fontId="22" fillId="0" borderId="0" applyNumberFormat="0" applyFill="0" applyBorder="0" applyAlignment="0" applyProtection="0"/>
    <xf numFmtId="188" fontId="96" fillId="0" borderId="0" applyProtection="0"/>
    <xf numFmtId="188" fontId="97" fillId="0" borderId="0" applyProtection="0"/>
    <xf numFmtId="188" fontId="98" fillId="0" borderId="0" applyProtection="0"/>
    <xf numFmtId="188" fontId="96" fillId="0" borderId="21" applyProtection="0"/>
    <xf numFmtId="188" fontId="96" fillId="0" borderId="0"/>
    <xf numFmtId="43" fontId="107" fillId="0" borderId="0" applyFont="0" applyFill="0" applyBorder="0" applyAlignment="0" applyProtection="0"/>
    <xf numFmtId="0" fontId="5" fillId="0" borderId="0"/>
    <xf numFmtId="43" fontId="108" fillId="0" borderId="0" applyFont="0" applyFill="0" applyBorder="0" applyAlignment="0" applyProtection="0"/>
    <xf numFmtId="43" fontId="5"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50" borderId="23" applyNumberFormat="0" applyFont="0" applyAlignment="0" applyProtection="0"/>
    <xf numFmtId="0" fontId="1" fillId="50" borderId="23" applyNumberFormat="0" applyFont="0" applyAlignment="0" applyProtection="0"/>
    <xf numFmtId="0" fontId="1" fillId="50" borderId="23" applyNumberFormat="0" applyFont="0" applyAlignment="0" applyProtection="0"/>
    <xf numFmtId="0" fontId="1" fillId="50" borderId="23" applyNumberFormat="0" applyFont="0" applyAlignment="0" applyProtection="0"/>
    <xf numFmtId="0" fontId="7" fillId="44" borderId="12" applyNumberFormat="0" applyFont="0" applyAlignment="0" applyProtection="0"/>
    <xf numFmtId="0" fontId="1" fillId="50" borderId="23" applyNumberFormat="0" applyFont="0" applyAlignment="0" applyProtection="0"/>
    <xf numFmtId="0" fontId="1" fillId="50" borderId="23" applyNumberFormat="0" applyFont="0" applyAlignment="0" applyProtection="0"/>
    <xf numFmtId="0" fontId="1" fillId="50" borderId="23" applyNumberFormat="0" applyFont="0" applyAlignment="0" applyProtection="0"/>
    <xf numFmtId="0" fontId="7" fillId="44" borderId="12" applyNumberFormat="0" applyFont="0" applyAlignment="0" applyProtection="0"/>
    <xf numFmtId="0" fontId="5" fillId="0" borderId="0"/>
    <xf numFmtId="0" fontId="20" fillId="0" borderId="22">
      <alignment horizontal="center" vertical="center"/>
    </xf>
    <xf numFmtId="43" fontId="1" fillId="0" borderId="0" applyFont="0" applyFill="0" applyBorder="0" applyAlignment="0" applyProtection="0"/>
    <xf numFmtId="0" fontId="1" fillId="0" borderId="0"/>
    <xf numFmtId="0" fontId="67" fillId="19" borderId="36" applyNumberFormat="0" applyAlignment="0" applyProtection="0"/>
    <xf numFmtId="0" fontId="67" fillId="19" borderId="36" applyNumberFormat="0" applyAlignment="0" applyProtection="0"/>
    <xf numFmtId="165" fontId="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0" fontId="67" fillId="19" borderId="36" applyNumberFormat="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9"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7" fillId="44" borderId="37" applyNumberFormat="0" applyFont="0" applyAlignment="0" applyProtection="0"/>
    <xf numFmtId="0" fontId="20" fillId="0" borderId="33">
      <alignment horizontal="center" vertical="center"/>
    </xf>
    <xf numFmtId="165" fontId="7" fillId="0" borderId="0" applyFont="0" applyFill="0" applyBorder="0" applyAlignment="0" applyProtection="0"/>
    <xf numFmtId="165" fontId="7" fillId="0" borderId="0" applyFont="0" applyFill="0" applyBorder="0" applyAlignment="0" applyProtection="0"/>
    <xf numFmtId="165" fontId="8" fillId="0" borderId="0" applyFont="0" applyFill="0" applyBorder="0" applyAlignment="0" applyProtection="0"/>
    <xf numFmtId="0" fontId="5" fillId="44" borderId="37" applyNumberFormat="0" applyFont="0" applyAlignment="0" applyProtection="0"/>
    <xf numFmtId="165" fontId="1" fillId="0" borderId="0" applyFont="0" applyFill="0" applyBorder="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5" fillId="44" borderId="37" applyNumberFormat="0" applyFont="0" applyAlignment="0" applyProtection="0"/>
    <xf numFmtId="188" fontId="57" fillId="40" borderId="36" applyNumberFormat="0" applyAlignment="0" applyProtection="0"/>
    <xf numFmtId="188" fontId="20" fillId="0" borderId="33">
      <alignment horizontal="center" vertical="center"/>
    </xf>
    <xf numFmtId="4" fontId="135" fillId="64" borderId="40" applyNumberFormat="0" applyProtection="0">
      <alignment horizontal="right" vertical="center"/>
    </xf>
    <xf numFmtId="4" fontId="134" fillId="3" borderId="41" applyNumberFormat="0" applyProtection="0">
      <alignment horizontal="left" vertical="center" indent="1"/>
    </xf>
    <xf numFmtId="0" fontId="8" fillId="3" borderId="40" applyNumberFormat="0" applyProtection="0">
      <alignment horizontal="left" vertical="top" indent="1"/>
    </xf>
    <xf numFmtId="4" fontId="130" fillId="5" borderId="40" applyNumberFormat="0" applyProtection="0">
      <alignment horizontal="left" vertical="center" indent="1"/>
    </xf>
    <xf numFmtId="4" fontId="133" fillId="64" borderId="40" applyNumberFormat="0" applyProtection="0">
      <alignment horizontal="right" vertical="center"/>
    </xf>
    <xf numFmtId="4" fontId="132" fillId="64" borderId="40" applyNumberFormat="0" applyProtection="0">
      <alignment horizontal="right" vertical="center"/>
    </xf>
    <xf numFmtId="4" fontId="130" fillId="5" borderId="41" applyNumberFormat="0" applyProtection="0">
      <alignment horizontal="left" vertical="center" indent="1"/>
    </xf>
    <xf numFmtId="4" fontId="133" fillId="64" borderId="40" applyNumberFormat="0" applyProtection="0">
      <alignment vertical="center"/>
    </xf>
    <xf numFmtId="4" fontId="132" fillId="64" borderId="40" applyNumberFormat="0" applyProtection="0">
      <alignment vertical="center"/>
    </xf>
    <xf numFmtId="0" fontId="5" fillId="64" borderId="40" applyNumberFormat="0" applyProtection="0">
      <alignment horizontal="left" vertical="top" indent="1"/>
    </xf>
    <xf numFmtId="0" fontId="5" fillId="64" borderId="40" applyNumberFormat="0" applyProtection="0">
      <alignment horizontal="left" vertical="center" indent="1"/>
    </xf>
    <xf numFmtId="0" fontId="5" fillId="5" borderId="40" applyNumberFormat="0" applyProtection="0">
      <alignment horizontal="left" vertical="top" indent="1"/>
    </xf>
    <xf numFmtId="0" fontId="5" fillId="5" borderId="40" applyNumberFormat="0" applyProtection="0">
      <alignment horizontal="left" vertical="center" indent="1"/>
    </xf>
    <xf numFmtId="0" fontId="5" fillId="3" borderId="40" applyNumberFormat="0" applyProtection="0">
      <alignment horizontal="left" vertical="top" indent="1"/>
    </xf>
    <xf numFmtId="0" fontId="5" fillId="3" borderId="40" applyNumberFormat="0" applyProtection="0">
      <alignment horizontal="left" vertical="center" indent="1"/>
    </xf>
    <xf numFmtId="0" fontId="5" fillId="53" borderId="40" applyNumberFormat="0" applyProtection="0">
      <alignment horizontal="left" vertical="top" indent="1"/>
    </xf>
    <xf numFmtId="0" fontId="5" fillId="53" borderId="40" applyNumberFormat="0" applyProtection="0">
      <alignment horizontal="left" vertical="center" indent="1"/>
    </xf>
    <xf numFmtId="4" fontId="132" fillId="5" borderId="40" applyNumberFormat="0" applyProtection="0">
      <alignment horizontal="right" vertical="center"/>
    </xf>
    <xf numFmtId="4" fontId="132" fillId="62" borderId="40" applyNumberFormat="0" applyProtection="0">
      <alignment horizontal="right" vertical="center"/>
    </xf>
    <xf numFmtId="4" fontId="132" fillId="61" borderId="40" applyNumberFormat="0" applyProtection="0">
      <alignment horizontal="right" vertical="center"/>
    </xf>
    <xf numFmtId="4" fontId="132" fillId="60" borderId="40" applyNumberFormat="0" applyProtection="0">
      <alignment horizontal="right" vertical="center"/>
    </xf>
    <xf numFmtId="4" fontId="132" fillId="59" borderId="40" applyNumberFormat="0" applyProtection="0">
      <alignment horizontal="right" vertical="center"/>
    </xf>
    <xf numFmtId="4" fontId="132" fillId="58" borderId="40" applyNumberFormat="0" applyProtection="0">
      <alignment horizontal="right" vertical="center"/>
    </xf>
    <xf numFmtId="4" fontId="132" fillId="57" borderId="40" applyNumberFormat="0" applyProtection="0">
      <alignment horizontal="right" vertical="center"/>
    </xf>
    <xf numFmtId="4" fontId="132" fillId="56" borderId="40" applyNumberFormat="0" applyProtection="0">
      <alignment horizontal="right" vertical="center"/>
    </xf>
    <xf numFmtId="4" fontId="132" fillId="55" borderId="40" applyNumberFormat="0" applyProtection="0">
      <alignment horizontal="right" vertical="center"/>
    </xf>
    <xf numFmtId="4" fontId="132" fillId="54" borderId="40" applyNumberFormat="0" applyProtection="0">
      <alignment horizontal="right" vertical="center"/>
    </xf>
    <xf numFmtId="0" fontId="117" fillId="52" borderId="40" applyNumberFormat="0" applyProtection="0">
      <alignment horizontal="left" vertical="top" indent="1"/>
    </xf>
    <xf numFmtId="4" fontId="132" fillId="52" borderId="40" applyNumberFormat="0" applyProtection="0">
      <alignment horizontal="left" vertical="center" indent="1"/>
    </xf>
    <xf numFmtId="4" fontId="131" fillId="52" borderId="40" applyNumberFormat="0" applyProtection="0">
      <alignment vertical="center"/>
    </xf>
    <xf numFmtId="4" fontId="130" fillId="52" borderId="40" applyNumberFormat="0" applyProtection="0">
      <alignment vertical="center"/>
    </xf>
    <xf numFmtId="0" fontId="5" fillId="44" borderId="37" applyNumberFormat="0" applyFont="0" applyAlignment="0" applyProtection="0"/>
    <xf numFmtId="0" fontId="57" fillId="40" borderId="36" applyNumberFormat="0" applyAlignment="0" applyProtection="0"/>
    <xf numFmtId="0" fontId="18" fillId="0" borderId="39" applyNumberFormat="0" applyFill="0" applyAlignment="0" applyProtection="0"/>
    <xf numFmtId="0" fontId="84" fillId="40" borderId="38" applyNumberFormat="0" applyAlignment="0" applyProtection="0"/>
    <xf numFmtId="0" fontId="7" fillId="44" borderId="37" applyNumberFormat="0" applyFont="0" applyAlignment="0" applyProtection="0"/>
    <xf numFmtId="0" fontId="57" fillId="40" borderId="26" applyNumberFormat="0" applyAlignment="0" applyProtection="0"/>
    <xf numFmtId="0" fontId="57" fillId="40" borderId="26" applyNumberFormat="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7" fillId="19" borderId="36" applyNumberFormat="0" applyAlignment="0" applyProtection="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7" fillId="19" borderId="36" applyNumberFormat="0" applyAlignment="0" applyProtection="0"/>
    <xf numFmtId="0" fontId="5" fillId="44" borderId="27" applyNumberFormat="0" applyFont="0" applyAlignment="0" applyProtection="0"/>
    <xf numFmtId="0" fontId="7" fillId="44" borderId="27" applyNumberFormat="0" applyFon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2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189" fontId="103" fillId="0" borderId="25" applyNumberFormat="0" applyFill="0" applyBorder="0" applyProtection="0">
      <alignment horizontal="left"/>
    </xf>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2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104" fillId="0" borderId="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57" fillId="40" borderId="36" applyNumberFormat="0" applyAlignment="0" applyProtection="0"/>
    <xf numFmtId="0" fontId="7" fillId="44" borderId="27" applyNumberFormat="0" applyFont="0" applyAlignment="0" applyProtection="0"/>
    <xf numFmtId="0" fontId="84" fillId="40" borderId="28" applyNumberFormat="0" applyAlignment="0" applyProtection="0"/>
    <xf numFmtId="0" fontId="84" fillId="40" borderId="28" applyNumberFormat="0" applyAlignment="0" applyProtection="0"/>
    <xf numFmtId="189" fontId="105" fillId="0" borderId="25" applyNumberFormat="0" applyFill="0" applyBorder="0" applyProtection="0">
      <alignment horizontal="left"/>
    </xf>
    <xf numFmtId="189" fontId="105" fillId="0" borderId="25" applyNumberFormat="0" applyFill="0" applyBorder="0" applyProtection="0">
      <alignment horizontal="right"/>
    </xf>
    <xf numFmtId="0" fontId="18" fillId="0" borderId="29" applyNumberFormat="0" applyFill="0" applyAlignment="0" applyProtection="0"/>
    <xf numFmtId="0" fontId="5" fillId="0" borderId="0"/>
    <xf numFmtId="0" fontId="5" fillId="0" borderId="0"/>
    <xf numFmtId="0" fontId="20" fillId="0" borderId="0"/>
    <xf numFmtId="0" fontId="20" fillId="0" borderId="0"/>
    <xf numFmtId="0" fontId="119" fillId="14" borderId="0"/>
    <xf numFmtId="0" fontId="119" fillId="14" borderId="0"/>
    <xf numFmtId="0" fontId="120" fillId="14" borderId="0"/>
    <xf numFmtId="0" fontId="120" fillId="14" borderId="0"/>
    <xf numFmtId="0" fontId="119" fillId="14" borderId="0"/>
    <xf numFmtId="0" fontId="119" fillId="14" borderId="0"/>
    <xf numFmtId="0" fontId="107" fillId="0" borderId="0"/>
    <xf numFmtId="0" fontId="107" fillId="0" borderId="0"/>
    <xf numFmtId="0" fontId="107" fillId="0" borderId="0"/>
    <xf numFmtId="0" fontId="107" fillId="0" borderId="0"/>
    <xf numFmtId="0" fontId="15" fillId="0" borderId="0"/>
    <xf numFmtId="0" fontId="15" fillId="0" borderId="0"/>
    <xf numFmtId="0" fontId="120" fillId="0" borderId="0"/>
    <xf numFmtId="0" fontId="120" fillId="0" borderId="0"/>
    <xf numFmtId="0" fontId="121" fillId="0" borderId="0"/>
    <xf numFmtId="0" fontId="121" fillId="0" borderId="0"/>
    <xf numFmtId="0" fontId="121" fillId="0" borderId="0"/>
    <xf numFmtId="0" fontId="121" fillId="0" borderId="0"/>
    <xf numFmtId="0" fontId="122" fillId="0" borderId="0"/>
    <xf numFmtId="0" fontId="122" fillId="0" borderId="0"/>
    <xf numFmtId="0" fontId="120" fillId="14" borderId="0"/>
    <xf numFmtId="0" fontId="120" fillId="14" borderId="0"/>
    <xf numFmtId="0" fontId="119" fillId="14" borderId="0"/>
    <xf numFmtId="0" fontId="119" fillId="14" borderId="0"/>
    <xf numFmtId="0" fontId="123" fillId="51" borderId="0"/>
    <xf numFmtId="0" fontId="123" fillId="51" borderId="0"/>
    <xf numFmtId="0" fontId="124" fillId="24" borderId="0"/>
    <xf numFmtId="0" fontId="124" fillId="24" borderId="0"/>
    <xf numFmtId="0" fontId="124" fillId="24" borderId="0"/>
    <xf numFmtId="0" fontId="124" fillId="24" borderId="0"/>
    <xf numFmtId="0" fontId="121" fillId="0" borderId="0"/>
    <xf numFmtId="0" fontId="121" fillId="0" borderId="0"/>
    <xf numFmtId="0" fontId="122" fillId="0" borderId="0"/>
    <xf numFmtId="0" fontId="122" fillId="0" borderId="0"/>
    <xf numFmtId="0" fontId="118" fillId="0" borderId="0"/>
    <xf numFmtId="0" fontId="118"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5" fillId="0" borderId="0"/>
    <xf numFmtId="0" fontId="125" fillId="0" borderId="0"/>
    <xf numFmtId="0" fontId="119" fillId="14" borderId="0"/>
    <xf numFmtId="0" fontId="119" fillId="14" borderId="0"/>
    <xf numFmtId="0" fontId="120" fillId="14" borderId="0"/>
    <xf numFmtId="0" fontId="120" fillId="14" borderId="0"/>
    <xf numFmtId="0" fontId="15" fillId="0" borderId="0"/>
    <xf numFmtId="0" fontId="15" fillId="0" borderId="0"/>
    <xf numFmtId="0" fontId="127" fillId="51" borderId="0"/>
    <xf numFmtId="0" fontId="127" fillId="51" borderId="0"/>
    <xf numFmtId="0" fontId="127" fillId="51" borderId="0"/>
    <xf numFmtId="0" fontId="127" fillId="51" borderId="0"/>
    <xf numFmtId="0" fontId="127" fillId="51" borderId="0"/>
    <xf numFmtId="0" fontId="127" fillId="51" borderId="0"/>
    <xf numFmtId="0" fontId="123" fillId="51" borderId="0"/>
    <xf numFmtId="0" fontId="123" fillId="51" borderId="0"/>
    <xf numFmtId="0" fontId="124" fillId="24" borderId="0"/>
    <xf numFmtId="0" fontId="124" fillId="24" borderId="0"/>
    <xf numFmtId="0" fontId="124" fillId="24" borderId="0"/>
    <xf numFmtId="0" fontId="124" fillId="24" borderId="0"/>
    <xf numFmtId="0" fontId="124" fillId="24" borderId="0"/>
    <xf numFmtId="0" fontId="124" fillId="24" borderId="0"/>
    <xf numFmtId="0" fontId="121" fillId="0" borderId="0"/>
    <xf numFmtId="0" fontId="121" fillId="0" borderId="0"/>
    <xf numFmtId="0" fontId="122" fillId="0" borderId="0"/>
    <xf numFmtId="0" fontId="122" fillId="0" borderId="0"/>
    <xf numFmtId="0" fontId="118" fillId="0" borderId="0"/>
    <xf numFmtId="0" fontId="118"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5" fillId="0" borderId="0"/>
    <xf numFmtId="0" fontId="125" fillId="0" borderId="0"/>
    <xf numFmtId="0" fontId="119" fillId="14" borderId="0"/>
    <xf numFmtId="0" fontId="119" fillId="14" borderId="0"/>
    <xf numFmtId="0" fontId="120" fillId="14" borderId="0"/>
    <xf numFmtId="0" fontId="120" fillId="14" borderId="0"/>
    <xf numFmtId="0" fontId="15" fillId="0" borderId="0"/>
    <xf numFmtId="0" fontId="15" fillId="0" borderId="0"/>
    <xf numFmtId="0" fontId="15" fillId="51" borderId="0"/>
    <xf numFmtId="0" fontId="15" fillId="51" borderId="0"/>
    <xf numFmtId="0" fontId="123" fillId="51" borderId="0"/>
    <xf numFmtId="0" fontId="123" fillId="51" borderId="0"/>
    <xf numFmtId="0" fontId="5" fillId="0" borderId="0">
      <alignment vertical="top"/>
    </xf>
    <xf numFmtId="0" fontId="5" fillId="0" borderId="0">
      <alignment vertical="top"/>
    </xf>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55" fillId="24"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6" fillId="15" borderId="0" applyNumberFormat="0" applyBorder="0" applyAlignment="0" applyProtection="0"/>
    <xf numFmtId="0" fontId="57" fillId="40" borderId="26" applyNumberFormat="0" applyAlignment="0" applyProtection="0"/>
    <xf numFmtId="0" fontId="59" fillId="41" borderId="8"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204" fontId="5" fillId="0" borderId="0" applyFont="0" applyFill="0" applyBorder="0" applyAlignment="0" applyProtection="0"/>
    <xf numFmtId="204" fontId="5" fillId="0" borderId="0" applyFont="0" applyFill="0" applyBorder="0" applyAlignment="0" applyProtection="0"/>
    <xf numFmtId="170" fontId="128" fillId="0" borderId="0">
      <alignment horizontal="center"/>
    </xf>
    <xf numFmtId="0" fontId="70" fillId="16" borderId="0" applyNumberFormat="0" applyBorder="0" applyAlignment="0" applyProtection="0"/>
    <xf numFmtId="0" fontId="129" fillId="0" borderId="0" applyNumberFormat="0" applyFill="0" applyBorder="0">
      <alignment horizontal="right"/>
    </xf>
    <xf numFmtId="0" fontId="129" fillId="0" borderId="0" applyNumberFormat="0" applyFill="0" applyBorder="0">
      <alignment horizontal="right"/>
    </xf>
    <xf numFmtId="164" fontId="5" fillId="0" borderId="0" applyFont="0" applyFill="0" applyBorder="0" applyAlignment="0" applyProtection="0"/>
    <xf numFmtId="165" fontId="5" fillId="0" borderId="0" applyFont="0" applyFill="0" applyBorder="0" applyAlignment="0" applyProtection="0"/>
    <xf numFmtId="0" fontId="79" fillId="48" borderId="0" applyNumberFormat="0" applyBorder="0" applyAlignment="0" applyProtection="0"/>
    <xf numFmtId="0" fontId="5" fillId="44" borderId="27" applyNumberFormat="0" applyFont="0" applyAlignment="0" applyProtection="0"/>
    <xf numFmtId="0" fontId="84" fillId="40" borderId="28" applyNumberFormat="0" applyAlignment="0" applyProtection="0"/>
    <xf numFmtId="4" fontId="130" fillId="52" borderId="30" applyNumberFormat="0" applyProtection="0">
      <alignment vertical="center"/>
    </xf>
    <xf numFmtId="4" fontId="130" fillId="52" borderId="30" applyNumberFormat="0" applyProtection="0">
      <alignment vertical="center"/>
    </xf>
    <xf numFmtId="4" fontId="131" fillId="52" borderId="30" applyNumberFormat="0" applyProtection="0">
      <alignment vertical="center"/>
    </xf>
    <xf numFmtId="4" fontId="131" fillId="52" borderId="30" applyNumberFormat="0" applyProtection="0">
      <alignment vertical="center"/>
    </xf>
    <xf numFmtId="4" fontId="132" fillId="52" borderId="30" applyNumberFormat="0" applyProtection="0">
      <alignment horizontal="left" vertical="center" indent="1"/>
    </xf>
    <xf numFmtId="4" fontId="132" fillId="52" borderId="30" applyNumberFormat="0" applyProtection="0">
      <alignment horizontal="left" vertical="center" indent="1"/>
    </xf>
    <xf numFmtId="0" fontId="117" fillId="52" borderId="30" applyNumberFormat="0" applyProtection="0">
      <alignment horizontal="left" vertical="top" indent="1"/>
    </xf>
    <xf numFmtId="4" fontId="132" fillId="53" borderId="0" applyNumberFormat="0" applyProtection="0">
      <alignment horizontal="left" vertical="center" indent="1"/>
    </xf>
    <xf numFmtId="4" fontId="132" fillId="53" borderId="0" applyNumberFormat="0" applyProtection="0">
      <alignment horizontal="left" vertical="center" indent="1"/>
    </xf>
    <xf numFmtId="4" fontId="132" fillId="54" borderId="30" applyNumberFormat="0" applyProtection="0">
      <alignment horizontal="right" vertical="center"/>
    </xf>
    <xf numFmtId="4" fontId="132" fillId="54" borderId="30" applyNumberFormat="0" applyProtection="0">
      <alignment horizontal="right" vertical="center"/>
    </xf>
    <xf numFmtId="4" fontId="132" fillId="55" borderId="30" applyNumberFormat="0" applyProtection="0">
      <alignment horizontal="right" vertical="center"/>
    </xf>
    <xf numFmtId="4" fontId="132" fillId="55" borderId="30" applyNumberFormat="0" applyProtection="0">
      <alignment horizontal="right" vertical="center"/>
    </xf>
    <xf numFmtId="4" fontId="132" fillId="56" borderId="30" applyNumberFormat="0" applyProtection="0">
      <alignment horizontal="right" vertical="center"/>
    </xf>
    <xf numFmtId="4" fontId="132" fillId="56" borderId="30" applyNumberFormat="0" applyProtection="0">
      <alignment horizontal="right" vertical="center"/>
    </xf>
    <xf numFmtId="4" fontId="132" fillId="57" borderId="30" applyNumberFormat="0" applyProtection="0">
      <alignment horizontal="right" vertical="center"/>
    </xf>
    <xf numFmtId="4" fontId="132" fillId="57" borderId="30" applyNumberFormat="0" applyProtection="0">
      <alignment horizontal="right" vertical="center"/>
    </xf>
    <xf numFmtId="4" fontId="132" fillId="58" borderId="30" applyNumberFormat="0" applyProtection="0">
      <alignment horizontal="right" vertical="center"/>
    </xf>
    <xf numFmtId="4" fontId="132" fillId="58" borderId="30" applyNumberFormat="0" applyProtection="0">
      <alignment horizontal="right" vertical="center"/>
    </xf>
    <xf numFmtId="4" fontId="132" fillId="59" borderId="30" applyNumberFormat="0" applyProtection="0">
      <alignment horizontal="right" vertical="center"/>
    </xf>
    <xf numFmtId="4" fontId="132" fillId="59" borderId="30" applyNumberFormat="0" applyProtection="0">
      <alignment horizontal="right" vertical="center"/>
    </xf>
    <xf numFmtId="4" fontId="132" fillId="60" borderId="30" applyNumberFormat="0" applyProtection="0">
      <alignment horizontal="right" vertical="center"/>
    </xf>
    <xf numFmtId="4" fontId="132" fillId="60" borderId="30" applyNumberFormat="0" applyProtection="0">
      <alignment horizontal="right" vertical="center"/>
    </xf>
    <xf numFmtId="4" fontId="132" fillId="61" borderId="30" applyNumberFormat="0" applyProtection="0">
      <alignment horizontal="right" vertical="center"/>
    </xf>
    <xf numFmtId="4" fontId="132" fillId="61" borderId="30" applyNumberFormat="0" applyProtection="0">
      <alignment horizontal="right" vertical="center"/>
    </xf>
    <xf numFmtId="4" fontId="132" fillId="62" borderId="30" applyNumberFormat="0" applyProtection="0">
      <alignment horizontal="right" vertical="center"/>
    </xf>
    <xf numFmtId="4" fontId="132" fillId="62" borderId="30" applyNumberFormat="0" applyProtection="0">
      <alignment horizontal="right" vertical="center"/>
    </xf>
    <xf numFmtId="4" fontId="130" fillId="63" borderId="31" applyNumberFormat="0" applyProtection="0">
      <alignment horizontal="left" vertical="center" indent="1"/>
    </xf>
    <xf numFmtId="4" fontId="130" fillId="63" borderId="31" applyNumberFormat="0" applyProtection="0">
      <alignment horizontal="left" vertical="center" indent="1"/>
    </xf>
    <xf numFmtId="4" fontId="130" fillId="5" borderId="0" applyNumberFormat="0" applyProtection="0">
      <alignment horizontal="left" vertical="center" indent="1"/>
    </xf>
    <xf numFmtId="4" fontId="130" fillId="5" borderId="0" applyNumberFormat="0" applyProtection="0">
      <alignment horizontal="left" vertical="center" indent="1"/>
    </xf>
    <xf numFmtId="4" fontId="130" fillId="53" borderId="0" applyNumberFormat="0" applyProtection="0">
      <alignment horizontal="left" vertical="center" indent="1"/>
    </xf>
    <xf numFmtId="4" fontId="130" fillId="53" borderId="0" applyNumberFormat="0" applyProtection="0">
      <alignment horizontal="left" vertical="center" indent="1"/>
    </xf>
    <xf numFmtId="4" fontId="132" fillId="5" borderId="30" applyNumberFormat="0" applyProtection="0">
      <alignment horizontal="right" vertical="center"/>
    </xf>
    <xf numFmtId="4" fontId="132" fillId="5" borderId="30" applyNumberFormat="0" applyProtection="0">
      <alignment horizontal="right" vertical="center"/>
    </xf>
    <xf numFmtId="4" fontId="8" fillId="5" borderId="0" applyNumberFormat="0" applyProtection="0">
      <alignment horizontal="left" vertical="center" indent="1"/>
    </xf>
    <xf numFmtId="4" fontId="8" fillId="5" borderId="0" applyNumberFormat="0" applyProtection="0">
      <alignment horizontal="left" vertical="center" indent="1"/>
    </xf>
    <xf numFmtId="4" fontId="8" fillId="53" borderId="0" applyNumberFormat="0" applyProtection="0">
      <alignment horizontal="left" vertical="center" indent="1"/>
    </xf>
    <xf numFmtId="4" fontId="8" fillId="53" borderId="0" applyNumberFormat="0" applyProtection="0">
      <alignment horizontal="left" vertical="center" indent="1"/>
    </xf>
    <xf numFmtId="0" fontId="5" fillId="53" borderId="30" applyNumberFormat="0" applyProtection="0">
      <alignment horizontal="left" vertical="center" indent="1"/>
    </xf>
    <xf numFmtId="0" fontId="5" fillId="53" borderId="30" applyNumberFormat="0" applyProtection="0">
      <alignment horizontal="left" vertical="center" indent="1"/>
    </xf>
    <xf numFmtId="0" fontId="5" fillId="53" borderId="30" applyNumberFormat="0" applyProtection="0">
      <alignment horizontal="left" vertical="top" indent="1"/>
    </xf>
    <xf numFmtId="0" fontId="5" fillId="53" borderId="30" applyNumberFormat="0" applyProtection="0">
      <alignment horizontal="left" vertical="top" indent="1"/>
    </xf>
    <xf numFmtId="0" fontId="5" fillId="3" borderId="30" applyNumberFormat="0" applyProtection="0">
      <alignment horizontal="left" vertical="center" indent="1"/>
    </xf>
    <xf numFmtId="0" fontId="5" fillId="3" borderId="30" applyNumberFormat="0" applyProtection="0">
      <alignment horizontal="left" vertical="center" indent="1"/>
    </xf>
    <xf numFmtId="0" fontId="5" fillId="3" borderId="30" applyNumberFormat="0" applyProtection="0">
      <alignment horizontal="left" vertical="top" indent="1"/>
    </xf>
    <xf numFmtId="0" fontId="5" fillId="3" borderId="30" applyNumberFormat="0" applyProtection="0">
      <alignment horizontal="left" vertical="top" indent="1"/>
    </xf>
    <xf numFmtId="0" fontId="5" fillId="5" borderId="30" applyNumberFormat="0" applyProtection="0">
      <alignment horizontal="left" vertical="center" indent="1"/>
    </xf>
    <xf numFmtId="0" fontId="5" fillId="5" borderId="30" applyNumberFormat="0" applyProtection="0">
      <alignment horizontal="left" vertical="center" indent="1"/>
    </xf>
    <xf numFmtId="0" fontId="5" fillId="5" borderId="30" applyNumberFormat="0" applyProtection="0">
      <alignment horizontal="left" vertical="top" indent="1"/>
    </xf>
    <xf numFmtId="0" fontId="5" fillId="5" borderId="30" applyNumberFormat="0" applyProtection="0">
      <alignment horizontal="left" vertical="top" indent="1"/>
    </xf>
    <xf numFmtId="0" fontId="5" fillId="64" borderId="30" applyNumberFormat="0" applyProtection="0">
      <alignment horizontal="left" vertical="center" indent="1"/>
    </xf>
    <xf numFmtId="0" fontId="5" fillId="64" borderId="30" applyNumberFormat="0" applyProtection="0">
      <alignment horizontal="left" vertical="center" indent="1"/>
    </xf>
    <xf numFmtId="0" fontId="5" fillId="64" borderId="30" applyNumberFormat="0" applyProtection="0">
      <alignment horizontal="left" vertical="top" indent="1"/>
    </xf>
    <xf numFmtId="0" fontId="5" fillId="64" borderId="30" applyNumberFormat="0" applyProtection="0">
      <alignment horizontal="left" vertical="top" indent="1"/>
    </xf>
    <xf numFmtId="4" fontId="132" fillId="64" borderId="30" applyNumberFormat="0" applyProtection="0">
      <alignment vertical="center"/>
    </xf>
    <xf numFmtId="4" fontId="132" fillId="64" borderId="30" applyNumberFormat="0" applyProtection="0">
      <alignment vertical="center"/>
    </xf>
    <xf numFmtId="4" fontId="133" fillId="64" borderId="30" applyNumberFormat="0" applyProtection="0">
      <alignment vertical="center"/>
    </xf>
    <xf numFmtId="4" fontId="133" fillId="64" borderId="30" applyNumberFormat="0" applyProtection="0">
      <alignment vertical="center"/>
    </xf>
    <xf numFmtId="4" fontId="130" fillId="5" borderId="32" applyNumberFormat="0" applyProtection="0">
      <alignment horizontal="left" vertical="center" indent="1"/>
    </xf>
    <xf numFmtId="4" fontId="130" fillId="5" borderId="32" applyNumberFormat="0" applyProtection="0">
      <alignment horizontal="left" vertical="center" indent="1"/>
    </xf>
    <xf numFmtId="0" fontId="8" fillId="43" borderId="30" applyNumberFormat="0" applyProtection="0">
      <alignment horizontal="left" vertical="top" indent="1"/>
    </xf>
    <xf numFmtId="4" fontId="132" fillId="64" borderId="30" applyNumberFormat="0" applyProtection="0">
      <alignment horizontal="right" vertical="center"/>
    </xf>
    <xf numFmtId="4" fontId="132" fillId="64" borderId="30" applyNumberFormat="0" applyProtection="0">
      <alignment horizontal="right" vertical="center"/>
    </xf>
    <xf numFmtId="4" fontId="133" fillId="64" borderId="30" applyNumberFormat="0" applyProtection="0">
      <alignment horizontal="right" vertical="center"/>
    </xf>
    <xf numFmtId="4" fontId="133" fillId="64" borderId="30" applyNumberFormat="0" applyProtection="0">
      <alignment horizontal="right" vertical="center"/>
    </xf>
    <xf numFmtId="4" fontId="130" fillId="5" borderId="30" applyNumberFormat="0" applyProtection="0">
      <alignment horizontal="left" vertical="center" indent="1"/>
    </xf>
    <xf numFmtId="4" fontId="130" fillId="5" borderId="30" applyNumberFormat="0" applyProtection="0">
      <alignment horizontal="left" vertical="center" indent="1"/>
    </xf>
    <xf numFmtId="0" fontId="8" fillId="3" borderId="30" applyNumberFormat="0" applyProtection="0">
      <alignment horizontal="left" vertical="top" indent="1"/>
    </xf>
    <xf numFmtId="4" fontId="134" fillId="3" borderId="32" applyNumberFormat="0" applyProtection="0">
      <alignment horizontal="left" vertical="center" indent="1"/>
    </xf>
    <xf numFmtId="4" fontId="134" fillId="3" borderId="32" applyNumberFormat="0" applyProtection="0">
      <alignment horizontal="left" vertical="center" indent="1"/>
    </xf>
    <xf numFmtId="4" fontId="135" fillId="64" borderId="30" applyNumberFormat="0" applyProtection="0">
      <alignment horizontal="right" vertical="center"/>
    </xf>
    <xf numFmtId="4" fontId="135" fillId="64" borderId="30" applyNumberFormat="0" applyProtection="0">
      <alignment horizontal="right" vertical="center"/>
    </xf>
    <xf numFmtId="0" fontId="136" fillId="65" borderId="0"/>
    <xf numFmtId="0" fontId="137" fillId="65" borderId="0"/>
    <xf numFmtId="42" fontId="5" fillId="0" borderId="0" applyFont="0" applyFill="0" applyBorder="0" applyAlignment="0" applyProtection="0"/>
    <xf numFmtId="44" fontId="5" fillId="0" borderId="0" applyFont="0" applyFill="0" applyBorder="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8" fontId="67" fillId="19" borderId="36" applyNumberFormat="0" applyAlignment="0" applyProtection="0"/>
    <xf numFmtId="189" fontId="103" fillId="0" borderId="35" applyNumberFormat="0" applyFill="0" applyBorder="0" applyProtection="0">
      <alignment horizontal="left"/>
    </xf>
    <xf numFmtId="188" fontId="7" fillId="44" borderId="37" applyNumberFormat="0" applyFont="0" applyAlignment="0" applyProtection="0"/>
    <xf numFmtId="188" fontId="57" fillId="40" borderId="36" applyNumberFormat="0" applyAlignment="0" applyProtection="0"/>
    <xf numFmtId="0" fontId="20" fillId="0" borderId="33">
      <alignment horizontal="center" vertical="center"/>
    </xf>
    <xf numFmtId="4" fontId="135" fillId="64" borderId="40" applyNumberFormat="0" applyProtection="0">
      <alignment horizontal="right" vertical="center"/>
    </xf>
    <xf numFmtId="4" fontId="134" fillId="3" borderId="41" applyNumberFormat="0" applyProtection="0">
      <alignment horizontal="left" vertical="center" indent="1"/>
    </xf>
    <xf numFmtId="4" fontId="130" fillId="5" borderId="40" applyNumberFormat="0" applyProtection="0">
      <alignment horizontal="left" vertical="center" indent="1"/>
    </xf>
    <xf numFmtId="4" fontId="133" fillId="64" borderId="40" applyNumberFormat="0" applyProtection="0">
      <alignment horizontal="right" vertical="center"/>
    </xf>
    <xf numFmtId="4" fontId="132" fillId="64" borderId="40" applyNumberFormat="0" applyProtection="0">
      <alignment horizontal="right" vertical="center"/>
    </xf>
    <xf numFmtId="0" fontId="8" fillId="43" borderId="40" applyNumberFormat="0" applyProtection="0">
      <alignment horizontal="left" vertical="top" indent="1"/>
    </xf>
    <xf numFmtId="4" fontId="130" fillId="5" borderId="41" applyNumberFormat="0" applyProtection="0">
      <alignment horizontal="left" vertical="center" indent="1"/>
    </xf>
    <xf numFmtId="4" fontId="133" fillId="64" borderId="40" applyNumberFormat="0" applyProtection="0">
      <alignment vertical="center"/>
    </xf>
    <xf numFmtId="4" fontId="132" fillId="64" borderId="40" applyNumberFormat="0" applyProtection="0">
      <alignment vertical="center"/>
    </xf>
    <xf numFmtId="0" fontId="5" fillId="64" borderId="40" applyNumberFormat="0" applyProtection="0">
      <alignment horizontal="left" vertical="top" indent="1"/>
    </xf>
    <xf numFmtId="0" fontId="5" fillId="64" borderId="40" applyNumberFormat="0" applyProtection="0">
      <alignment horizontal="left" vertical="center" indent="1"/>
    </xf>
    <xf numFmtId="0" fontId="5" fillId="5" borderId="40" applyNumberFormat="0" applyProtection="0">
      <alignment horizontal="left" vertical="top" indent="1"/>
    </xf>
    <xf numFmtId="0" fontId="5" fillId="5" borderId="40" applyNumberFormat="0" applyProtection="0">
      <alignment horizontal="left" vertical="center" indent="1"/>
    </xf>
    <xf numFmtId="0" fontId="5" fillId="3" borderId="40" applyNumberFormat="0" applyProtection="0">
      <alignment horizontal="left" vertical="top" indent="1"/>
    </xf>
    <xf numFmtId="0" fontId="5" fillId="3" borderId="40" applyNumberFormat="0" applyProtection="0">
      <alignment horizontal="left" vertical="center" indent="1"/>
    </xf>
    <xf numFmtId="0" fontId="5" fillId="53" borderId="40" applyNumberFormat="0" applyProtection="0">
      <alignment horizontal="left" vertical="top" indent="1"/>
    </xf>
    <xf numFmtId="0" fontId="5" fillId="53" borderId="40" applyNumberFormat="0" applyProtection="0">
      <alignment horizontal="left" vertical="center" indent="1"/>
    </xf>
    <xf numFmtId="4" fontId="132" fillId="5" borderId="40" applyNumberFormat="0" applyProtection="0">
      <alignment horizontal="right" vertical="center"/>
    </xf>
    <xf numFmtId="4" fontId="132" fillId="62" borderId="40" applyNumberFormat="0" applyProtection="0">
      <alignment horizontal="right" vertical="center"/>
    </xf>
    <xf numFmtId="4" fontId="132" fillId="61" borderId="40" applyNumberFormat="0" applyProtection="0">
      <alignment horizontal="right" vertical="center"/>
    </xf>
    <xf numFmtId="4" fontId="132" fillId="60" borderId="40" applyNumberFormat="0" applyProtection="0">
      <alignment horizontal="right" vertical="center"/>
    </xf>
    <xf numFmtId="4" fontId="132" fillId="59" borderId="40" applyNumberFormat="0" applyProtection="0">
      <alignment horizontal="right" vertical="center"/>
    </xf>
    <xf numFmtId="4" fontId="132" fillId="58" borderId="40" applyNumberFormat="0" applyProtection="0">
      <alignment horizontal="right" vertical="center"/>
    </xf>
    <xf numFmtId="4" fontId="132" fillId="57" borderId="40" applyNumberFormat="0" applyProtection="0">
      <alignment horizontal="right" vertical="center"/>
    </xf>
    <xf numFmtId="4" fontId="132" fillId="56" borderId="40" applyNumberFormat="0" applyProtection="0">
      <alignment horizontal="right" vertical="center"/>
    </xf>
    <xf numFmtId="4" fontId="132" fillId="55" borderId="40" applyNumberFormat="0" applyProtection="0">
      <alignment horizontal="right" vertical="center"/>
    </xf>
    <xf numFmtId="4" fontId="132" fillId="54" borderId="40" applyNumberFormat="0" applyProtection="0">
      <alignment horizontal="right" vertical="center"/>
    </xf>
    <xf numFmtId="4" fontId="132" fillId="52" borderId="40" applyNumberFormat="0" applyProtection="0">
      <alignment horizontal="left" vertical="center" indent="1"/>
    </xf>
    <xf numFmtId="4" fontId="131" fillId="52" borderId="40" applyNumberFormat="0" applyProtection="0">
      <alignment vertical="center"/>
    </xf>
    <xf numFmtId="4" fontId="130" fillId="52" borderId="40" applyNumberFormat="0" applyProtection="0">
      <alignment vertical="center"/>
    </xf>
    <xf numFmtId="0" fontId="84" fillId="40" borderId="38" applyNumberFormat="0" applyAlignment="0" applyProtection="0"/>
    <xf numFmtId="189" fontId="105" fillId="0" borderId="35" applyNumberFormat="0" applyFill="0" applyBorder="0" applyProtection="0">
      <alignment horizontal="right"/>
    </xf>
    <xf numFmtId="189" fontId="105" fillId="0" borderId="35" applyNumberFormat="0" applyFill="0" applyBorder="0" applyProtection="0">
      <alignment horizontal="left"/>
    </xf>
    <xf numFmtId="0" fontId="84" fillId="40" borderId="38" applyNumberFormat="0" applyAlignment="0" applyProtection="0"/>
    <xf numFmtId="188" fontId="20" fillId="0" borderId="22">
      <alignment horizontal="center" vertical="center"/>
    </xf>
    <xf numFmtId="188" fontId="57" fillId="40" borderId="26" applyNumberFormat="0" applyAlignment="0" applyProtection="0"/>
    <xf numFmtId="188" fontId="57" fillId="40" borderId="26" applyNumberFormat="0" applyAlignment="0" applyProtection="0"/>
    <xf numFmtId="165" fontId="5" fillId="0" borderId="0" applyFont="0" applyFill="0" applyBorder="0" applyAlignment="0" applyProtection="0"/>
    <xf numFmtId="165" fontId="108" fillId="0" borderId="0" applyFont="0" applyFill="0" applyBorder="0" applyAlignment="0" applyProtection="0"/>
    <xf numFmtId="188" fontId="7" fillId="44" borderId="27" applyNumberFormat="0" applyFont="0" applyAlignment="0" applyProtection="0"/>
    <xf numFmtId="188" fontId="5" fillId="44" borderId="27" applyNumberFormat="0" applyFon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188" fontId="67" fillId="19" borderId="2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189" fontId="103" fillId="0" borderId="25" applyNumberFormat="0" applyFill="0" applyBorder="0" applyProtection="0">
      <alignment horizontal="left"/>
    </xf>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188" fontId="67" fillId="19" borderId="2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165" fontId="1" fillId="0" borderId="0" applyFont="0" applyFill="0" applyBorder="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0" fontId="67" fillId="19" borderId="36" applyNumberFormat="0" applyAlignment="0" applyProtection="0"/>
    <xf numFmtId="189" fontId="103" fillId="0" borderId="35" applyNumberFormat="0" applyFill="0" applyBorder="0" applyProtection="0">
      <alignment horizontal="left"/>
    </xf>
    <xf numFmtId="0" fontId="57" fillId="40" borderId="36" applyNumberFormat="0" applyAlignment="0" applyProtection="0"/>
    <xf numFmtId="0" fontId="5" fillId="0" borderId="0" applyNumberFormat="0" applyFont="0" applyFill="0" applyBorder="0" applyAlignment="0" applyProtection="0"/>
    <xf numFmtId="188" fontId="7" fillId="44" borderId="27" applyNumberFormat="0" applyFont="0" applyAlignment="0" applyProtection="0"/>
    <xf numFmtId="0" fontId="7" fillId="44" borderId="27" applyNumberFormat="0" applyFont="0" applyAlignment="0" applyProtection="0"/>
    <xf numFmtId="0" fontId="7" fillId="44" borderId="27" applyNumberFormat="0" applyFont="0" applyAlignment="0" applyProtection="0"/>
    <xf numFmtId="188" fontId="84" fillId="40" borderId="28" applyNumberFormat="0" applyAlignment="0" applyProtection="0"/>
    <xf numFmtId="188" fontId="84" fillId="40" borderId="28" applyNumberFormat="0" applyAlignment="0" applyProtection="0"/>
    <xf numFmtId="189" fontId="105" fillId="0" borderId="25" applyNumberFormat="0" applyFill="0" applyBorder="0" applyProtection="0">
      <alignment horizontal="left"/>
    </xf>
    <xf numFmtId="189" fontId="105" fillId="0" borderId="25" applyNumberFormat="0" applyFill="0" applyBorder="0" applyProtection="0">
      <alignment horizontal="right"/>
    </xf>
    <xf numFmtId="188" fontId="18" fillId="0" borderId="29" applyNumberFormat="0" applyFill="0" applyAlignment="0" applyProtection="0"/>
    <xf numFmtId="165" fontId="10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8" fillId="0" borderId="0"/>
    <xf numFmtId="188" fontId="7" fillId="44" borderId="37" applyNumberFormat="0" applyFont="0" applyAlignment="0" applyProtection="0"/>
    <xf numFmtId="0" fontId="7" fillId="44" borderId="37" applyNumberFormat="0" applyFont="0" applyAlignment="0" applyProtection="0"/>
    <xf numFmtId="0" fontId="7" fillId="44" borderId="37" applyNumberFormat="0" applyFont="0" applyAlignment="0" applyProtection="0"/>
    <xf numFmtId="188" fontId="84" fillId="40" borderId="38" applyNumberFormat="0" applyAlignment="0" applyProtection="0"/>
    <xf numFmtId="188" fontId="84" fillId="40" borderId="38" applyNumberFormat="0" applyAlignment="0" applyProtection="0"/>
    <xf numFmtId="189" fontId="105" fillId="0" borderId="35" applyNumberFormat="0" applyFill="0" applyBorder="0" applyProtection="0">
      <alignment horizontal="left"/>
    </xf>
    <xf numFmtId="189" fontId="105" fillId="0" borderId="35" applyNumberFormat="0" applyFill="0" applyBorder="0" applyProtection="0">
      <alignment horizontal="right"/>
    </xf>
    <xf numFmtId="188" fontId="18" fillId="0" borderId="39" applyNumberFormat="0" applyFill="0" applyAlignment="0" applyProtection="0"/>
    <xf numFmtId="0" fontId="1" fillId="0" borderId="0"/>
    <xf numFmtId="0" fontId="1" fillId="0" borderId="0"/>
    <xf numFmtId="0" fontId="1" fillId="0" borderId="0"/>
    <xf numFmtId="0" fontId="1" fillId="0" borderId="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84" fillId="40" borderId="44" applyNumberFormat="0" applyAlignment="0" applyProtection="0"/>
    <xf numFmtId="165" fontId="1" fillId="0" borderId="0" applyFont="0" applyFill="0" applyBorder="0" applyAlignment="0" applyProtection="0"/>
    <xf numFmtId="0" fontId="61" fillId="42" borderId="50">
      <alignment horizontal="right" vertical="center" indent="1"/>
    </xf>
    <xf numFmtId="165" fontId="5" fillId="0" borderId="0" applyFont="0" applyFill="0" applyBorder="0" applyAlignment="0" applyProtection="0"/>
    <xf numFmtId="168" fontId="60" fillId="42" borderId="50">
      <alignment horizontal="right" vertical="center" indent="1"/>
    </xf>
    <xf numFmtId="0" fontId="20" fillId="0" borderId="49">
      <alignment horizontal="center" vertical="center"/>
    </xf>
    <xf numFmtId="165" fontId="1" fillId="0" borderId="0" applyFont="0" applyFill="0" applyBorder="0" applyAlignment="0" applyProtection="0"/>
    <xf numFmtId="0" fontId="84" fillId="40" borderId="55"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5" fillId="44" borderId="43" applyNumberFormat="0" applyFont="0" applyAlignment="0" applyProtection="0"/>
    <xf numFmtId="0" fontId="57" fillId="40" borderId="42"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1" fillId="4" borderId="50">
      <alignment horizontal="right" vertical="center" indent="1"/>
    </xf>
    <xf numFmtId="4" fontId="135" fillId="64" borderId="57" applyNumberFormat="0" applyProtection="0">
      <alignment horizontal="right" vertical="center"/>
    </xf>
    <xf numFmtId="0" fontId="5" fillId="3" borderId="57" applyNumberFormat="0" applyProtection="0">
      <alignment horizontal="left" vertical="center" indent="1"/>
    </xf>
    <xf numFmtId="4" fontId="132" fillId="55" borderId="57" applyNumberFormat="0" applyProtection="0">
      <alignment horizontal="right" vertical="center"/>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42" fillId="11" borderId="34">
      <alignment horizontal="left" vertical="center" indent="1"/>
    </xf>
    <xf numFmtId="0" fontId="43" fillId="5" borderId="34">
      <alignment horizontal="center" vertical="center"/>
    </xf>
    <xf numFmtId="0" fontId="44" fillId="4" borderId="34">
      <alignment horizontal="left" vertical="center" indent="1"/>
    </xf>
    <xf numFmtId="3" fontId="43" fillId="4" borderId="34">
      <alignment horizontal="right" vertical="center" indent="1"/>
    </xf>
    <xf numFmtId="0" fontId="44" fillId="4" borderId="34">
      <alignment horizontal="left" vertical="center" indent="1"/>
    </xf>
    <xf numFmtId="3" fontId="43" fillId="4" borderId="34">
      <alignment horizontal="right" vertical="center" indent="1"/>
    </xf>
    <xf numFmtId="0" fontId="45" fillId="4" borderId="34">
      <alignment horizontal="left" indent="1"/>
    </xf>
    <xf numFmtId="0" fontId="67" fillId="19" borderId="53" applyNumberFormat="0" applyAlignment="0" applyProtection="0"/>
    <xf numFmtId="0" fontId="67" fillId="19" borderId="53" applyNumberFormat="0" applyAlignment="0" applyProtection="0"/>
    <xf numFmtId="4" fontId="133" fillId="64" borderId="57" applyNumberFormat="0" applyProtection="0">
      <alignment horizontal="right" vertical="center"/>
    </xf>
    <xf numFmtId="0" fontId="67" fillId="19" borderId="42"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4" fontId="135" fillId="64" borderId="57" applyNumberFormat="0" applyProtection="0">
      <alignment horizontal="right" vertical="center"/>
    </xf>
    <xf numFmtId="4" fontId="132" fillId="64" borderId="57" applyNumberFormat="0" applyProtection="0">
      <alignment horizontal="right" vertical="center"/>
    </xf>
    <xf numFmtId="4" fontId="132" fillId="64" borderId="57" applyNumberFormat="0" applyProtection="0">
      <alignment vertical="center"/>
    </xf>
    <xf numFmtId="0" fontId="5" fillId="5" borderId="57" applyNumberFormat="0" applyProtection="0">
      <alignment horizontal="left" vertical="center" indent="1"/>
    </xf>
    <xf numFmtId="0" fontId="5" fillId="53" borderId="57" applyNumberFormat="0" applyProtection="0">
      <alignment horizontal="left" vertical="center" indent="1"/>
    </xf>
    <xf numFmtId="4" fontId="132" fillId="61" borderId="57" applyNumberFormat="0" applyProtection="0">
      <alignment horizontal="right" vertical="center"/>
    </xf>
    <xf numFmtId="4" fontId="132" fillId="57" borderId="57" applyNumberFormat="0" applyProtection="0">
      <alignment horizontal="right" vertical="center"/>
    </xf>
    <xf numFmtId="0" fontId="84" fillId="40" borderId="55" applyNumberFormat="0" applyAlignment="0" applyProtection="0"/>
    <xf numFmtId="189" fontId="105" fillId="0" borderId="52" applyNumberFormat="0" applyFill="0" applyBorder="0" applyProtection="0">
      <alignment horizontal="left"/>
    </xf>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88" fontId="67" fillId="19" borderId="42" applyNumberFormat="0" applyAlignment="0" applyProtection="0"/>
    <xf numFmtId="188" fontId="5" fillId="44" borderId="43" applyNumberFormat="0" applyFont="0" applyAlignment="0" applyProtection="0"/>
    <xf numFmtId="188" fontId="57" fillId="40" borderId="42" applyNumberFormat="0" applyAlignment="0" applyProtection="0"/>
    <xf numFmtId="188" fontId="18" fillId="0" borderId="56" applyNumberFormat="0" applyFill="0" applyAlignment="0" applyProtection="0"/>
    <xf numFmtId="188" fontId="84" fillId="40" borderId="55"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5" fillId="44" borderId="54" applyNumberFormat="0" applyFont="0" applyAlignment="0" applyProtection="0"/>
    <xf numFmtId="188" fontId="65" fillId="11" borderId="50">
      <alignment horizontal="left" vertical="center" indent="1"/>
    </xf>
    <xf numFmtId="188" fontId="43" fillId="5" borderId="50">
      <alignment horizontal="center" vertical="center"/>
    </xf>
    <xf numFmtId="188" fontId="57" fillId="40" borderId="53" applyNumberFormat="0" applyAlignment="0" applyProtection="0"/>
    <xf numFmtId="4" fontId="134" fillId="3" borderId="58" applyNumberFormat="0" applyProtection="0">
      <alignment horizontal="left" vertical="center" indent="1"/>
    </xf>
    <xf numFmtId="4" fontId="132" fillId="64" borderId="57" applyNumberFormat="0" applyProtection="0">
      <alignment horizontal="right" vertical="center"/>
    </xf>
    <xf numFmtId="0" fontId="5" fillId="64" borderId="57" applyNumberFormat="0" applyProtection="0">
      <alignment horizontal="left" vertical="top" indent="1"/>
    </xf>
    <xf numFmtId="0" fontId="5" fillId="3" borderId="57" applyNumberFormat="0" applyProtection="0">
      <alignment horizontal="left" vertical="top" indent="1"/>
    </xf>
    <xf numFmtId="4" fontId="132" fillId="60" borderId="57" applyNumberFormat="0" applyProtection="0">
      <alignment horizontal="right" vertical="center"/>
    </xf>
    <xf numFmtId="4" fontId="132" fillId="56" borderId="57" applyNumberFormat="0" applyProtection="0">
      <alignment horizontal="right" vertical="center"/>
    </xf>
    <xf numFmtId="0" fontId="117" fillId="52" borderId="57" applyNumberFormat="0" applyProtection="0">
      <alignment horizontal="left" vertical="top" indent="1"/>
    </xf>
    <xf numFmtId="0" fontId="5" fillId="44" borderId="54" applyNumberFormat="0" applyFont="0" applyAlignment="0" applyProtection="0"/>
    <xf numFmtId="0" fontId="57" fillId="40" borderId="53" applyNumberFormat="0" applyAlignment="0" applyProtection="0"/>
    <xf numFmtId="0" fontId="7" fillId="44" borderId="54" applyNumberFormat="0" applyFon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4" fontId="135" fillId="64" borderId="46" applyNumberFormat="0" applyProtection="0">
      <alignment horizontal="right" vertical="center"/>
    </xf>
    <xf numFmtId="4" fontId="134" fillId="3" borderId="47" applyNumberFormat="0" applyProtection="0">
      <alignment horizontal="left" vertical="center" indent="1"/>
    </xf>
    <xf numFmtId="0" fontId="8" fillId="3" borderId="46" applyNumberFormat="0" applyProtection="0">
      <alignment horizontal="left" vertical="top" indent="1"/>
    </xf>
    <xf numFmtId="4" fontId="130" fillId="5" borderId="46" applyNumberFormat="0" applyProtection="0">
      <alignment horizontal="left" vertical="center" indent="1"/>
    </xf>
    <xf numFmtId="4" fontId="133" fillId="64" borderId="46" applyNumberFormat="0" applyProtection="0">
      <alignment horizontal="right" vertical="center"/>
    </xf>
    <xf numFmtId="4" fontId="132" fillId="64" borderId="46" applyNumberFormat="0" applyProtection="0">
      <alignment horizontal="right" vertical="center"/>
    </xf>
    <xf numFmtId="4" fontId="130" fillId="5" borderId="47" applyNumberFormat="0" applyProtection="0">
      <alignment horizontal="left" vertical="center" indent="1"/>
    </xf>
    <xf numFmtId="4" fontId="133" fillId="64" borderId="46" applyNumberFormat="0" applyProtection="0">
      <alignment vertical="center"/>
    </xf>
    <xf numFmtId="4" fontId="132" fillId="64" borderId="46" applyNumberFormat="0" applyProtection="0">
      <alignment vertical="center"/>
    </xf>
    <xf numFmtId="0" fontId="5" fillId="64" borderId="46" applyNumberFormat="0" applyProtection="0">
      <alignment horizontal="left" vertical="top" indent="1"/>
    </xf>
    <xf numFmtId="0" fontId="5" fillId="64" borderId="46" applyNumberFormat="0" applyProtection="0">
      <alignment horizontal="left" vertical="center" indent="1"/>
    </xf>
    <xf numFmtId="0" fontId="5" fillId="5" borderId="46" applyNumberFormat="0" applyProtection="0">
      <alignment horizontal="left" vertical="top" indent="1"/>
    </xf>
    <xf numFmtId="0" fontId="5" fillId="5" borderId="46" applyNumberFormat="0" applyProtection="0">
      <alignment horizontal="left" vertical="center" indent="1"/>
    </xf>
    <xf numFmtId="0" fontId="5" fillId="3" borderId="46" applyNumberFormat="0" applyProtection="0">
      <alignment horizontal="left" vertical="top" indent="1"/>
    </xf>
    <xf numFmtId="0" fontId="5" fillId="3" borderId="46" applyNumberFormat="0" applyProtection="0">
      <alignment horizontal="left" vertical="center" indent="1"/>
    </xf>
    <xf numFmtId="0" fontId="5" fillId="53" borderId="46" applyNumberFormat="0" applyProtection="0">
      <alignment horizontal="left" vertical="top" indent="1"/>
    </xf>
    <xf numFmtId="0" fontId="5" fillId="53" borderId="46" applyNumberFormat="0" applyProtection="0">
      <alignment horizontal="left" vertical="center" indent="1"/>
    </xf>
    <xf numFmtId="0" fontId="67" fillId="19" borderId="53" applyNumberFormat="0" applyAlignment="0" applyProtection="0"/>
    <xf numFmtId="4" fontId="132" fillId="5" borderId="46" applyNumberFormat="0" applyProtection="0">
      <alignment horizontal="right" vertical="center"/>
    </xf>
    <xf numFmtId="4" fontId="132" fillId="62" borderId="46" applyNumberFormat="0" applyProtection="0">
      <alignment horizontal="right" vertical="center"/>
    </xf>
    <xf numFmtId="4" fontId="132" fillId="61" borderId="46" applyNumberFormat="0" applyProtection="0">
      <alignment horizontal="right" vertical="center"/>
    </xf>
    <xf numFmtId="4" fontId="132" fillId="60" borderId="46" applyNumberFormat="0" applyProtection="0">
      <alignment horizontal="right" vertical="center"/>
    </xf>
    <xf numFmtId="4" fontId="132" fillId="59" borderId="46" applyNumberFormat="0" applyProtection="0">
      <alignment horizontal="right" vertical="center"/>
    </xf>
    <xf numFmtId="4" fontId="132" fillId="58" borderId="46" applyNumberFormat="0" applyProtection="0">
      <alignment horizontal="right" vertical="center"/>
    </xf>
    <xf numFmtId="4" fontId="132" fillId="57" borderId="46" applyNumberFormat="0" applyProtection="0">
      <alignment horizontal="right" vertical="center"/>
    </xf>
    <xf numFmtId="4" fontId="132" fillId="56" borderId="46" applyNumberFormat="0" applyProtection="0">
      <alignment horizontal="right" vertical="center"/>
    </xf>
    <xf numFmtId="4" fontId="132" fillId="55" borderId="46" applyNumberFormat="0" applyProtection="0">
      <alignment horizontal="right" vertical="center"/>
    </xf>
    <xf numFmtId="4" fontId="132" fillId="54" borderId="46" applyNumberFormat="0" applyProtection="0">
      <alignment horizontal="right" vertical="center"/>
    </xf>
    <xf numFmtId="0" fontId="117" fillId="52" borderId="46" applyNumberFormat="0" applyProtection="0">
      <alignment horizontal="left" vertical="top" indent="1"/>
    </xf>
    <xf numFmtId="4" fontId="132" fillId="52" borderId="46" applyNumberFormat="0" applyProtection="0">
      <alignment horizontal="left" vertical="center" indent="1"/>
    </xf>
    <xf numFmtId="4" fontId="131" fillId="52" borderId="46" applyNumberFormat="0" applyProtection="0">
      <alignment vertical="center"/>
    </xf>
    <xf numFmtId="4" fontId="130" fillId="52" borderId="46" applyNumberFormat="0" applyProtection="0">
      <alignment vertical="center"/>
    </xf>
    <xf numFmtId="0" fontId="5" fillId="44" borderId="43" applyNumberFormat="0" applyFont="0" applyAlignment="0" applyProtection="0"/>
    <xf numFmtId="0" fontId="67" fillId="19" borderId="53" applyNumberFormat="0" applyAlignment="0" applyProtection="0"/>
    <xf numFmtId="0" fontId="63" fillId="43" borderId="50">
      <alignment horizontal="left" vertical="center" indent="1"/>
    </xf>
    <xf numFmtId="0" fontId="63" fillId="13" borderId="50">
      <alignment horizontal="center" vertical="center"/>
    </xf>
    <xf numFmtId="0" fontId="57" fillId="40" borderId="42"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3" fontId="61" fillId="4" borderId="50">
      <alignment horizontal="right" vertical="center" indent="1"/>
    </xf>
    <xf numFmtId="168" fontId="60" fillId="42" borderId="34">
      <alignment horizontal="right" vertical="center" indent="1"/>
    </xf>
    <xf numFmtId="3" fontId="60" fillId="4" borderId="34">
      <alignment horizontal="right" vertical="center" indent="1"/>
    </xf>
    <xf numFmtId="0" fontId="61" fillId="42" borderId="34">
      <alignment horizontal="right" vertical="center" indent="1"/>
    </xf>
    <xf numFmtId="3" fontId="61" fillId="4" borderId="34">
      <alignment horizontal="right" vertical="center" indent="1"/>
    </xf>
    <xf numFmtId="170" fontId="61" fillId="4" borderId="34">
      <alignment horizontal="right" vertical="center" indent="1"/>
    </xf>
    <xf numFmtId="0" fontId="62" fillId="4" borderId="34">
      <alignment horizontal="left" vertical="center" indent="1"/>
    </xf>
    <xf numFmtId="0" fontId="63" fillId="13" borderId="34">
      <alignment horizontal="center" vertical="center"/>
    </xf>
    <xf numFmtId="168" fontId="60" fillId="4" borderId="34">
      <alignment horizontal="right" vertical="center" indent="1"/>
    </xf>
    <xf numFmtId="3" fontId="60" fillId="4" borderId="34">
      <alignment horizontal="right" vertical="center" indent="1"/>
    </xf>
    <xf numFmtId="0" fontId="45" fillId="4" borderId="34">
      <alignment horizontal="left" vertical="center" indent="1"/>
    </xf>
    <xf numFmtId="0" fontId="61" fillId="4" borderId="34">
      <alignment horizontal="right" vertical="center" indent="1"/>
    </xf>
    <xf numFmtId="3" fontId="61" fillId="4" borderId="34">
      <alignment horizontal="right" vertical="center" indent="1"/>
    </xf>
    <xf numFmtId="0" fontId="64" fillId="11" borderId="34">
      <alignment horizontal="left" vertical="center" indent="1"/>
    </xf>
    <xf numFmtId="0" fontId="65" fillId="11" borderId="34">
      <alignment horizontal="left" vertical="center" indent="1"/>
    </xf>
    <xf numFmtId="0" fontId="63" fillId="43" borderId="34">
      <alignment horizontal="left" vertical="center" indent="1"/>
    </xf>
    <xf numFmtId="0" fontId="18" fillId="0" borderId="45" applyNumberFormat="0" applyFill="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7" fillId="19" borderId="53" applyNumberFormat="0" applyAlignment="0" applyProtection="0"/>
    <xf numFmtId="0" fontId="64" fillId="11" borderId="50">
      <alignment horizontal="left" vertical="center" indent="1"/>
    </xf>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0" fontId="15" fillId="4" borderId="34" applyNumberFormat="0" applyBorder="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4" fillId="11" borderId="50">
      <alignment horizontal="left" vertical="center" indent="1"/>
    </xf>
    <xf numFmtId="188" fontId="57" fillId="40" borderId="53"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5" fillId="44" borderId="54" applyNumberFormat="0" applyFont="0" applyAlignment="0" applyProtection="0"/>
    <xf numFmtId="0" fontId="57" fillId="40" borderId="53" applyNumberFormat="0" applyAlignment="0" applyProtection="0"/>
    <xf numFmtId="189" fontId="105" fillId="0" borderId="52" applyNumberFormat="0" applyFill="0" applyBorder="0" applyProtection="0">
      <alignment horizontal="left"/>
    </xf>
    <xf numFmtId="0" fontId="7" fillId="44" borderId="54" applyNumberFormat="0" applyFont="0" applyAlignment="0" applyProtection="0"/>
    <xf numFmtId="0" fontId="7" fillId="44" borderId="54" applyNumberFormat="0" applyFont="0" applyAlignment="0" applyProtection="0"/>
    <xf numFmtId="188" fontId="7" fillId="44" borderId="54" applyNumberFormat="0" applyFont="0" applyAlignment="0" applyProtection="0"/>
    <xf numFmtId="188" fontId="67" fillId="19" borderId="53" applyNumberFormat="0" applyAlignment="0" applyProtection="0"/>
    <xf numFmtId="188" fontId="67" fillId="19" borderId="53" applyNumberFormat="0" applyAlignment="0" applyProtection="0"/>
    <xf numFmtId="0" fontId="5" fillId="53" borderId="57" applyNumberFormat="0" applyProtection="0">
      <alignment horizontal="left" vertical="center" indent="1"/>
    </xf>
    <xf numFmtId="4" fontId="132" fillId="61" borderId="57" applyNumberFormat="0" applyProtection="0">
      <alignment horizontal="right" vertical="center"/>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0" fontId="15" fillId="4" borderId="50" applyNumberFormat="0" applyBorder="0" applyAlignment="0" applyProtection="0"/>
    <xf numFmtId="0" fontId="65" fillId="11" borderId="50">
      <alignment horizontal="left" vertical="center" indent="1"/>
    </xf>
    <xf numFmtId="0" fontId="62" fillId="4" borderId="50">
      <alignment horizontal="left" vertical="center" indent="1"/>
    </xf>
    <xf numFmtId="188" fontId="67" fillId="19" borderId="53" applyNumberFormat="0" applyAlignment="0" applyProtection="0"/>
    <xf numFmtId="0" fontId="44" fillId="4" borderId="50">
      <alignment horizontal="left" vertical="center" indent="1"/>
    </xf>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45" fillId="4" borderId="50">
      <alignment horizontal="left" indent="1"/>
    </xf>
    <xf numFmtId="188" fontId="44" fillId="4" borderId="50">
      <alignment horizontal="left" vertical="center" indent="1"/>
    </xf>
    <xf numFmtId="0" fontId="67" fillId="19" borderId="53" applyNumberFormat="0" applyAlignment="0" applyProtection="0"/>
    <xf numFmtId="0" fontId="67" fillId="19" borderId="53" applyNumberFormat="0" applyAlignment="0" applyProtection="0"/>
    <xf numFmtId="188" fontId="84" fillId="40" borderId="44" applyNumberFormat="0" applyAlignment="0" applyProtection="0"/>
    <xf numFmtId="0" fontId="7" fillId="44" borderId="43" applyNumberFormat="0" applyFont="0" applyAlignment="0" applyProtection="0"/>
    <xf numFmtId="0" fontId="7" fillId="44" borderId="43" applyNumberFormat="0" applyFont="0" applyAlignment="0" applyProtection="0"/>
    <xf numFmtId="188" fontId="7" fillId="44" borderId="43" applyNumberFormat="0" applyFont="0" applyAlignment="0" applyProtection="0"/>
    <xf numFmtId="0" fontId="42" fillId="11" borderId="50">
      <alignment horizontal="left" vertical="center" indent="1"/>
    </xf>
    <xf numFmtId="0" fontId="18" fillId="0" borderId="56" applyNumberFormat="0" applyFill="0" applyAlignment="0" applyProtection="0"/>
    <xf numFmtId="0"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42" fillId="11" borderId="50">
      <alignment horizontal="left" vertical="center" indent="1"/>
    </xf>
    <xf numFmtId="188" fontId="61" fillId="42" borderId="50">
      <alignment horizontal="right" vertical="center" indent="1"/>
    </xf>
    <xf numFmtId="165" fontId="5" fillId="0" borderId="0" applyFont="0" applyFill="0" applyBorder="0" applyAlignment="0" applyProtection="0"/>
    <xf numFmtId="165" fontId="1" fillId="0" borderId="0" applyFont="0" applyFill="0" applyBorder="0" applyAlignment="0" applyProtection="0"/>
    <xf numFmtId="4" fontId="134" fillId="3" borderId="58" applyNumberFormat="0" applyProtection="0">
      <alignment horizontal="left" vertical="center" indent="1"/>
    </xf>
    <xf numFmtId="4" fontId="133" fillId="64" borderId="57" applyNumberFormat="0" applyProtection="0">
      <alignment horizontal="right" vertical="center"/>
    </xf>
    <xf numFmtId="0" fontId="8" fillId="43" borderId="57" applyNumberFormat="0" applyProtection="0">
      <alignment horizontal="left" vertical="top" indent="1"/>
    </xf>
    <xf numFmtId="4" fontId="133" fillId="64" borderId="57" applyNumberFormat="0" applyProtection="0">
      <alignment vertical="center"/>
    </xf>
    <xf numFmtId="0" fontId="5" fillId="64" borderId="57" applyNumberFormat="0" applyProtection="0">
      <alignment horizontal="left" vertical="top" indent="1"/>
    </xf>
    <xf numFmtId="0" fontId="5" fillId="5" borderId="57" applyNumberFormat="0" applyProtection="0">
      <alignment horizontal="left" vertical="top" indent="1"/>
    </xf>
    <xf numFmtId="0" fontId="5" fillId="3" borderId="57" applyNumberFormat="0" applyProtection="0">
      <alignment horizontal="left" vertical="top" indent="1"/>
    </xf>
    <xf numFmtId="0" fontId="5" fillId="53" borderId="57" applyNumberFormat="0" applyProtection="0">
      <alignment horizontal="left" vertical="top" indent="1"/>
    </xf>
    <xf numFmtId="4" fontId="132" fillId="5" borderId="57" applyNumberFormat="0" applyProtection="0">
      <alignment horizontal="right" vertical="center"/>
    </xf>
    <xf numFmtId="4" fontId="132" fillId="62" borderId="57" applyNumberFormat="0" applyProtection="0">
      <alignment horizontal="right" vertical="center"/>
    </xf>
    <xf numFmtId="4" fontId="132" fillId="60" borderId="57" applyNumberFormat="0" applyProtection="0">
      <alignment horizontal="right" vertical="center"/>
    </xf>
    <xf numFmtId="4" fontId="132" fillId="58" borderId="57" applyNumberFormat="0" applyProtection="0">
      <alignment horizontal="right" vertical="center"/>
    </xf>
    <xf numFmtId="4" fontId="132" fillId="56" borderId="57" applyNumberFormat="0" applyProtection="0">
      <alignment horizontal="right" vertical="center"/>
    </xf>
    <xf numFmtId="4" fontId="132" fillId="54" borderId="57" applyNumberFormat="0" applyProtection="0">
      <alignment horizontal="right" vertical="center"/>
    </xf>
    <xf numFmtId="4" fontId="132" fillId="52" borderId="57" applyNumberFormat="0" applyProtection="0">
      <alignment horizontal="left" vertical="center" indent="1"/>
    </xf>
    <xf numFmtId="4" fontId="130" fillId="52" borderId="57" applyNumberFormat="0" applyProtection="0">
      <alignment vertical="center"/>
    </xf>
    <xf numFmtId="0"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9" fontId="103" fillId="0" borderId="52" applyNumberFormat="0" applyFill="0" applyBorder="0" applyProtection="0">
      <alignment horizontal="left"/>
    </xf>
    <xf numFmtId="188" fontId="7" fillId="44" borderId="54" applyNumberFormat="0" applyFont="0" applyAlignment="0" applyProtection="0"/>
    <xf numFmtId="0" fontId="20" fillId="0" borderId="49">
      <alignment horizontal="center" vertical="center"/>
    </xf>
    <xf numFmtId="4" fontId="130" fillId="5" borderId="57" applyNumberFormat="0" applyProtection="0">
      <alignment horizontal="left" vertical="center" indent="1"/>
    </xf>
    <xf numFmtId="4" fontId="130" fillId="5" borderId="58" applyNumberFormat="0" applyProtection="0">
      <alignment horizontal="left" vertical="center" indent="1"/>
    </xf>
    <xf numFmtId="0" fontId="5" fillId="64" borderId="57" applyNumberFormat="0" applyProtection="0">
      <alignment horizontal="left" vertical="center" indent="1"/>
    </xf>
    <xf numFmtId="0" fontId="5" fillId="3" borderId="57" applyNumberFormat="0" applyProtection="0">
      <alignment horizontal="left" vertical="center" indent="1"/>
    </xf>
    <xf numFmtId="4" fontId="132" fillId="59" borderId="57" applyNumberFormat="0" applyProtection="0">
      <alignment horizontal="right" vertical="center"/>
    </xf>
    <xf numFmtId="4" fontId="132" fillId="55" borderId="57" applyNumberFormat="0" applyProtection="0">
      <alignment horizontal="right" vertical="center"/>
    </xf>
    <xf numFmtId="4" fontId="131" fillId="52" borderId="57" applyNumberFormat="0" applyProtection="0">
      <alignment vertical="center"/>
    </xf>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188" fontId="67" fillId="19" borderId="42"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89" fontId="103" fillId="0" borderId="48" applyNumberFormat="0" applyFill="0" applyBorder="0" applyProtection="0">
      <alignment horizontal="left"/>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88" fontId="7" fillId="44" borderId="43" applyNumberFormat="0" applyFont="0" applyAlignment="0" applyProtection="0"/>
    <xf numFmtId="188" fontId="57" fillId="40" borderId="42" applyNumberFormat="0" applyAlignment="0" applyProtection="0"/>
    <xf numFmtId="3" fontId="43" fillId="4" borderId="50">
      <alignment horizontal="right" vertical="center" indent="1"/>
    </xf>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3" fillId="43" borderId="50">
      <alignment horizontal="left" vertical="center" indent="1"/>
    </xf>
    <xf numFmtId="188" fontId="62" fillId="4" borderId="50">
      <alignment horizontal="left" vertical="center" indent="1"/>
    </xf>
    <xf numFmtId="4" fontId="130" fillId="5" borderId="57" applyNumberFormat="0" applyProtection="0">
      <alignment horizontal="left" vertical="center" indent="1"/>
    </xf>
    <xf numFmtId="4" fontId="133" fillId="64" borderId="57" applyNumberFormat="0" applyProtection="0">
      <alignment vertical="center"/>
    </xf>
    <xf numFmtId="0" fontId="5" fillId="5" borderId="57" applyNumberFormat="0" applyProtection="0">
      <alignment horizontal="left" vertical="top" indent="1"/>
    </xf>
    <xf numFmtId="0" fontId="5" fillId="53" borderId="57" applyNumberFormat="0" applyProtection="0">
      <alignment horizontal="left" vertical="top" indent="1"/>
    </xf>
    <xf numFmtId="4" fontId="132" fillId="5" borderId="57" applyNumberFormat="0" applyProtection="0">
      <alignment horizontal="right" vertical="center"/>
    </xf>
    <xf numFmtId="4" fontId="132" fillId="62" borderId="57" applyNumberFormat="0" applyProtection="0">
      <alignment horizontal="right" vertical="center"/>
    </xf>
    <xf numFmtId="4" fontId="132" fillId="58" borderId="57" applyNumberFormat="0" applyProtection="0">
      <alignment horizontal="right" vertical="center"/>
    </xf>
    <xf numFmtId="4" fontId="132" fillId="54" borderId="57" applyNumberFormat="0" applyProtection="0">
      <alignment horizontal="right" vertical="center"/>
    </xf>
    <xf numFmtId="4" fontId="131" fillId="52" borderId="57" applyNumberFormat="0" applyProtection="0">
      <alignment vertical="center"/>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1" fillId="4" borderId="50">
      <alignment horizontal="right" vertical="center" indent="1"/>
    </xf>
    <xf numFmtId="3" fontId="60" fillId="4" borderId="50">
      <alignment horizontal="right" vertical="center" indent="1"/>
    </xf>
    <xf numFmtId="0" fontId="67" fillId="19" borderId="53" applyNumberFormat="0" applyAlignment="0" applyProtection="0"/>
    <xf numFmtId="4" fontId="135" fillId="64" borderId="46" applyNumberFormat="0" applyProtection="0">
      <alignment horizontal="right" vertical="center"/>
    </xf>
    <xf numFmtId="4" fontId="134" fillId="3" borderId="47" applyNumberFormat="0" applyProtection="0">
      <alignment horizontal="left" vertical="center" indent="1"/>
    </xf>
    <xf numFmtId="4" fontId="130" fillId="5" borderId="46" applyNumberFormat="0" applyProtection="0">
      <alignment horizontal="left" vertical="center" indent="1"/>
    </xf>
    <xf numFmtId="4" fontId="133" fillId="64" borderId="46" applyNumberFormat="0" applyProtection="0">
      <alignment horizontal="right" vertical="center"/>
    </xf>
    <xf numFmtId="4" fontId="132" fillId="64" borderId="46" applyNumberFormat="0" applyProtection="0">
      <alignment horizontal="right" vertical="center"/>
    </xf>
    <xf numFmtId="0" fontId="8" fillId="43" borderId="46" applyNumberFormat="0" applyProtection="0">
      <alignment horizontal="left" vertical="top" indent="1"/>
    </xf>
    <xf numFmtId="4" fontId="130" fillId="5" borderId="47" applyNumberFormat="0" applyProtection="0">
      <alignment horizontal="left" vertical="center" indent="1"/>
    </xf>
    <xf numFmtId="4" fontId="133" fillId="64" borderId="46" applyNumberFormat="0" applyProtection="0">
      <alignment vertical="center"/>
    </xf>
    <xf numFmtId="4" fontId="132" fillId="64" borderId="46" applyNumberFormat="0" applyProtection="0">
      <alignment vertical="center"/>
    </xf>
    <xf numFmtId="0" fontId="5" fillId="64" borderId="46" applyNumberFormat="0" applyProtection="0">
      <alignment horizontal="left" vertical="top" indent="1"/>
    </xf>
    <xf numFmtId="0" fontId="5" fillId="64" borderId="46" applyNumberFormat="0" applyProtection="0">
      <alignment horizontal="left" vertical="center" indent="1"/>
    </xf>
    <xf numFmtId="0" fontId="5" fillId="5" borderId="46" applyNumberFormat="0" applyProtection="0">
      <alignment horizontal="left" vertical="top" indent="1"/>
    </xf>
    <xf numFmtId="0" fontId="5" fillId="5" borderId="46" applyNumberFormat="0" applyProtection="0">
      <alignment horizontal="left" vertical="center" indent="1"/>
    </xf>
    <xf numFmtId="0" fontId="5" fillId="3" borderId="46" applyNumberFormat="0" applyProtection="0">
      <alignment horizontal="left" vertical="top" indent="1"/>
    </xf>
    <xf numFmtId="0" fontId="5" fillId="3" borderId="46" applyNumberFormat="0" applyProtection="0">
      <alignment horizontal="left" vertical="center" indent="1"/>
    </xf>
    <xf numFmtId="0" fontId="5" fillId="53" borderId="46" applyNumberFormat="0" applyProtection="0">
      <alignment horizontal="left" vertical="top" indent="1"/>
    </xf>
    <xf numFmtId="0" fontId="5" fillId="53" borderId="46" applyNumberFormat="0" applyProtection="0">
      <alignment horizontal="left" vertical="center" indent="1"/>
    </xf>
    <xf numFmtId="4" fontId="132" fillId="5" borderId="46" applyNumberFormat="0" applyProtection="0">
      <alignment horizontal="right" vertical="center"/>
    </xf>
    <xf numFmtId="0" fontId="67" fillId="19" borderId="53" applyNumberFormat="0" applyAlignment="0" applyProtection="0"/>
    <xf numFmtId="0" fontId="7" fillId="44" borderId="54" applyNumberFormat="0" applyFont="0" applyAlignment="0" applyProtection="0"/>
    <xf numFmtId="4" fontId="132" fillId="62" borderId="46" applyNumberFormat="0" applyProtection="0">
      <alignment horizontal="right" vertical="center"/>
    </xf>
    <xf numFmtId="4" fontId="132" fillId="61" borderId="46" applyNumberFormat="0" applyProtection="0">
      <alignment horizontal="right" vertical="center"/>
    </xf>
    <xf numFmtId="4" fontId="132" fillId="60" borderId="46" applyNumberFormat="0" applyProtection="0">
      <alignment horizontal="right" vertical="center"/>
    </xf>
    <xf numFmtId="4" fontId="132" fillId="59" borderId="46" applyNumberFormat="0" applyProtection="0">
      <alignment horizontal="right" vertical="center"/>
    </xf>
    <xf numFmtId="4" fontId="132" fillId="58" borderId="46" applyNumberFormat="0" applyProtection="0">
      <alignment horizontal="right" vertical="center"/>
    </xf>
    <xf numFmtId="4" fontId="132" fillId="57" borderId="46" applyNumberFormat="0" applyProtection="0">
      <alignment horizontal="right" vertical="center"/>
    </xf>
    <xf numFmtId="4" fontId="132" fillId="56" borderId="46" applyNumberFormat="0" applyProtection="0">
      <alignment horizontal="right" vertical="center"/>
    </xf>
    <xf numFmtId="4" fontId="132" fillId="55" borderId="46" applyNumberFormat="0" applyProtection="0">
      <alignment horizontal="right" vertical="center"/>
    </xf>
    <xf numFmtId="4" fontId="132" fillId="54" borderId="46" applyNumberFormat="0" applyProtection="0">
      <alignment horizontal="right" vertical="center"/>
    </xf>
    <xf numFmtId="4" fontId="132" fillId="52" borderId="46" applyNumberFormat="0" applyProtection="0">
      <alignment horizontal="left" vertical="center" indent="1"/>
    </xf>
    <xf numFmtId="4" fontId="131" fillId="52" borderId="46" applyNumberFormat="0" applyProtection="0">
      <alignment vertical="center"/>
    </xf>
    <xf numFmtId="4" fontId="130" fillId="52" borderId="46" applyNumberFormat="0" applyProtection="0">
      <alignment vertical="center"/>
    </xf>
    <xf numFmtId="0" fontId="84" fillId="40" borderId="44" applyNumberFormat="0" applyAlignment="0" applyProtection="0"/>
    <xf numFmtId="0" fontId="67" fillId="19" borderId="53" applyNumberFormat="0" applyAlignment="0" applyProtection="0"/>
    <xf numFmtId="0" fontId="45" fillId="4" borderId="50">
      <alignment horizontal="left" vertical="center" indent="1"/>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89" fontId="103" fillId="0" borderId="52" applyNumberFormat="0" applyFill="0" applyBorder="0" applyProtection="0">
      <alignment horizontal="left"/>
    </xf>
    <xf numFmtId="0" fontId="57" fillId="40" borderId="53" applyNumberFormat="0" applyAlignment="0" applyProtection="0"/>
    <xf numFmtId="188" fontId="61" fillId="42" borderId="34">
      <alignment horizontal="right" vertical="center" indent="1"/>
    </xf>
    <xf numFmtId="188" fontId="62" fillId="4" borderId="34">
      <alignment horizontal="left" vertical="center" indent="1"/>
    </xf>
    <xf numFmtId="188" fontId="44" fillId="4" borderId="34">
      <alignment horizontal="left" vertical="center" indent="1"/>
    </xf>
    <xf numFmtId="188" fontId="63" fillId="13" borderId="34">
      <alignment horizontal="center" vertical="center"/>
    </xf>
    <xf numFmtId="188" fontId="43" fillId="5" borderId="34">
      <alignment horizontal="center" vertical="center"/>
    </xf>
    <xf numFmtId="188" fontId="45" fillId="4" borderId="34">
      <alignment horizontal="left" vertical="center" indent="1"/>
    </xf>
    <xf numFmtId="188" fontId="45" fillId="4" borderId="34">
      <alignment horizontal="left" indent="1"/>
    </xf>
    <xf numFmtId="188" fontId="61" fillId="4" borderId="34">
      <alignment horizontal="right" vertical="center" indent="1"/>
    </xf>
    <xf numFmtId="188" fontId="64" fillId="11" borderId="34">
      <alignment horizontal="left" vertical="center" indent="1"/>
    </xf>
    <xf numFmtId="188" fontId="65" fillId="11" borderId="34">
      <alignment horizontal="left" vertical="center" indent="1"/>
    </xf>
    <xf numFmtId="188" fontId="42" fillId="11" borderId="34">
      <alignment horizontal="left" vertical="center" indent="1"/>
    </xf>
    <xf numFmtId="188" fontId="44" fillId="4" borderId="34">
      <alignment horizontal="left" vertical="center" indent="1"/>
    </xf>
    <xf numFmtId="188" fontId="63" fillId="43" borderId="34">
      <alignment horizontal="left" vertical="center" indent="1"/>
    </xf>
    <xf numFmtId="0" fontId="67" fillId="19" borderId="53" applyNumberFormat="0" applyAlignment="0" applyProtection="0"/>
    <xf numFmtId="168" fontId="60" fillId="4" borderId="50">
      <alignment horizontal="right" vertical="center" indent="1"/>
    </xf>
    <xf numFmtId="0" fontId="84" fillId="40" borderId="44" applyNumberFormat="0" applyAlignment="0" applyProtection="0"/>
    <xf numFmtId="0" fontId="7" fillId="44" borderId="43" applyNumberFormat="0" applyFont="0" applyAlignment="0" applyProtection="0"/>
    <xf numFmtId="189" fontId="105" fillId="0" borderId="52" applyNumberFormat="0" applyFill="0" applyBorder="0" applyProtection="0">
      <alignment horizontal="right"/>
    </xf>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3" fillId="13" borderId="50">
      <alignment horizontal="center" vertical="center"/>
    </xf>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42"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42" applyNumberFormat="0" applyAlignment="0" applyProtection="0"/>
    <xf numFmtId="3" fontId="61" fillId="4" borderId="50">
      <alignment horizontal="right" vertical="center" indent="1"/>
    </xf>
    <xf numFmtId="0" fontId="7" fillId="44" borderId="43" applyNumberFormat="0" applyFont="0" applyAlignment="0" applyProtection="0"/>
    <xf numFmtId="0" fontId="57" fillId="40" borderId="42" applyNumberFormat="0" applyAlignment="0" applyProtection="0"/>
    <xf numFmtId="189" fontId="105" fillId="0" borderId="52" applyNumberFormat="0" applyFill="0" applyBorder="0" applyProtection="0">
      <alignment horizontal="right"/>
    </xf>
    <xf numFmtId="188" fontId="84" fillId="40" borderId="55"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67" fillId="19" borderId="53" applyNumberFormat="0" applyAlignment="0" applyProtection="0"/>
    <xf numFmtId="188" fontId="44" fillId="4" borderId="50">
      <alignment horizontal="left" vertical="center" indent="1"/>
    </xf>
    <xf numFmtId="188" fontId="45" fillId="4" borderId="50">
      <alignment horizontal="left" vertical="center" indent="1"/>
    </xf>
    <xf numFmtId="188" fontId="20" fillId="0" borderId="49">
      <alignment horizontal="center" vertical="center"/>
    </xf>
    <xf numFmtId="0" fontId="8" fillId="3" borderId="57" applyNumberFormat="0" applyProtection="0">
      <alignment horizontal="left" vertical="top" indent="1"/>
    </xf>
    <xf numFmtId="4" fontId="130" fillId="5" borderId="58" applyNumberFormat="0" applyProtection="0">
      <alignment horizontal="left" vertical="center" indent="1"/>
    </xf>
    <xf numFmtId="4" fontId="132" fillId="64" borderId="57" applyNumberFormat="0" applyProtection="0">
      <alignment vertical="center"/>
    </xf>
    <xf numFmtId="0" fontId="5" fillId="64" borderId="57" applyNumberFormat="0" applyProtection="0">
      <alignment horizontal="left" vertical="center" indent="1"/>
    </xf>
    <xf numFmtId="0" fontId="5" fillId="5" borderId="57" applyNumberFormat="0" applyProtection="0">
      <alignment horizontal="left" vertical="center" indent="1"/>
    </xf>
    <xf numFmtId="4" fontId="132" fillId="59" borderId="57" applyNumberFormat="0" applyProtection="0">
      <alignment horizontal="right" vertical="center"/>
    </xf>
    <xf numFmtId="4" fontId="132" fillId="57" borderId="57" applyNumberFormat="0" applyProtection="0">
      <alignment horizontal="right" vertical="center"/>
    </xf>
    <xf numFmtId="4" fontId="132" fillId="52" borderId="57" applyNumberFormat="0" applyProtection="0">
      <alignment horizontal="left" vertical="center" indent="1"/>
    </xf>
    <xf numFmtId="4" fontId="130" fillId="52" borderId="57" applyNumberFormat="0" applyProtection="0">
      <alignment vertical="center"/>
    </xf>
    <xf numFmtId="0" fontId="84" fillId="40" borderId="55"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3" fontId="60" fillId="4" borderId="50">
      <alignment horizontal="right" vertical="center" indent="1"/>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70" fontId="61" fillId="4" borderId="50">
      <alignment horizontal="right" vertical="center" indent="1"/>
    </xf>
    <xf numFmtId="0" fontId="67" fillId="19" borderId="53" applyNumberFormat="0" applyAlignment="0" applyProtection="0"/>
    <xf numFmtId="0" fontId="67" fillId="19" borderId="53" applyNumberFormat="0" applyAlignment="0" applyProtection="0"/>
    <xf numFmtId="188" fontId="84" fillId="40" borderId="44" applyNumberFormat="0" applyAlignment="0" applyProtection="0"/>
    <xf numFmtId="189" fontId="105" fillId="0" borderId="48" applyNumberFormat="0" applyFill="0" applyBorder="0" applyProtection="0">
      <alignment horizontal="left"/>
    </xf>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189" fontId="105" fillId="0" borderId="48" applyNumberFormat="0" applyFill="0" applyBorder="0" applyProtection="0">
      <alignment horizontal="right"/>
    </xf>
    <xf numFmtId="188" fontId="18" fillId="0" borderId="45" applyNumberFormat="0" applyFill="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67" fillId="19" borderId="53" applyNumberFormat="0" applyAlignment="0" applyProtection="0"/>
    <xf numFmtId="0" fontId="45" fillId="4" borderId="50">
      <alignment horizontal="left" indent="1"/>
    </xf>
    <xf numFmtId="3" fontId="43" fillId="4" borderId="50">
      <alignment horizontal="right" vertical="center" indent="1"/>
    </xf>
    <xf numFmtId="0" fontId="44" fillId="4" borderId="50">
      <alignment horizontal="left" vertical="center" indent="1"/>
    </xf>
    <xf numFmtId="0" fontId="43" fillId="5" borderId="50">
      <alignment horizontal="center" vertical="center"/>
    </xf>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42" fillId="11" borderId="59">
      <alignment horizontal="left" vertical="center" indent="1"/>
    </xf>
    <xf numFmtId="0" fontId="43" fillId="5" borderId="59">
      <alignment horizontal="center" vertical="center"/>
    </xf>
    <xf numFmtId="0" fontId="44" fillId="4" borderId="59">
      <alignment horizontal="left" vertical="center" indent="1"/>
    </xf>
    <xf numFmtId="3" fontId="43" fillId="4" borderId="59">
      <alignment horizontal="right" vertical="center" indent="1"/>
    </xf>
    <xf numFmtId="0" fontId="44" fillId="4" borderId="59">
      <alignment horizontal="left" vertical="center" indent="1"/>
    </xf>
    <xf numFmtId="3" fontId="43" fillId="4" borderId="59">
      <alignment horizontal="right" vertical="center" indent="1"/>
    </xf>
    <xf numFmtId="0" fontId="45" fillId="4" borderId="59">
      <alignment horizontal="left" indent="1"/>
    </xf>
    <xf numFmtId="0" fontId="20" fillId="0" borderId="60">
      <alignment horizontal="center" vertical="center"/>
    </xf>
    <xf numFmtId="0" fontId="57" fillId="40" borderId="62" applyNumberFormat="0" applyAlignment="0" applyProtection="0"/>
    <xf numFmtId="0" fontId="57" fillId="40" borderId="62" applyNumberFormat="0" applyAlignment="0" applyProtection="0"/>
    <xf numFmtId="168" fontId="60" fillId="42" borderId="59">
      <alignment horizontal="right" vertical="center" indent="1"/>
    </xf>
    <xf numFmtId="3" fontId="60" fillId="4" borderId="59">
      <alignment horizontal="right" vertical="center" indent="1"/>
    </xf>
    <xf numFmtId="0" fontId="61" fillId="42" borderId="59">
      <alignment horizontal="right" vertical="center" indent="1"/>
    </xf>
    <xf numFmtId="3" fontId="61" fillId="4" borderId="59">
      <alignment horizontal="right" vertical="center" indent="1"/>
    </xf>
    <xf numFmtId="170" fontId="61" fillId="4" borderId="59">
      <alignment horizontal="right" vertical="center" indent="1"/>
    </xf>
    <xf numFmtId="0" fontId="62" fillId="4" borderId="59">
      <alignment horizontal="left" vertical="center" indent="1"/>
    </xf>
    <xf numFmtId="0" fontId="63" fillId="13" borderId="59">
      <alignment horizontal="center" vertical="center"/>
    </xf>
    <xf numFmtId="168" fontId="60" fillId="4" borderId="59">
      <alignment horizontal="right" vertical="center" indent="1"/>
    </xf>
    <xf numFmtId="3" fontId="60" fillId="4" borderId="59">
      <alignment horizontal="right" vertical="center" indent="1"/>
    </xf>
    <xf numFmtId="0" fontId="45" fillId="4" borderId="59">
      <alignment horizontal="left" vertical="center" indent="1"/>
    </xf>
    <xf numFmtId="0" fontId="61" fillId="4" borderId="59">
      <alignment horizontal="right" vertical="center" indent="1"/>
    </xf>
    <xf numFmtId="3" fontId="61" fillId="4" borderId="59">
      <alignment horizontal="right" vertical="center" indent="1"/>
    </xf>
    <xf numFmtId="0" fontId="64" fillId="11" borderId="59">
      <alignment horizontal="left" vertical="center" indent="1"/>
    </xf>
    <xf numFmtId="0" fontId="65" fillId="11" borderId="59">
      <alignment horizontal="left" vertical="center" indent="1"/>
    </xf>
    <xf numFmtId="0" fontId="63" fillId="43" borderId="59">
      <alignment horizontal="left" vertical="center" indent="1"/>
    </xf>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5" fillId="44" borderId="63" applyNumberFormat="0" applyFont="0" applyAlignment="0" applyProtection="0"/>
    <xf numFmtId="0" fontId="7" fillId="44" borderId="63" applyNumberFormat="0" applyFont="0" applyAlignment="0" applyProtection="0"/>
    <xf numFmtId="0" fontId="67" fillId="19" borderId="62" applyNumberFormat="0" applyAlignment="0" applyProtection="0"/>
    <xf numFmtId="189" fontId="103" fillId="0" borderId="61" applyNumberFormat="0" applyFill="0" applyBorder="0" applyProtection="0">
      <alignment horizontal="left"/>
    </xf>
    <xf numFmtId="10" fontId="15" fillId="4" borderId="59" applyNumberFormat="0" applyBorder="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67" fillId="19" borderId="62" applyNumberFormat="0" applyAlignment="0" applyProtection="0"/>
    <xf numFmtId="0" fontId="7" fillId="44" borderId="63" applyNumberFormat="0" applyFont="0" applyAlignment="0" applyProtection="0"/>
    <xf numFmtId="0" fontId="84" fillId="40" borderId="64" applyNumberFormat="0" applyAlignment="0" applyProtection="0"/>
    <xf numFmtId="0" fontId="84" fillId="40" borderId="64" applyNumberFormat="0" applyAlignment="0" applyProtection="0"/>
    <xf numFmtId="189" fontId="105" fillId="0" borderId="61" applyNumberFormat="0" applyFill="0" applyBorder="0" applyProtection="0">
      <alignment horizontal="left"/>
    </xf>
    <xf numFmtId="189" fontId="105" fillId="0" borderId="61" applyNumberFormat="0" applyFill="0" applyBorder="0" applyProtection="0">
      <alignment horizontal="right"/>
    </xf>
    <xf numFmtId="0" fontId="18" fillId="0" borderId="65" applyNumberFormat="0" applyFill="0" applyAlignment="0" applyProtection="0"/>
    <xf numFmtId="0" fontId="57" fillId="40" borderId="62" applyNumberFormat="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44" borderId="63" applyNumberFormat="0" applyFont="0" applyAlignment="0" applyProtection="0"/>
    <xf numFmtId="0" fontId="84" fillId="40" borderId="64" applyNumberFormat="0" applyAlignment="0" applyProtection="0"/>
    <xf numFmtId="4" fontId="130" fillId="52" borderId="66" applyNumberFormat="0" applyProtection="0">
      <alignment vertical="center"/>
    </xf>
    <xf numFmtId="4" fontId="130" fillId="52" borderId="66" applyNumberFormat="0" applyProtection="0">
      <alignment vertical="center"/>
    </xf>
    <xf numFmtId="4" fontId="131" fillId="52" borderId="66" applyNumberFormat="0" applyProtection="0">
      <alignment vertical="center"/>
    </xf>
    <xf numFmtId="4" fontId="131" fillId="52" borderId="66" applyNumberFormat="0" applyProtection="0">
      <alignment vertical="center"/>
    </xf>
    <xf numFmtId="4" fontId="132" fillId="52" borderId="66" applyNumberFormat="0" applyProtection="0">
      <alignment horizontal="left" vertical="center" indent="1"/>
    </xf>
    <xf numFmtId="4" fontId="132" fillId="52" borderId="66" applyNumberFormat="0" applyProtection="0">
      <alignment horizontal="left" vertical="center" indent="1"/>
    </xf>
    <xf numFmtId="0" fontId="117" fillId="52" borderId="66" applyNumberFormat="0" applyProtection="0">
      <alignment horizontal="left" vertical="top" indent="1"/>
    </xf>
    <xf numFmtId="4" fontId="132" fillId="54" borderId="66" applyNumberFormat="0" applyProtection="0">
      <alignment horizontal="right" vertical="center"/>
    </xf>
    <xf numFmtId="4" fontId="132" fillId="54" borderId="66" applyNumberFormat="0" applyProtection="0">
      <alignment horizontal="right" vertical="center"/>
    </xf>
    <xf numFmtId="4" fontId="132" fillId="55" borderId="66" applyNumberFormat="0" applyProtection="0">
      <alignment horizontal="right" vertical="center"/>
    </xf>
    <xf numFmtId="4" fontId="132" fillId="55" borderId="66" applyNumberFormat="0" applyProtection="0">
      <alignment horizontal="right" vertical="center"/>
    </xf>
    <xf numFmtId="4" fontId="132" fillId="56" borderId="66" applyNumberFormat="0" applyProtection="0">
      <alignment horizontal="right" vertical="center"/>
    </xf>
    <xf numFmtId="4" fontId="132" fillId="56" borderId="66" applyNumberFormat="0" applyProtection="0">
      <alignment horizontal="right" vertical="center"/>
    </xf>
    <xf numFmtId="4" fontId="132" fillId="57" borderId="66" applyNumberFormat="0" applyProtection="0">
      <alignment horizontal="right" vertical="center"/>
    </xf>
    <xf numFmtId="4" fontId="132" fillId="57" borderId="66" applyNumberFormat="0" applyProtection="0">
      <alignment horizontal="right" vertical="center"/>
    </xf>
    <xf numFmtId="4" fontId="132" fillId="58" borderId="66" applyNumberFormat="0" applyProtection="0">
      <alignment horizontal="right" vertical="center"/>
    </xf>
    <xf numFmtId="4" fontId="132" fillId="58" borderId="66" applyNumberFormat="0" applyProtection="0">
      <alignment horizontal="right" vertical="center"/>
    </xf>
    <xf numFmtId="4" fontId="132" fillId="59" borderId="66" applyNumberFormat="0" applyProtection="0">
      <alignment horizontal="right" vertical="center"/>
    </xf>
    <xf numFmtId="4" fontId="132" fillId="59" borderId="66" applyNumberFormat="0" applyProtection="0">
      <alignment horizontal="right" vertical="center"/>
    </xf>
    <xf numFmtId="4" fontId="132" fillId="60" borderId="66" applyNumberFormat="0" applyProtection="0">
      <alignment horizontal="right" vertical="center"/>
    </xf>
    <xf numFmtId="4" fontId="132" fillId="60" borderId="66" applyNumberFormat="0" applyProtection="0">
      <alignment horizontal="right" vertical="center"/>
    </xf>
    <xf numFmtId="4" fontId="132" fillId="61" borderId="66" applyNumberFormat="0" applyProtection="0">
      <alignment horizontal="right" vertical="center"/>
    </xf>
    <xf numFmtId="4" fontId="132" fillId="61" borderId="66" applyNumberFormat="0" applyProtection="0">
      <alignment horizontal="right" vertical="center"/>
    </xf>
    <xf numFmtId="4" fontId="132" fillId="62" borderId="66" applyNumberFormat="0" applyProtection="0">
      <alignment horizontal="right" vertical="center"/>
    </xf>
    <xf numFmtId="4" fontId="132" fillId="62" borderId="66" applyNumberFormat="0" applyProtection="0">
      <alignment horizontal="right" vertical="center"/>
    </xf>
    <xf numFmtId="4" fontId="132" fillId="5" borderId="66" applyNumberFormat="0" applyProtection="0">
      <alignment horizontal="right" vertical="center"/>
    </xf>
    <xf numFmtId="4" fontId="132" fillId="5" borderId="66" applyNumberFormat="0" applyProtection="0">
      <alignment horizontal="right" vertical="center"/>
    </xf>
    <xf numFmtId="0" fontId="5" fillId="53" borderId="66" applyNumberFormat="0" applyProtection="0">
      <alignment horizontal="left" vertical="center" indent="1"/>
    </xf>
    <xf numFmtId="0" fontId="5" fillId="53" borderId="66" applyNumberFormat="0" applyProtection="0">
      <alignment horizontal="left" vertical="center" indent="1"/>
    </xf>
    <xf numFmtId="0" fontId="5" fillId="53" borderId="66" applyNumberFormat="0" applyProtection="0">
      <alignment horizontal="left" vertical="top" indent="1"/>
    </xf>
    <xf numFmtId="0" fontId="5" fillId="53" borderId="66" applyNumberFormat="0" applyProtection="0">
      <alignment horizontal="left" vertical="top" indent="1"/>
    </xf>
    <xf numFmtId="0" fontId="5" fillId="3" borderId="66" applyNumberFormat="0" applyProtection="0">
      <alignment horizontal="left" vertical="center" indent="1"/>
    </xf>
    <xf numFmtId="0" fontId="5" fillId="3" borderId="66" applyNumberFormat="0" applyProtection="0">
      <alignment horizontal="left" vertical="center" indent="1"/>
    </xf>
    <xf numFmtId="0" fontId="5" fillId="3" borderId="66" applyNumberFormat="0" applyProtection="0">
      <alignment horizontal="left" vertical="top" indent="1"/>
    </xf>
    <xf numFmtId="0" fontId="5" fillId="3" borderId="66" applyNumberFormat="0" applyProtection="0">
      <alignment horizontal="left" vertical="top" indent="1"/>
    </xf>
    <xf numFmtId="0" fontId="5" fillId="5" borderId="66" applyNumberFormat="0" applyProtection="0">
      <alignment horizontal="left" vertical="center" indent="1"/>
    </xf>
    <xf numFmtId="0" fontId="5" fillId="5" borderId="66" applyNumberFormat="0" applyProtection="0">
      <alignment horizontal="left" vertical="center" indent="1"/>
    </xf>
    <xf numFmtId="0" fontId="5" fillId="5" borderId="66" applyNumberFormat="0" applyProtection="0">
      <alignment horizontal="left" vertical="top" indent="1"/>
    </xf>
    <xf numFmtId="0" fontId="5" fillId="5" borderId="66" applyNumberFormat="0" applyProtection="0">
      <alignment horizontal="left" vertical="top" indent="1"/>
    </xf>
    <xf numFmtId="0" fontId="5" fillId="64" borderId="66" applyNumberFormat="0" applyProtection="0">
      <alignment horizontal="left" vertical="center" indent="1"/>
    </xf>
    <xf numFmtId="0" fontId="5" fillId="64" borderId="66" applyNumberFormat="0" applyProtection="0">
      <alignment horizontal="left" vertical="center" indent="1"/>
    </xf>
    <xf numFmtId="0" fontId="5" fillId="64" borderId="66" applyNumberFormat="0" applyProtection="0">
      <alignment horizontal="left" vertical="top" indent="1"/>
    </xf>
    <xf numFmtId="0" fontId="5" fillId="64" borderId="66" applyNumberFormat="0" applyProtection="0">
      <alignment horizontal="left" vertical="top" indent="1"/>
    </xf>
    <xf numFmtId="4" fontId="132" fillId="64" borderId="66" applyNumberFormat="0" applyProtection="0">
      <alignment vertical="center"/>
    </xf>
    <xf numFmtId="4" fontId="132" fillId="64" borderId="66" applyNumberFormat="0" applyProtection="0">
      <alignment vertical="center"/>
    </xf>
    <xf numFmtId="4" fontId="133" fillId="64" borderId="66" applyNumberFormat="0" applyProtection="0">
      <alignment vertical="center"/>
    </xf>
    <xf numFmtId="4" fontId="133" fillId="64" borderId="66" applyNumberFormat="0" applyProtection="0">
      <alignment vertical="center"/>
    </xf>
    <xf numFmtId="4" fontId="130" fillId="5" borderId="67" applyNumberFormat="0" applyProtection="0">
      <alignment horizontal="left" vertical="center" indent="1"/>
    </xf>
    <xf numFmtId="4" fontId="130" fillId="5" borderId="67" applyNumberFormat="0" applyProtection="0">
      <alignment horizontal="left" vertical="center" indent="1"/>
    </xf>
    <xf numFmtId="0" fontId="8" fillId="43" borderId="66" applyNumberFormat="0" applyProtection="0">
      <alignment horizontal="left" vertical="top" indent="1"/>
    </xf>
    <xf numFmtId="4" fontId="132" fillId="64" borderId="66" applyNumberFormat="0" applyProtection="0">
      <alignment horizontal="right" vertical="center"/>
    </xf>
    <xf numFmtId="4" fontId="132" fillId="64" borderId="66" applyNumberFormat="0" applyProtection="0">
      <alignment horizontal="right" vertical="center"/>
    </xf>
    <xf numFmtId="4" fontId="133" fillId="64" borderId="66" applyNumberFormat="0" applyProtection="0">
      <alignment horizontal="right" vertical="center"/>
    </xf>
    <xf numFmtId="4" fontId="133" fillId="64" borderId="66" applyNumberFormat="0" applyProtection="0">
      <alignment horizontal="right" vertical="center"/>
    </xf>
    <xf numFmtId="4" fontId="130" fillId="5" borderId="66" applyNumberFormat="0" applyProtection="0">
      <alignment horizontal="left" vertical="center" indent="1"/>
    </xf>
    <xf numFmtId="4" fontId="130" fillId="5" borderId="66" applyNumberFormat="0" applyProtection="0">
      <alignment horizontal="left" vertical="center" indent="1"/>
    </xf>
    <xf numFmtId="0" fontId="8" fillId="3" borderId="66" applyNumberFormat="0" applyProtection="0">
      <alignment horizontal="left" vertical="top" indent="1"/>
    </xf>
    <xf numFmtId="4" fontId="134" fillId="3" borderId="67" applyNumberFormat="0" applyProtection="0">
      <alignment horizontal="left" vertical="center" indent="1"/>
    </xf>
    <xf numFmtId="4" fontId="134" fillId="3" borderId="67" applyNumberFormat="0" applyProtection="0">
      <alignment horizontal="left" vertical="center" indent="1"/>
    </xf>
    <xf numFmtId="4" fontId="135" fillId="64" borderId="66" applyNumberFormat="0" applyProtection="0">
      <alignment horizontal="right" vertical="center"/>
    </xf>
    <xf numFmtId="4" fontId="135" fillId="64" borderId="66" applyNumberFormat="0" applyProtection="0">
      <alignment horizontal="right" vertical="center"/>
    </xf>
    <xf numFmtId="188" fontId="20" fillId="0" borderId="60">
      <alignment horizontal="center" vertical="center"/>
    </xf>
    <xf numFmtId="0" fontId="20" fillId="0" borderId="60">
      <alignment horizontal="center" vertical="center"/>
    </xf>
    <xf numFmtId="188" fontId="57" fillId="40" borderId="62" applyNumberFormat="0" applyAlignment="0" applyProtection="0"/>
    <xf numFmtId="188" fontId="57" fillId="40" borderId="62" applyNumberFormat="0" applyAlignment="0" applyProtection="0"/>
    <xf numFmtId="188" fontId="61" fillId="42" borderId="59">
      <alignment horizontal="right" vertical="center" indent="1"/>
    </xf>
    <xf numFmtId="188" fontId="62" fillId="4" borderId="59">
      <alignment horizontal="left" vertical="center" indent="1"/>
    </xf>
    <xf numFmtId="188" fontId="44" fillId="4" borderId="59">
      <alignment horizontal="left" vertical="center" indent="1"/>
    </xf>
    <xf numFmtId="188" fontId="63" fillId="13" borderId="59">
      <alignment horizontal="center" vertical="center"/>
    </xf>
    <xf numFmtId="188" fontId="43" fillId="5" borderId="59">
      <alignment horizontal="center" vertical="center"/>
    </xf>
    <xf numFmtId="188" fontId="45" fillId="4" borderId="59">
      <alignment horizontal="left" vertical="center" indent="1"/>
    </xf>
    <xf numFmtId="188" fontId="45" fillId="4" borderId="59">
      <alignment horizontal="left" indent="1"/>
    </xf>
    <xf numFmtId="188" fontId="61" fillId="4" borderId="59">
      <alignment horizontal="right" vertical="center" indent="1"/>
    </xf>
    <xf numFmtId="188" fontId="64" fillId="11" borderId="59">
      <alignment horizontal="left" vertical="center" indent="1"/>
    </xf>
    <xf numFmtId="188" fontId="65" fillId="11" borderId="59">
      <alignment horizontal="left" vertical="center" indent="1"/>
    </xf>
    <xf numFmtId="188" fontId="42" fillId="11" borderId="59">
      <alignment horizontal="left" vertical="center" indent="1"/>
    </xf>
    <xf numFmtId="188" fontId="44" fillId="4" borderId="59">
      <alignment horizontal="left" vertical="center" indent="1"/>
    </xf>
    <xf numFmtId="188" fontId="63" fillId="43" borderId="59">
      <alignment horizontal="left" vertical="center" indent="1"/>
    </xf>
    <xf numFmtId="188" fontId="7" fillId="44" borderId="63" applyNumberFormat="0" applyFont="0" applyAlignment="0" applyProtection="0"/>
    <xf numFmtId="188" fontId="5" fillId="44" borderId="63" applyNumberFormat="0" applyFont="0" applyAlignment="0" applyProtection="0"/>
    <xf numFmtId="188" fontId="67" fillId="19" borderId="62" applyNumberFormat="0" applyAlignment="0" applyProtection="0"/>
    <xf numFmtId="189" fontId="103" fillId="0" borderId="61" applyNumberFormat="0" applyFill="0" applyBorder="0" applyProtection="0">
      <alignment horizontal="left"/>
    </xf>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67" fillId="19" borderId="62" applyNumberFormat="0" applyAlignment="0" applyProtection="0"/>
    <xf numFmtId="188" fontId="7" fillId="44" borderId="63" applyNumberFormat="0" applyFont="0" applyAlignment="0" applyProtection="0"/>
    <xf numFmtId="0" fontId="7" fillId="44" borderId="63" applyNumberFormat="0" applyFont="0" applyAlignment="0" applyProtection="0"/>
    <xf numFmtId="0" fontId="7" fillId="44" borderId="63" applyNumberFormat="0" applyFont="0" applyAlignment="0" applyProtection="0"/>
    <xf numFmtId="188" fontId="84" fillId="40" borderId="64" applyNumberFormat="0" applyAlignment="0" applyProtection="0"/>
    <xf numFmtId="188" fontId="84" fillId="40" borderId="64" applyNumberFormat="0" applyAlignment="0" applyProtection="0"/>
    <xf numFmtId="189" fontId="105" fillId="0" borderId="61" applyNumberFormat="0" applyFill="0" applyBorder="0" applyProtection="0">
      <alignment horizontal="left"/>
    </xf>
    <xf numFmtId="189" fontId="105" fillId="0" borderId="61" applyNumberFormat="0" applyFill="0" applyBorder="0" applyProtection="0">
      <alignment horizontal="right"/>
    </xf>
    <xf numFmtId="188" fontId="18" fillId="0" borderId="65" applyNumberFormat="0" applyFill="0" applyAlignment="0" applyProtection="0"/>
    <xf numFmtId="0" fontId="139" fillId="0" borderId="0" applyNumberFormat="0" applyFill="0" applyBorder="0" applyAlignment="0" applyProtection="0"/>
    <xf numFmtId="0" fontId="140" fillId="0" borderId="69" applyNumberFormat="0" applyFill="0" applyAlignment="0" applyProtection="0"/>
    <xf numFmtId="0" fontId="141" fillId="0" borderId="70" applyNumberFormat="0" applyFill="0" applyAlignment="0" applyProtection="0"/>
    <xf numFmtId="0" fontId="142" fillId="0" borderId="71" applyNumberFormat="0" applyFill="0" applyAlignment="0" applyProtection="0"/>
    <xf numFmtId="0" fontId="142" fillId="0" borderId="0" applyNumberFormat="0" applyFill="0" applyBorder="0" applyAlignment="0" applyProtection="0"/>
    <xf numFmtId="0" fontId="143" fillId="66" borderId="0" applyNumberFormat="0" applyBorder="0" applyAlignment="0" applyProtection="0"/>
    <xf numFmtId="0" fontId="144" fillId="67" borderId="0" applyNumberFormat="0" applyBorder="0" applyAlignment="0" applyProtection="0"/>
    <xf numFmtId="0" fontId="145" fillId="68" borderId="0" applyNumberFormat="0" applyBorder="0" applyAlignment="0" applyProtection="0"/>
    <xf numFmtId="0" fontId="146" fillId="69" borderId="72" applyNumberFormat="0" applyAlignment="0" applyProtection="0"/>
    <xf numFmtId="0" fontId="147" fillId="70" borderId="73" applyNumberFormat="0" applyAlignment="0" applyProtection="0"/>
    <xf numFmtId="0" fontId="148" fillId="70" borderId="72" applyNumberFormat="0" applyAlignment="0" applyProtection="0"/>
    <xf numFmtId="0" fontId="149" fillId="0" borderId="74" applyNumberFormat="0" applyFill="0" applyAlignment="0" applyProtection="0"/>
    <xf numFmtId="0" fontId="150" fillId="71" borderId="75" applyNumberFormat="0" applyAlignment="0" applyProtection="0"/>
    <xf numFmtId="0" fontId="2" fillId="0" borderId="0" applyNumberFormat="0" applyFill="0" applyBorder="0" applyAlignment="0" applyProtection="0"/>
    <xf numFmtId="0" fontId="1" fillId="50" borderId="23" applyNumberFormat="0" applyFont="0" applyAlignment="0" applyProtection="0"/>
    <xf numFmtId="0" fontId="151" fillId="0" borderId="0" applyNumberFormat="0" applyFill="0" applyBorder="0" applyAlignment="0" applyProtection="0"/>
    <xf numFmtId="0" fontId="3" fillId="0" borderId="76" applyNumberFormat="0" applyFill="0" applyAlignment="0" applyProtection="0"/>
    <xf numFmtId="0" fontId="152"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52" fillId="75" borderId="0" applyNumberFormat="0" applyBorder="0" applyAlignment="0" applyProtection="0"/>
    <xf numFmtId="0" fontId="152"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52" fillId="79" borderId="0" applyNumberFormat="0" applyBorder="0" applyAlignment="0" applyProtection="0"/>
    <xf numFmtId="0" fontId="152"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52" fillId="83" borderId="0" applyNumberFormat="0" applyBorder="0" applyAlignment="0" applyProtection="0"/>
    <xf numFmtId="0" fontId="152" fillId="84" borderId="0" applyNumberFormat="0" applyBorder="0" applyAlignment="0" applyProtection="0"/>
    <xf numFmtId="0" fontId="1" fillId="85" borderId="0" applyNumberFormat="0" applyBorder="0" applyAlignment="0" applyProtection="0"/>
    <xf numFmtId="0" fontId="1" fillId="86" borderId="0" applyNumberFormat="0" applyBorder="0" applyAlignment="0" applyProtection="0"/>
    <xf numFmtId="0" fontId="152" fillId="87" borderId="0" applyNumberFormat="0" applyBorder="0" applyAlignment="0" applyProtection="0"/>
    <xf numFmtId="0" fontId="152" fillId="88" borderId="0" applyNumberFormat="0" applyBorder="0" applyAlignment="0" applyProtection="0"/>
    <xf numFmtId="0" fontId="1" fillId="89" borderId="0" applyNumberFormat="0" applyBorder="0" applyAlignment="0" applyProtection="0"/>
    <xf numFmtId="0" fontId="1" fillId="90" borderId="0" applyNumberFormat="0" applyBorder="0" applyAlignment="0" applyProtection="0"/>
    <xf numFmtId="0" fontId="152" fillId="91" borderId="0" applyNumberFormat="0" applyBorder="0" applyAlignment="0" applyProtection="0"/>
    <xf numFmtId="0" fontId="152" fillId="92" borderId="0" applyNumberFormat="0" applyBorder="0" applyAlignment="0" applyProtection="0"/>
    <xf numFmtId="0" fontId="1" fillId="93" borderId="0" applyNumberFormat="0" applyBorder="0" applyAlignment="0" applyProtection="0"/>
    <xf numFmtId="0" fontId="1" fillId="94" borderId="0" applyNumberFormat="0" applyBorder="0" applyAlignment="0" applyProtection="0"/>
    <xf numFmtId="0" fontId="152" fillId="95" borderId="0" applyNumberFormat="0" applyBorder="0" applyAlignment="0" applyProtection="0"/>
    <xf numFmtId="0" fontId="153" fillId="0" borderId="0"/>
    <xf numFmtId="0" fontId="5" fillId="0" borderId="0"/>
    <xf numFmtId="0" fontId="5" fillId="0" borderId="78">
      <alignment vertical="top"/>
    </xf>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89" fontId="103" fillId="0" borderId="77" applyNumberFormat="0" applyFill="0" applyBorder="0" applyProtection="0">
      <alignment horizontal="left"/>
    </xf>
    <xf numFmtId="189" fontId="105" fillId="0" borderId="77" applyNumberFormat="0" applyFill="0" applyBorder="0" applyProtection="0">
      <alignment horizontal="left"/>
    </xf>
    <xf numFmtId="189" fontId="105" fillId="0" borderId="77" applyNumberFormat="0" applyFill="0" applyBorder="0" applyProtection="0">
      <alignment horizontal="right"/>
    </xf>
    <xf numFmtId="165" fontId="5" fillId="0" borderId="0" applyFont="0" applyFill="0" applyBorder="0" applyAlignment="0" applyProtection="0"/>
    <xf numFmtId="165" fontId="1" fillId="0" borderId="0" applyFont="0" applyFill="0" applyBorder="0" applyAlignment="0" applyProtection="0"/>
    <xf numFmtId="0" fontId="5" fillId="0" borderId="0"/>
    <xf numFmtId="9" fontId="1" fillId="0" borderId="0" applyFont="0" applyFill="0" applyBorder="0" applyAlignment="0" applyProtection="0"/>
  </cellStyleXfs>
  <cellXfs count="855">
    <xf numFmtId="0" fontId="0" fillId="0" borderId="0" xfId="0"/>
    <xf numFmtId="0" fontId="19" fillId="0" borderId="0" xfId="0" applyFont="1"/>
    <xf numFmtId="0" fontId="21" fillId="0" borderId="0" xfId="0" applyFont="1"/>
    <xf numFmtId="0" fontId="28" fillId="0" borderId="0" xfId="0" applyFont="1"/>
    <xf numFmtId="168" fontId="0" fillId="0" borderId="0" xfId="0" applyNumberFormat="1"/>
    <xf numFmtId="0" fontId="30" fillId="0" borderId="0" xfId="0" applyFont="1"/>
    <xf numFmtId="168" fontId="28" fillId="0" borderId="0" xfId="0" applyNumberFormat="1" applyFont="1"/>
    <xf numFmtId="0" fontId="2" fillId="0" borderId="0" xfId="0" applyFont="1"/>
    <xf numFmtId="168" fontId="31" fillId="0" borderId="0" xfId="0" applyNumberFormat="1" applyFont="1" applyAlignment="1">
      <alignment horizontal="right"/>
    </xf>
    <xf numFmtId="168" fontId="20" fillId="0" borderId="0" xfId="0" applyNumberFormat="1" applyFont="1" applyAlignment="1">
      <alignment horizontal="right"/>
    </xf>
    <xf numFmtId="168" fontId="20" fillId="0" borderId="0" xfId="138" applyNumberFormat="1" applyFont="1" applyAlignment="1">
      <alignment horizontal="right"/>
    </xf>
    <xf numFmtId="0" fontId="26" fillId="0" borderId="0" xfId="0" applyFont="1"/>
    <xf numFmtId="0" fontId="0" fillId="0" borderId="0" xfId="0" applyAlignment="1">
      <alignment horizontal="center"/>
    </xf>
    <xf numFmtId="0" fontId="5" fillId="0" borderId="0" xfId="138"/>
    <xf numFmtId="0" fontId="5" fillId="0" borderId="0" xfId="142" applyNumberFormat="1" applyFont="1" applyFill="1" applyBorder="1" applyAlignment="1"/>
    <xf numFmtId="0" fontId="16" fillId="0" borderId="0" xfId="0" applyFont="1"/>
    <xf numFmtId="0" fontId="17" fillId="0" borderId="0" xfId="0" applyFont="1"/>
    <xf numFmtId="0" fontId="16" fillId="0" borderId="0" xfId="138" applyFont="1"/>
    <xf numFmtId="0" fontId="39" fillId="0" borderId="0" xfId="0" applyFont="1"/>
    <xf numFmtId="0" fontId="24" fillId="0" borderId="0" xfId="0" applyFont="1"/>
    <xf numFmtId="0" fontId="15" fillId="0" borderId="0" xfId="0" applyFont="1" applyAlignment="1">
      <alignment horizontal="center"/>
    </xf>
    <xf numFmtId="175" fontId="15" fillId="0" borderId="0" xfId="0" applyNumberFormat="1" applyFont="1" applyAlignment="1">
      <alignment horizontal="center"/>
    </xf>
    <xf numFmtId="0" fontId="16" fillId="0" borderId="0" xfId="142" applyNumberFormat="1" applyFont="1" applyFill="1" applyBorder="1" applyAlignment="1"/>
    <xf numFmtId="0" fontId="48" fillId="0" borderId="0" xfId="1" applyFont="1" applyAlignment="1" applyProtection="1"/>
    <xf numFmtId="0" fontId="35" fillId="0" borderId="0" xfId="0" applyFont="1"/>
    <xf numFmtId="0" fontId="23" fillId="0" borderId="0" xfId="0" applyFont="1"/>
    <xf numFmtId="0" fontId="32" fillId="0" borderId="0" xfId="138" applyFont="1"/>
    <xf numFmtId="0" fontId="16" fillId="0" borderId="0" xfId="0" applyFont="1" applyAlignment="1">
      <alignment vertical="top"/>
    </xf>
    <xf numFmtId="0" fontId="35" fillId="0" borderId="0" xfId="0" applyFont="1" applyAlignment="1">
      <alignment vertical="center"/>
    </xf>
    <xf numFmtId="0" fontId="47" fillId="0" borderId="0" xfId="0" applyFont="1"/>
    <xf numFmtId="0" fontId="34" fillId="4" borderId="0" xfId="0" applyFont="1" applyFill="1"/>
    <xf numFmtId="167" fontId="0" fillId="0" borderId="0" xfId="0" applyNumberFormat="1"/>
    <xf numFmtId="0" fontId="25" fillId="0" borderId="0" xfId="0" applyFont="1"/>
    <xf numFmtId="0" fontId="26" fillId="0" borderId="0" xfId="0" applyFont="1" applyAlignment="1">
      <alignment horizontal="left"/>
    </xf>
    <xf numFmtId="0" fontId="16" fillId="0" borderId="0" xfId="0" applyFont="1" applyAlignment="1">
      <alignment vertical="center"/>
    </xf>
    <xf numFmtId="0" fontId="27" fillId="0" borderId="0" xfId="0" applyFont="1"/>
    <xf numFmtId="168" fontId="35" fillId="0" borderId="0" xfId="0" applyNumberFormat="1" applyFont="1"/>
    <xf numFmtId="167" fontId="35" fillId="0" borderId="0" xfId="0" applyNumberFormat="1" applyFont="1"/>
    <xf numFmtId="0" fontId="17" fillId="0" borderId="0" xfId="142" applyNumberFormat="1" applyFont="1" applyFill="1" applyBorder="1" applyAlignment="1"/>
    <xf numFmtId="0" fontId="26" fillId="4" borderId="0" xfId="0" applyFont="1" applyFill="1"/>
    <xf numFmtId="0" fontId="49" fillId="0" borderId="0" xfId="142" applyNumberFormat="1" applyFont="1" applyFill="1" applyBorder="1" applyAlignment="1">
      <alignment horizontal="left"/>
    </xf>
    <xf numFmtId="0" fontId="35" fillId="4" borderId="0" xfId="0" applyFont="1" applyFill="1"/>
    <xf numFmtId="179" fontId="35" fillId="0" borderId="0" xfId="0" applyNumberFormat="1" applyFont="1" applyAlignment="1">
      <alignment horizontal="right" vertical="center" wrapText="1"/>
    </xf>
    <xf numFmtId="0" fontId="35" fillId="0" borderId="0" xfId="0" applyFont="1" applyAlignment="1">
      <alignment vertical="center" wrapText="1"/>
    </xf>
    <xf numFmtId="0" fontId="35" fillId="0" borderId="0" xfId="0" applyFont="1" applyAlignment="1">
      <alignment horizontal="left"/>
    </xf>
    <xf numFmtId="0" fontId="17" fillId="0" borderId="0" xfId="0" applyFont="1" applyAlignment="1">
      <alignment horizontal="left"/>
    </xf>
    <xf numFmtId="0" fontId="50" fillId="0" borderId="0" xfId="0" applyFont="1"/>
    <xf numFmtId="168" fontId="16" fillId="0" borderId="0" xfId="0" applyNumberFormat="1" applyFont="1"/>
    <xf numFmtId="0" fontId="4" fillId="0" borderId="0" xfId="1" applyAlignment="1" applyProtection="1"/>
    <xf numFmtId="0" fontId="18" fillId="0" borderId="0" xfId="0" applyFont="1"/>
    <xf numFmtId="3" fontId="0" fillId="0" borderId="0" xfId="0" applyNumberFormat="1"/>
    <xf numFmtId="0" fontId="3" fillId="0" borderId="0" xfId="0" applyFont="1"/>
    <xf numFmtId="0" fontId="53" fillId="0" borderId="0" xfId="138" applyFont="1"/>
    <xf numFmtId="0" fontId="51" fillId="0" borderId="0" xfId="0" applyFont="1"/>
    <xf numFmtId="0" fontId="17" fillId="0" borderId="0" xfId="138" applyFont="1"/>
    <xf numFmtId="0" fontId="100" fillId="0" borderId="0" xfId="0" applyFont="1"/>
    <xf numFmtId="0" fontId="17" fillId="4" borderId="0" xfId="0" applyFont="1" applyFill="1" applyAlignment="1">
      <alignment horizontal="left"/>
    </xf>
    <xf numFmtId="0" fontId="47" fillId="0" borderId="0" xfId="0" applyFont="1" applyAlignment="1">
      <alignment horizontal="left"/>
    </xf>
    <xf numFmtId="0" fontId="17" fillId="0" borderId="0" xfId="0" applyFont="1" applyAlignment="1">
      <alignment vertical="top"/>
    </xf>
    <xf numFmtId="0" fontId="29" fillId="0" borderId="0" xfId="0" applyFont="1" applyAlignment="1">
      <alignment vertical="center"/>
    </xf>
    <xf numFmtId="0" fontId="29" fillId="0" borderId="0" xfId="0" applyFont="1" applyAlignment="1">
      <alignment vertical="center" wrapText="1"/>
    </xf>
    <xf numFmtId="0" fontId="35" fillId="0" borderId="0" xfId="0" applyFont="1" applyAlignment="1">
      <alignment horizontal="center"/>
    </xf>
    <xf numFmtId="0" fontId="46" fillId="0" borderId="0" xfId="0" applyFont="1"/>
    <xf numFmtId="0" fontId="5" fillId="0" borderId="0" xfId="139"/>
    <xf numFmtId="0" fontId="16" fillId="0" borderId="0" xfId="0" applyFont="1" applyAlignment="1">
      <alignment horizontal="right" vertical="center" wrapText="1"/>
    </xf>
    <xf numFmtId="0" fontId="16" fillId="0" borderId="0" xfId="1" applyFont="1" applyFill="1" applyAlignment="1" applyProtection="1"/>
    <xf numFmtId="0" fontId="17" fillId="0" borderId="0" xfId="139" applyFont="1"/>
    <xf numFmtId="0" fontId="109" fillId="0" borderId="0" xfId="0" applyFont="1" applyAlignment="1">
      <alignment horizontal="left" vertical="center"/>
    </xf>
    <xf numFmtId="0" fontId="47" fillId="0" borderId="0" xfId="0" applyFont="1" applyAlignment="1">
      <alignment horizontal="justify" vertical="center" wrapText="1"/>
    </xf>
    <xf numFmtId="0" fontId="52" fillId="0" borderId="0" xfId="0" applyFont="1" applyAlignment="1">
      <alignment horizontal="left"/>
    </xf>
    <xf numFmtId="168" fontId="16" fillId="0" borderId="0" xfId="0" applyNumberFormat="1" applyFont="1" applyAlignment="1">
      <alignment horizontal="right" vertical="center" wrapText="1"/>
    </xf>
    <xf numFmtId="0" fontId="16" fillId="0" borderId="0" xfId="0" applyFont="1" applyAlignment="1">
      <alignment horizontal="right"/>
    </xf>
    <xf numFmtId="0" fontId="112" fillId="0" borderId="0" xfId="0" applyFont="1"/>
    <xf numFmtId="0" fontId="114" fillId="0" borderId="0" xfId="0" applyFont="1" applyAlignment="1">
      <alignment horizontal="left" vertical="center"/>
    </xf>
    <xf numFmtId="0" fontId="115" fillId="0" borderId="0" xfId="0" applyFont="1"/>
    <xf numFmtId="0" fontId="35" fillId="0" borderId="0" xfId="0" applyFont="1" applyAlignment="1">
      <alignment horizontal="justify" vertical="center" wrapText="1"/>
    </xf>
    <xf numFmtId="177" fontId="16" fillId="0" borderId="1" xfId="0" applyNumberFormat="1" applyFont="1" applyBorder="1" applyAlignment="1">
      <alignment horizontal="right"/>
    </xf>
    <xf numFmtId="0" fontId="51" fillId="0" borderId="0" xfId="0" applyFont="1" applyAlignment="1">
      <alignment horizontal="justify" vertical="center" wrapText="1"/>
    </xf>
    <xf numFmtId="0" fontId="51" fillId="0" borderId="0" xfId="0" applyFont="1" applyAlignment="1">
      <alignment vertical="center"/>
    </xf>
    <xf numFmtId="0" fontId="1" fillId="0" borderId="0" xfId="3654"/>
    <xf numFmtId="0" fontId="35" fillId="0" borderId="0" xfId="0" applyFont="1" applyAlignment="1">
      <alignment wrapText="1"/>
    </xf>
    <xf numFmtId="0" fontId="101" fillId="0" borderId="0" xfId="0" applyFont="1" applyAlignment="1">
      <alignment vertical="center"/>
    </xf>
    <xf numFmtId="0" fontId="38" fillId="0" borderId="0" xfId="0" applyFont="1"/>
    <xf numFmtId="0" fontId="51" fillId="0" borderId="0" xfId="0" applyFont="1" applyAlignment="1">
      <alignment horizontal="left" vertical="center"/>
    </xf>
    <xf numFmtId="0" fontId="51" fillId="0" borderId="0" xfId="0" applyFont="1" applyAlignment="1">
      <alignment vertical="center" wrapText="1"/>
    </xf>
    <xf numFmtId="0" fontId="48" fillId="0" borderId="0" xfId="2873" applyFont="1" applyAlignment="1" applyProtection="1"/>
    <xf numFmtId="168" fontId="16" fillId="0" borderId="0" xfId="0" applyNumberFormat="1" applyFont="1" applyAlignment="1">
      <alignment horizontal="right"/>
    </xf>
    <xf numFmtId="0" fontId="17" fillId="0" borderId="0" xfId="0" applyFont="1" applyAlignment="1">
      <alignment horizontal="center"/>
    </xf>
    <xf numFmtId="0" fontId="36" fillId="0" borderId="0" xfId="0" applyFont="1"/>
    <xf numFmtId="177" fontId="16" fillId="0" borderId="50" xfId="0" applyNumberFormat="1" applyFont="1" applyBorder="1" applyAlignment="1">
      <alignment horizontal="right"/>
    </xf>
    <xf numFmtId="0" fontId="35" fillId="0" borderId="0" xfId="1" applyFont="1" applyFill="1" applyAlignment="1" applyProtection="1"/>
    <xf numFmtId="0" fontId="47" fillId="0" borderId="0" xfId="139" applyFont="1"/>
    <xf numFmtId="171" fontId="35" fillId="0" borderId="68" xfId="0" applyNumberFormat="1" applyFont="1" applyBorder="1" applyAlignment="1">
      <alignment horizontal="right"/>
    </xf>
    <xf numFmtId="0" fontId="0" fillId="0" borderId="0" xfId="0" applyAlignment="1">
      <alignment vertical="top" wrapText="1"/>
    </xf>
    <xf numFmtId="0" fontId="17" fillId="7" borderId="68" xfId="0" applyFont="1" applyFill="1" applyBorder="1"/>
    <xf numFmtId="0" fontId="17" fillId="7" borderId="68" xfId="0" applyFont="1" applyFill="1" applyBorder="1" applyAlignment="1">
      <alignment horizontal="center" vertical="center"/>
    </xf>
    <xf numFmtId="0" fontId="17" fillId="7" borderId="68" xfId="0" applyFont="1" applyFill="1" applyBorder="1" applyAlignment="1">
      <alignment horizontal="center" vertical="center" wrapText="1"/>
    </xf>
    <xf numFmtId="0" fontId="17" fillId="2" borderId="68" xfId="0" applyFont="1" applyFill="1" applyBorder="1"/>
    <xf numFmtId="170" fontId="35" fillId="0" borderId="68" xfId="0" applyNumberFormat="1" applyFont="1" applyBorder="1" applyAlignment="1">
      <alignment horizontal="right"/>
    </xf>
    <xf numFmtId="168" fontId="35" fillId="0" borderId="68" xfId="0" applyNumberFormat="1" applyFont="1" applyBorder="1" applyAlignment="1">
      <alignment horizontal="right"/>
    </xf>
    <xf numFmtId="0" fontId="155" fillId="0" borderId="0" xfId="0" applyFont="1" applyAlignment="1">
      <alignment horizontal="justify" vertical="center" wrapText="1"/>
    </xf>
    <xf numFmtId="0" fontId="155" fillId="0" borderId="0" xfId="0" applyFont="1" applyAlignment="1">
      <alignment horizontal="left" vertical="center"/>
    </xf>
    <xf numFmtId="0" fontId="154" fillId="0" borderId="0" xfId="0" applyFont="1" applyAlignment="1">
      <alignment vertical="center" wrapText="1"/>
    </xf>
    <xf numFmtId="0" fontId="35" fillId="0" borderId="68" xfId="0" applyFont="1" applyBorder="1"/>
    <xf numFmtId="168" fontId="35" fillId="0" borderId="68" xfId="0" applyNumberFormat="1" applyFont="1" applyBorder="1"/>
    <xf numFmtId="0" fontId="35" fillId="0" borderId="68" xfId="0" applyFont="1" applyBorder="1" applyAlignment="1">
      <alignment horizontal="right"/>
    </xf>
    <xf numFmtId="2" fontId="16" fillId="0" borderId="68" xfId="0" applyNumberFormat="1" applyFont="1" applyBorder="1" applyAlignment="1">
      <alignment horizontal="right"/>
    </xf>
    <xf numFmtId="0" fontId="16" fillId="0" borderId="68" xfId="0" applyFont="1" applyBorder="1" applyAlignment="1">
      <alignment horizontal="right"/>
    </xf>
    <xf numFmtId="0" fontId="17" fillId="6" borderId="68" xfId="0" applyFont="1" applyFill="1" applyBorder="1"/>
    <xf numFmtId="0" fontId="17" fillId="6" borderId="68" xfId="0" applyFont="1" applyFill="1" applyBorder="1" applyAlignment="1">
      <alignment horizontal="center" vertical="center"/>
    </xf>
    <xf numFmtId="0" fontId="29" fillId="0" borderId="0" xfId="0" applyFont="1" applyAlignment="1">
      <alignment horizontal="left" vertical="center" wrapText="1"/>
    </xf>
    <xf numFmtId="0" fontId="35" fillId="0" borderId="0" xfId="0" applyFont="1" applyAlignment="1">
      <alignment horizontal="left" vertical="top" wrapText="1"/>
    </xf>
    <xf numFmtId="170" fontId="16" fillId="0" borderId="68" xfId="0" applyNumberFormat="1" applyFont="1" applyBorder="1" applyAlignment="1">
      <alignment horizontal="right"/>
    </xf>
    <xf numFmtId="168" fontId="16" fillId="0" borderId="68" xfId="0" applyNumberFormat="1" applyFont="1" applyBorder="1" applyAlignment="1">
      <alignment horizontal="right" vertical="center" wrapText="1"/>
    </xf>
    <xf numFmtId="168" fontId="16" fillId="0" borderId="68" xfId="207" applyNumberFormat="1" applyFont="1" applyFill="1" applyBorder="1" applyAlignment="1">
      <alignment horizontal="right"/>
    </xf>
    <xf numFmtId="168" fontId="16" fillId="0" borderId="68" xfId="0" applyNumberFormat="1" applyFont="1" applyBorder="1" applyAlignment="1">
      <alignment horizontal="right"/>
    </xf>
    <xf numFmtId="0" fontId="17" fillId="2" borderId="68" xfId="0" applyFont="1" applyFill="1" applyBorder="1" applyAlignment="1">
      <alignment horizontal="left"/>
    </xf>
    <xf numFmtId="0" fontId="17" fillId="12" borderId="68" xfId="0" applyFont="1" applyFill="1" applyBorder="1" applyAlignment="1">
      <alignment horizontal="center"/>
    </xf>
    <xf numFmtId="171" fontId="16" fillId="0" borderId="68" xfId="0" applyNumberFormat="1" applyFont="1" applyBorder="1" applyAlignment="1">
      <alignment horizontal="right"/>
    </xf>
    <xf numFmtId="0" fontId="17" fillId="3" borderId="68" xfId="0" applyFont="1" applyFill="1" applyBorder="1"/>
    <xf numFmtId="1" fontId="16" fillId="0" borderId="68" xfId="0" applyNumberFormat="1" applyFont="1" applyBorder="1" applyAlignment="1">
      <alignment horizontal="right"/>
    </xf>
    <xf numFmtId="171" fontId="17" fillId="8" borderId="68" xfId="0" applyNumberFormat="1" applyFont="1" applyFill="1" applyBorder="1" applyAlignment="1">
      <alignment horizontal="left"/>
    </xf>
    <xf numFmtId="171" fontId="17" fillId="0" borderId="68" xfId="0" applyNumberFormat="1" applyFont="1" applyBorder="1" applyAlignment="1">
      <alignment horizontal="right"/>
    </xf>
    <xf numFmtId="169" fontId="35" fillId="0" borderId="68" xfId="0" applyNumberFormat="1" applyFont="1" applyBorder="1" applyAlignment="1">
      <alignment horizontal="right"/>
    </xf>
    <xf numFmtId="1" fontId="35" fillId="0" borderId="68" xfId="0" applyNumberFormat="1" applyFont="1" applyBorder="1" applyAlignment="1">
      <alignment horizontal="right"/>
    </xf>
    <xf numFmtId="1" fontId="16" fillId="0" borderId="68" xfId="0" applyNumberFormat="1" applyFont="1" applyBorder="1"/>
    <xf numFmtId="169" fontId="16" fillId="0" borderId="68" xfId="0" applyNumberFormat="1" applyFont="1" applyBorder="1" applyAlignment="1">
      <alignment horizontal="right"/>
    </xf>
    <xf numFmtId="203" fontId="35" fillId="0" borderId="68" xfId="0" applyNumberFormat="1" applyFont="1" applyBorder="1" applyAlignment="1">
      <alignment horizontal="center" vertical="center" wrapText="1"/>
    </xf>
    <xf numFmtId="168" fontId="16" fillId="0" borderId="68" xfId="0" applyNumberFormat="1" applyFont="1" applyBorder="1"/>
    <xf numFmtId="0" fontId="17" fillId="9" borderId="68" xfId="0" applyFont="1" applyFill="1" applyBorder="1"/>
    <xf numFmtId="8" fontId="17" fillId="2" borderId="68" xfId="0" applyNumberFormat="1" applyFont="1" applyFill="1" applyBorder="1" applyAlignment="1">
      <alignment horizontal="center"/>
    </xf>
    <xf numFmtId="0" fontId="17" fillId="12" borderId="68" xfId="0" applyFont="1" applyFill="1" applyBorder="1"/>
    <xf numFmtId="0" fontId="17" fillId="12" borderId="68" xfId="0" applyFont="1" applyFill="1" applyBorder="1" applyAlignment="1">
      <alignment vertical="center"/>
    </xf>
    <xf numFmtId="168" fontId="17" fillId="2" borderId="68" xfId="0" applyNumberFormat="1" applyFont="1" applyFill="1" applyBorder="1"/>
    <xf numFmtId="49" fontId="0" fillId="0" borderId="0" xfId="0" applyNumberFormat="1"/>
    <xf numFmtId="0" fontId="156" fillId="0" borderId="0" xfId="0" applyFont="1" applyAlignment="1">
      <alignment horizontal="left" vertical="center"/>
    </xf>
    <xf numFmtId="49" fontId="157" fillId="0" borderId="0" xfId="0" applyNumberFormat="1" applyFont="1"/>
    <xf numFmtId="0" fontId="158" fillId="0" borderId="0" xfId="0" applyFont="1" applyAlignment="1">
      <alignment vertical="center"/>
    </xf>
    <xf numFmtId="0" fontId="158" fillId="0" borderId="0" xfId="0" applyFont="1" applyAlignment="1">
      <alignment horizontal="center" vertical="center"/>
    </xf>
    <xf numFmtId="0" fontId="158" fillId="0" borderId="0" xfId="0" applyFont="1"/>
    <xf numFmtId="0" fontId="156" fillId="0" borderId="0" xfId="0" applyFont="1" applyAlignment="1">
      <alignment vertical="center"/>
    </xf>
    <xf numFmtId="0" fontId="156" fillId="0" borderId="0" xfId="0" applyFont="1" applyAlignment="1">
      <alignment horizontal="center" vertical="center"/>
    </xf>
    <xf numFmtId="0" fontId="0" fillId="0" borderId="0" xfId="0" applyAlignment="1">
      <alignment horizontal="left"/>
    </xf>
    <xf numFmtId="0" fontId="109" fillId="0" borderId="0" xfId="0" applyFont="1" applyAlignment="1">
      <alignment horizontal="justify" vertical="center" wrapText="1"/>
    </xf>
    <xf numFmtId="0" fontId="35" fillId="0" borderId="0" xfId="0" applyFont="1" applyAlignment="1">
      <alignment horizontal="left" vertical="center"/>
    </xf>
    <xf numFmtId="0" fontId="17" fillId="2" borderId="68" xfId="0" applyFont="1" applyFill="1" applyBorder="1" applyAlignment="1">
      <alignment horizontal="center" vertical="center"/>
    </xf>
    <xf numFmtId="0" fontId="17" fillId="3" borderId="68" xfId="0" applyFont="1" applyFill="1" applyBorder="1" applyAlignment="1">
      <alignment horizontal="center"/>
    </xf>
    <xf numFmtId="0" fontId="16" fillId="0" borderId="0" xfId="0" applyFont="1" applyAlignment="1">
      <alignment horizontal="left" vertical="center" wrapText="1"/>
    </xf>
    <xf numFmtId="0" fontId="35" fillId="0" borderId="0" xfId="0" applyFont="1" applyAlignment="1">
      <alignment horizontal="left" vertical="center" wrapText="1"/>
    </xf>
    <xf numFmtId="0" fontId="159" fillId="0" borderId="0" xfId="0" applyFont="1"/>
    <xf numFmtId="0" fontId="116" fillId="0" borderId="0" xfId="0" applyFont="1"/>
    <xf numFmtId="0" fontId="116" fillId="0" borderId="0" xfId="0" applyFont="1" applyAlignment="1">
      <alignment vertical="center" wrapText="1"/>
    </xf>
    <xf numFmtId="0" fontId="116" fillId="0" borderId="0" xfId="0" applyFont="1" applyAlignment="1">
      <alignment vertical="center"/>
    </xf>
    <xf numFmtId="0" fontId="161" fillId="0" borderId="0" xfId="0" applyFont="1"/>
    <xf numFmtId="0" fontId="160" fillId="0" borderId="0" xfId="0" applyFont="1"/>
    <xf numFmtId="0" fontId="161" fillId="0" borderId="0" xfId="0" applyFont="1" applyAlignment="1">
      <alignment vertical="center"/>
    </xf>
    <xf numFmtId="0" fontId="162" fillId="4" borderId="0" xfId="0" applyFont="1" applyFill="1" applyAlignment="1">
      <alignment horizontal="left"/>
    </xf>
    <xf numFmtId="0" fontId="163" fillId="0" borderId="0" xfId="0" applyFont="1"/>
    <xf numFmtId="0" fontId="162" fillId="0" borderId="0" xfId="0" applyFont="1"/>
    <xf numFmtId="0" fontId="138" fillId="0" borderId="0" xfId="0" applyFont="1"/>
    <xf numFmtId="0" fontId="165" fillId="0" borderId="0" xfId="0" applyFont="1" applyAlignment="1">
      <alignment vertical="center"/>
    </xf>
    <xf numFmtId="0" fontId="116" fillId="0" borderId="0" xfId="0" applyFont="1" applyAlignment="1">
      <alignment vertical="top"/>
    </xf>
    <xf numFmtId="0" fontId="162" fillId="0" borderId="0" xfId="138" applyFont="1"/>
    <xf numFmtId="0" fontId="161" fillId="0" borderId="0" xfId="138" applyFont="1"/>
    <xf numFmtId="0" fontId="116" fillId="0" borderId="0" xfId="0" applyFont="1" applyAlignment="1">
      <alignment horizontal="left" vertical="center" wrapText="1"/>
    </xf>
    <xf numFmtId="0" fontId="166" fillId="0" borderId="0" xfId="0" applyFont="1"/>
    <xf numFmtId="0" fontId="17" fillId="0" borderId="0" xfId="0" applyFont="1" applyAlignment="1">
      <alignment horizontal="right"/>
    </xf>
    <xf numFmtId="0" fontId="25" fillId="0" borderId="0" xfId="0" applyFont="1" applyAlignment="1">
      <alignment wrapText="1"/>
    </xf>
    <xf numFmtId="0" fontId="25" fillId="0" borderId="0" xfId="0" applyFont="1" applyAlignment="1">
      <alignment horizontal="left" wrapText="1"/>
    </xf>
    <xf numFmtId="0" fontId="17" fillId="2" borderId="80" xfId="0" applyFont="1" applyFill="1" applyBorder="1" applyAlignment="1">
      <alignment horizontal="center" vertical="center" wrapText="1"/>
    </xf>
    <xf numFmtId="0" fontId="17" fillId="2" borderId="87" xfId="0" applyFont="1" applyFill="1" applyBorder="1"/>
    <xf numFmtId="0" fontId="25" fillId="2" borderId="80" xfId="0" applyFont="1" applyFill="1" applyBorder="1" applyAlignment="1">
      <alignment horizontal="center" vertical="center" wrapText="1"/>
    </xf>
    <xf numFmtId="0" fontId="17" fillId="3" borderId="81" xfId="0" applyFont="1" applyFill="1" applyBorder="1"/>
    <xf numFmtId="0" fontId="17" fillId="7" borderId="81" xfId="0" applyFont="1" applyFill="1" applyBorder="1" applyAlignment="1">
      <alignment horizontal="center" vertical="center"/>
    </xf>
    <xf numFmtId="0" fontId="17" fillId="7" borderId="82" xfId="0" applyFont="1" applyFill="1" applyBorder="1" applyAlignment="1">
      <alignment horizontal="center" vertical="center"/>
    </xf>
    <xf numFmtId="0" fontId="25" fillId="2" borderId="84" xfId="0" applyFont="1" applyFill="1" applyBorder="1"/>
    <xf numFmtId="0" fontId="17" fillId="2" borderId="84" xfId="0" applyFont="1" applyFill="1" applyBorder="1"/>
    <xf numFmtId="0" fontId="25" fillId="2" borderId="86" xfId="0" applyFont="1" applyFill="1" applyBorder="1"/>
    <xf numFmtId="2" fontId="16" fillId="0" borderId="87" xfId="0" applyNumberFormat="1" applyFont="1" applyBorder="1" applyAlignment="1">
      <alignment horizontal="right"/>
    </xf>
    <xf numFmtId="0" fontId="161" fillId="0" borderId="0" xfId="0" applyFont="1" applyAlignment="1">
      <alignment horizontal="left" wrapText="1"/>
    </xf>
    <xf numFmtId="0" fontId="17" fillId="3" borderId="82" xfId="0" applyFont="1" applyFill="1" applyBorder="1" applyAlignment="1">
      <alignment horizontal="center"/>
    </xf>
    <xf numFmtId="168" fontId="16" fillId="0" borderId="85" xfId="0" applyNumberFormat="1" applyFont="1" applyBorder="1" applyAlignment="1">
      <alignment horizontal="right"/>
    </xf>
    <xf numFmtId="168" fontId="16" fillId="0" borderId="87" xfId="0" applyNumberFormat="1" applyFont="1" applyBorder="1" applyAlignment="1">
      <alignment horizontal="right"/>
    </xf>
    <xf numFmtId="168" fontId="16" fillId="0" borderId="88" xfId="0" applyNumberFormat="1" applyFont="1" applyBorder="1" applyAlignment="1">
      <alignment horizontal="right"/>
    </xf>
    <xf numFmtId="0" fontId="17" fillId="3" borderId="68" xfId="0" applyFont="1" applyFill="1" applyBorder="1" applyAlignment="1">
      <alignment horizontal="left"/>
    </xf>
    <xf numFmtId="0" fontId="17" fillId="3" borderId="85" xfId="0" applyFont="1" applyFill="1" applyBorder="1" applyAlignment="1">
      <alignment horizontal="center"/>
    </xf>
    <xf numFmtId="170" fontId="16" fillId="0" borderId="85" xfId="0" applyNumberFormat="1" applyFont="1" applyBorder="1" applyAlignment="1">
      <alignment horizontal="right"/>
    </xf>
    <xf numFmtId="0" fontId="17" fillId="2" borderId="86" xfId="0" applyFont="1" applyFill="1" applyBorder="1"/>
    <xf numFmtId="170" fontId="16" fillId="0" borderId="87" xfId="0" applyNumberFormat="1" applyFont="1" applyBorder="1" applyAlignment="1">
      <alignment horizontal="right"/>
    </xf>
    <xf numFmtId="170" fontId="16" fillId="0" borderId="88" xfId="0" applyNumberFormat="1" applyFont="1" applyBorder="1" applyAlignment="1">
      <alignment horizontal="right"/>
    </xf>
    <xf numFmtId="0" fontId="17" fillId="3" borderId="68" xfId="138" applyFont="1" applyFill="1" applyBorder="1" applyAlignment="1">
      <alignment horizontal="center"/>
    </xf>
    <xf numFmtId="0" fontId="17" fillId="96" borderId="68" xfId="0" applyFont="1" applyFill="1" applyBorder="1"/>
    <xf numFmtId="0" fontId="17" fillId="96" borderId="68" xfId="0" applyFont="1" applyFill="1" applyBorder="1" applyAlignment="1">
      <alignment horizontal="center"/>
    </xf>
    <xf numFmtId="9" fontId="0" fillId="0" borderId="0" xfId="5916" applyFont="1"/>
    <xf numFmtId="168" fontId="16" fillId="0" borderId="85" xfId="0" applyNumberFormat="1" applyFont="1" applyBorder="1"/>
    <xf numFmtId="168" fontId="16" fillId="0" borderId="87" xfId="0" applyNumberFormat="1" applyFont="1" applyBorder="1"/>
    <xf numFmtId="168" fontId="16" fillId="0" borderId="88" xfId="0" applyNumberFormat="1" applyFont="1" applyBorder="1"/>
    <xf numFmtId="0" fontId="17" fillId="7" borderId="85" xfId="0" applyFont="1" applyFill="1" applyBorder="1" applyAlignment="1">
      <alignment horizontal="center" vertical="center"/>
    </xf>
    <xf numFmtId="0" fontId="0" fillId="0" borderId="0" xfId="0" applyAlignment="1">
      <alignment vertical="center"/>
    </xf>
    <xf numFmtId="0" fontId="167" fillId="0" borderId="0" xfId="0" applyFont="1"/>
    <xf numFmtId="0" fontId="17" fillId="2" borderId="84" xfId="0" applyFont="1" applyFill="1" applyBorder="1" applyAlignment="1">
      <alignment horizontal="left"/>
    </xf>
    <xf numFmtId="0" fontId="168" fillId="4" borderId="0" xfId="0" applyFont="1" applyFill="1"/>
    <xf numFmtId="0" fontId="169" fillId="0" borderId="0" xfId="0" applyFont="1"/>
    <xf numFmtId="0" fontId="15" fillId="0" borderId="0" xfId="0" applyFont="1" applyAlignment="1">
      <alignment horizontal="left" vertical="center" wrapText="1"/>
    </xf>
    <xf numFmtId="0" fontId="17" fillId="2" borderId="86" xfId="0" applyFont="1" applyFill="1" applyBorder="1" applyAlignment="1">
      <alignment horizontal="left"/>
    </xf>
    <xf numFmtId="0" fontId="16" fillId="0" borderId="85" xfId="0" applyFont="1" applyBorder="1" applyAlignment="1">
      <alignment horizontal="right"/>
    </xf>
    <xf numFmtId="3" fontId="16" fillId="0" borderId="68" xfId="0" applyNumberFormat="1" applyFont="1" applyBorder="1" applyAlignment="1">
      <alignment horizontal="right"/>
    </xf>
    <xf numFmtId="0" fontId="17" fillId="9" borderId="80" xfId="0" applyFont="1" applyFill="1" applyBorder="1" applyAlignment="1">
      <alignment horizontal="center" vertical="center"/>
    </xf>
    <xf numFmtId="0" fontId="17" fillId="9" borderId="81" xfId="0" applyFont="1" applyFill="1" applyBorder="1" applyAlignment="1">
      <alignment horizontal="center" vertical="center"/>
    </xf>
    <xf numFmtId="0" fontId="17" fillId="3" borderId="81" xfId="0" applyFont="1" applyFill="1" applyBorder="1" applyAlignment="1">
      <alignment horizontal="center"/>
    </xf>
    <xf numFmtId="0" fontId="17" fillId="10" borderId="81" xfId="0" applyFont="1" applyFill="1" applyBorder="1"/>
    <xf numFmtId="0" fontId="17" fillId="10" borderId="82" xfId="0" applyFont="1" applyFill="1" applyBorder="1"/>
    <xf numFmtId="205" fontId="161" fillId="0" borderId="68" xfId="1925" applyNumberFormat="1" applyFont="1" applyFill="1" applyBorder="1" applyAlignment="1">
      <alignment horizontal="right" vertical="center" wrapText="1"/>
    </xf>
    <xf numFmtId="205" fontId="161" fillId="0" borderId="85" xfId="1925" applyNumberFormat="1" applyFont="1" applyFill="1" applyBorder="1" applyAlignment="1">
      <alignment horizontal="right" vertical="center" wrapText="1"/>
    </xf>
    <xf numFmtId="205" fontId="161" fillId="0" borderId="87" xfId="1925" applyNumberFormat="1" applyFont="1" applyFill="1" applyBorder="1" applyAlignment="1">
      <alignment horizontal="right" vertical="center" wrapText="1"/>
    </xf>
    <xf numFmtId="205" fontId="161" fillId="0" borderId="88" xfId="1925" applyNumberFormat="1" applyFont="1" applyFill="1" applyBorder="1" applyAlignment="1">
      <alignment horizontal="right" vertical="center" wrapText="1"/>
    </xf>
    <xf numFmtId="0" fontId="17" fillId="10" borderId="68" xfId="0" applyFont="1" applyFill="1" applyBorder="1"/>
    <xf numFmtId="0" fontId="17" fillId="9" borderId="84" xfId="0" applyFont="1" applyFill="1" applyBorder="1"/>
    <xf numFmtId="1" fontId="16" fillId="0" borderId="85" xfId="0" applyNumberFormat="1" applyFont="1" applyBorder="1" applyAlignment="1">
      <alignment horizontal="right"/>
    </xf>
    <xf numFmtId="1" fontId="16" fillId="0" borderId="85" xfId="22" applyNumberFormat="1" applyFont="1" applyFill="1" applyBorder="1" applyAlignment="1">
      <alignment horizontal="right"/>
    </xf>
    <xf numFmtId="0" fontId="17" fillId="9" borderId="86" xfId="0" applyFont="1" applyFill="1" applyBorder="1"/>
    <xf numFmtId="169" fontId="16" fillId="0" borderId="87" xfId="0" applyNumberFormat="1" applyFont="1" applyBorder="1" applyAlignment="1">
      <alignment horizontal="right"/>
    </xf>
    <xf numFmtId="168" fontId="16" fillId="0" borderId="85" xfId="0" applyNumberFormat="1" applyFont="1" applyBorder="1" applyAlignment="1">
      <alignment horizontal="right" vertical="center" wrapText="1"/>
    </xf>
    <xf numFmtId="168" fontId="16" fillId="0" borderId="87" xfId="0" applyNumberFormat="1" applyFont="1" applyBorder="1" applyAlignment="1">
      <alignment horizontal="right" vertical="center" wrapText="1"/>
    </xf>
    <xf numFmtId="168" fontId="16" fillId="0" borderId="88" xfId="0" applyNumberFormat="1" applyFont="1" applyBorder="1" applyAlignment="1">
      <alignment horizontal="right" vertical="center" wrapText="1"/>
    </xf>
    <xf numFmtId="205" fontId="16" fillId="0" borderId="68" xfId="1925" applyNumberFormat="1" applyFont="1" applyFill="1" applyBorder="1" applyAlignment="1">
      <alignment horizontal="right" vertical="center" wrapText="1"/>
    </xf>
    <xf numFmtId="205" fontId="16" fillId="0" borderId="85" xfId="1925" applyNumberFormat="1" applyFont="1" applyFill="1" applyBorder="1" applyAlignment="1">
      <alignment horizontal="right" vertical="center" wrapText="1"/>
    </xf>
    <xf numFmtId="0" fontId="16" fillId="6" borderId="68" xfId="0" applyFont="1" applyFill="1" applyBorder="1" applyAlignment="1">
      <alignment horizontal="left" indent="1"/>
    </xf>
    <xf numFmtId="205" fontId="16" fillId="0" borderId="87" xfId="1925" applyNumberFormat="1" applyFont="1" applyFill="1" applyBorder="1" applyAlignment="1">
      <alignment horizontal="right" vertical="center" wrapText="1"/>
    </xf>
    <xf numFmtId="0" fontId="17" fillId="9" borderId="68" xfId="0" applyFont="1" applyFill="1" applyBorder="1" applyAlignment="1">
      <alignment vertical="center"/>
    </xf>
    <xf numFmtId="0" fontId="170" fillId="0" borderId="0" xfId="0" applyFont="1"/>
    <xf numFmtId="0" fontId="17" fillId="9" borderId="80" xfId="0" applyFont="1" applyFill="1" applyBorder="1" applyAlignment="1">
      <alignment vertical="center"/>
    </xf>
    <xf numFmtId="0" fontId="17" fillId="9" borderId="81" xfId="0" applyFont="1" applyFill="1" applyBorder="1" applyAlignment="1">
      <alignment vertical="center"/>
    </xf>
    <xf numFmtId="0" fontId="17" fillId="9" borderId="68" xfId="0" applyFont="1" applyFill="1" applyBorder="1" applyAlignment="1">
      <alignment horizontal="left"/>
    </xf>
    <xf numFmtId="0" fontId="17" fillId="2" borderId="87" xfId="0" applyFont="1" applyFill="1" applyBorder="1" applyAlignment="1">
      <alignment horizontal="left"/>
    </xf>
    <xf numFmtId="0" fontId="17" fillId="2" borderId="80" xfId="0" applyFont="1" applyFill="1" applyBorder="1" applyAlignment="1">
      <alignment horizontal="center"/>
    </xf>
    <xf numFmtId="0" fontId="17" fillId="9" borderId="81" xfId="0" applyFont="1" applyFill="1" applyBorder="1"/>
    <xf numFmtId="0" fontId="17" fillId="3" borderId="82" xfId="0" applyFont="1" applyFill="1" applyBorder="1" applyAlignment="1">
      <alignment vertical="center"/>
    </xf>
    <xf numFmtId="2" fontId="16" fillId="0" borderId="68" xfId="0" applyNumberFormat="1" applyFont="1" applyBorder="1" applyAlignment="1">
      <alignment horizontal="right" vertical="center" wrapText="1"/>
    </xf>
    <xf numFmtId="2" fontId="16" fillId="0" borderId="87" xfId="0" applyNumberFormat="1" applyFont="1" applyBorder="1" applyAlignment="1">
      <alignment horizontal="right" vertical="center" wrapText="1"/>
    </xf>
    <xf numFmtId="0" fontId="161" fillId="0" borderId="0" xfId="0" applyFont="1" applyAlignment="1">
      <alignment vertical="center" wrapText="1"/>
    </xf>
    <xf numFmtId="0" fontId="17" fillId="3" borderId="68" xfId="0" applyFont="1" applyFill="1" applyBorder="1" applyAlignment="1">
      <alignment horizontal="left" vertical="center"/>
    </xf>
    <xf numFmtId="0" fontId="17" fillId="8" borderId="102" xfId="0" applyFont="1" applyFill="1" applyBorder="1" applyAlignment="1">
      <alignment vertical="center"/>
    </xf>
    <xf numFmtId="0" fontId="17" fillId="8" borderId="103" xfId="0" applyFont="1" applyFill="1" applyBorder="1" applyAlignment="1">
      <alignment vertical="center" wrapText="1"/>
    </xf>
    <xf numFmtId="0" fontId="17" fillId="8" borderId="81" xfId="0" applyFont="1" applyFill="1" applyBorder="1" applyAlignment="1">
      <alignment horizontal="center" vertical="center"/>
    </xf>
    <xf numFmtId="0" fontId="17" fillId="3" borderId="81" xfId="0" applyFont="1" applyFill="1" applyBorder="1" applyAlignment="1">
      <alignment vertical="center"/>
    </xf>
    <xf numFmtId="0" fontId="17" fillId="0" borderId="0" xfId="0" applyFont="1" applyAlignment="1">
      <alignment vertical="center"/>
    </xf>
    <xf numFmtId="171" fontId="17" fillId="8" borderId="68" xfId="0" applyNumberFormat="1" applyFont="1" applyFill="1" applyBorder="1" applyAlignment="1">
      <alignment horizontal="left" vertical="center"/>
    </xf>
    <xf numFmtId="171" fontId="17" fillId="8" borderId="87" xfId="0" applyNumberFormat="1" applyFont="1" applyFill="1" applyBorder="1" applyAlignment="1">
      <alignment horizontal="left" vertical="center"/>
    </xf>
    <xf numFmtId="171" fontId="16" fillId="0" borderId="85" xfId="0" applyNumberFormat="1" applyFont="1" applyBorder="1" applyAlignment="1">
      <alignment horizontal="right"/>
    </xf>
    <xf numFmtId="171" fontId="17" fillId="8" borderId="24" xfId="0" applyNumberFormat="1" applyFont="1" applyFill="1" applyBorder="1" applyAlignment="1">
      <alignment horizontal="left"/>
    </xf>
    <xf numFmtId="171" fontId="16" fillId="0" borderId="24" xfId="0" applyNumberFormat="1" applyFont="1" applyBorder="1" applyAlignment="1">
      <alignment horizontal="right"/>
    </xf>
    <xf numFmtId="171" fontId="17" fillId="8" borderId="87" xfId="0" applyNumberFormat="1" applyFont="1" applyFill="1" applyBorder="1" applyAlignment="1">
      <alignment horizontal="left"/>
    </xf>
    <xf numFmtId="171" fontId="17" fillId="0" borderId="87" xfId="0" applyNumberFormat="1" applyFont="1" applyBorder="1" applyAlignment="1">
      <alignment horizontal="right"/>
    </xf>
    <xf numFmtId="0" fontId="17" fillId="6" borderId="80" xfId="0" applyFont="1" applyFill="1" applyBorder="1" applyAlignment="1">
      <alignment horizontal="center" vertical="center"/>
    </xf>
    <xf numFmtId="0" fontId="17" fillId="6" borderId="81" xfId="0" applyFont="1" applyFill="1" applyBorder="1" applyAlignment="1">
      <alignment horizontal="center" vertical="center" wrapText="1"/>
    </xf>
    <xf numFmtId="0" fontId="17" fillId="6" borderId="81" xfId="0" applyFont="1" applyFill="1" applyBorder="1" applyAlignment="1">
      <alignment horizontal="center" vertical="center"/>
    </xf>
    <xf numFmtId="0" fontId="17" fillId="6" borderId="68" xfId="0" applyFont="1" applyFill="1" applyBorder="1" applyAlignment="1">
      <alignment wrapText="1"/>
    </xf>
    <xf numFmtId="0" fontId="17" fillId="6" borderId="87" xfId="0" applyFont="1" applyFill="1" applyBorder="1" applyAlignment="1">
      <alignment wrapText="1"/>
    </xf>
    <xf numFmtId="0" fontId="17" fillId="6" borderId="90" xfId="0" applyFont="1" applyFill="1" applyBorder="1" applyAlignment="1">
      <alignment vertical="center"/>
    </xf>
    <xf numFmtId="0" fontId="17" fillId="6" borderId="91" xfId="0" applyFont="1" applyFill="1" applyBorder="1" applyAlignment="1">
      <alignment vertical="center"/>
    </xf>
    <xf numFmtId="0" fontId="17" fillId="6" borderId="93" xfId="0" applyFont="1" applyFill="1" applyBorder="1" applyAlignment="1">
      <alignment vertical="center"/>
    </xf>
    <xf numFmtId="0" fontId="17" fillId="6" borderId="87" xfId="0" applyFont="1" applyFill="1" applyBorder="1"/>
    <xf numFmtId="0" fontId="17" fillId="6" borderId="24" xfId="0" applyFont="1" applyFill="1" applyBorder="1"/>
    <xf numFmtId="0" fontId="52" fillId="0" borderId="0" xfId="0" applyFont="1"/>
    <xf numFmtId="0" fontId="171" fillId="0" borderId="0" xfId="0" applyFont="1"/>
    <xf numFmtId="0" fontId="17" fillId="10" borderId="100" xfId="0" applyFont="1" applyFill="1" applyBorder="1"/>
    <xf numFmtId="170" fontId="16" fillId="0" borderId="97" xfId="0" applyNumberFormat="1" applyFont="1" applyBorder="1" applyAlignment="1">
      <alignment horizontal="right"/>
    </xf>
    <xf numFmtId="170" fontId="16" fillId="0" borderId="101" xfId="0" applyNumberFormat="1" applyFont="1" applyBorder="1" applyAlignment="1">
      <alignment horizontal="right"/>
    </xf>
    <xf numFmtId="0" fontId="17" fillId="9" borderId="68" xfId="0" applyFont="1" applyFill="1" applyBorder="1" applyAlignment="1">
      <alignment horizontal="center" vertical="center"/>
    </xf>
    <xf numFmtId="0" fontId="17" fillId="3" borderId="100" xfId="0" applyFont="1" applyFill="1" applyBorder="1" applyAlignment="1">
      <alignment horizontal="center"/>
    </xf>
    <xf numFmtId="0" fontId="17" fillId="9" borderId="84" xfId="0" applyFont="1" applyFill="1" applyBorder="1" applyAlignment="1">
      <alignment horizontal="center" vertical="center"/>
    </xf>
    <xf numFmtId="1" fontId="161" fillId="0" borderId="68" xfId="0" applyNumberFormat="1" applyFont="1" applyBorder="1" applyAlignment="1">
      <alignment horizontal="right"/>
    </xf>
    <xf numFmtId="0" fontId="162" fillId="2" borderId="68" xfId="0" applyFont="1" applyFill="1" applyBorder="1"/>
    <xf numFmtId="0" fontId="17" fillId="3" borderId="100" xfId="0" applyFont="1" applyFill="1" applyBorder="1" applyAlignment="1">
      <alignment vertical="center"/>
    </xf>
    <xf numFmtId="171" fontId="53" fillId="0" borderId="68" xfId="0" applyNumberFormat="1" applyFont="1" applyBorder="1" applyAlignment="1">
      <alignment horizontal="right" vertical="center"/>
    </xf>
    <xf numFmtId="171" fontId="53" fillId="0" borderId="68" xfId="0" applyNumberFormat="1" applyFont="1" applyBorder="1" applyAlignment="1">
      <alignment horizontal="right"/>
    </xf>
    <xf numFmtId="171" fontId="172" fillId="0" borderId="68" xfId="0" applyNumberFormat="1" applyFont="1" applyBorder="1" applyAlignment="1">
      <alignment horizontal="right" vertical="center"/>
    </xf>
    <xf numFmtId="202" fontId="172" fillId="0" borderId="68" xfId="0" applyNumberFormat="1" applyFont="1" applyBorder="1" applyAlignment="1">
      <alignment horizontal="right"/>
    </xf>
    <xf numFmtId="171" fontId="172" fillId="0" borderId="68" xfId="0" applyNumberFormat="1" applyFont="1" applyBorder="1" applyAlignment="1">
      <alignment horizontal="right"/>
    </xf>
    <xf numFmtId="171" fontId="53" fillId="0" borderId="97" xfId="0" applyNumberFormat="1" applyFont="1" applyBorder="1" applyAlignment="1">
      <alignment horizontal="right" vertical="center"/>
    </xf>
    <xf numFmtId="171" fontId="172" fillId="0" borderId="97" xfId="0" applyNumberFormat="1" applyFont="1" applyBorder="1" applyAlignment="1">
      <alignment horizontal="right" vertical="center"/>
    </xf>
    <xf numFmtId="171" fontId="172" fillId="0" borderId="87" xfId="0" applyNumberFormat="1" applyFont="1" applyBorder="1" applyAlignment="1">
      <alignment horizontal="right" vertical="center"/>
    </xf>
    <xf numFmtId="171" fontId="172" fillId="0" borderId="87" xfId="0" applyNumberFormat="1" applyFont="1" applyBorder="1" applyAlignment="1">
      <alignment horizontal="right"/>
    </xf>
    <xf numFmtId="171" fontId="172" fillId="0" borderId="101" xfId="0" applyNumberFormat="1" applyFont="1" applyBorder="1" applyAlignment="1">
      <alignment horizontal="right" vertical="center"/>
    </xf>
    <xf numFmtId="170" fontId="53" fillId="0" borderId="68" xfId="0" applyNumberFormat="1" applyFont="1" applyBorder="1" applyAlignment="1">
      <alignment horizontal="right"/>
    </xf>
    <xf numFmtId="170" fontId="172" fillId="0" borderId="68" xfId="0" applyNumberFormat="1" applyFont="1" applyBorder="1" applyAlignment="1">
      <alignment horizontal="right"/>
    </xf>
    <xf numFmtId="171" fontId="16" fillId="0" borderId="97" xfId="0" applyNumberFormat="1" applyFont="1" applyBorder="1" applyAlignment="1">
      <alignment horizontal="right"/>
    </xf>
    <xf numFmtId="171" fontId="17" fillId="0" borderId="97" xfId="0" applyNumberFormat="1" applyFont="1" applyBorder="1" applyAlignment="1">
      <alignment horizontal="right"/>
    </xf>
    <xf numFmtId="171" fontId="16" fillId="0" borderId="105" xfId="0" applyNumberFormat="1" applyFont="1" applyBorder="1" applyAlignment="1">
      <alignment horizontal="right"/>
    </xf>
    <xf numFmtId="171" fontId="53" fillId="0" borderId="97" xfId="0" applyNumberFormat="1" applyFont="1" applyBorder="1" applyAlignment="1">
      <alignment horizontal="right"/>
    </xf>
    <xf numFmtId="171" fontId="53" fillId="0" borderId="85" xfId="0" applyNumberFormat="1" applyFont="1" applyBorder="1" applyAlignment="1">
      <alignment horizontal="right"/>
    </xf>
    <xf numFmtId="171" fontId="172" fillId="0" borderId="97" xfId="0" applyNumberFormat="1" applyFont="1" applyBorder="1" applyAlignment="1">
      <alignment horizontal="right"/>
    </xf>
    <xf numFmtId="171" fontId="172" fillId="0" borderId="85" xfId="0" applyNumberFormat="1" applyFont="1" applyBorder="1" applyAlignment="1">
      <alignment horizontal="right"/>
    </xf>
    <xf numFmtId="171" fontId="53" fillId="0" borderId="24" xfId="0" applyNumberFormat="1" applyFont="1" applyBorder="1" applyAlignment="1">
      <alignment horizontal="right"/>
    </xf>
    <xf numFmtId="171" fontId="53" fillId="0" borderId="105" xfId="0" applyNumberFormat="1" applyFont="1" applyBorder="1" applyAlignment="1">
      <alignment horizontal="right"/>
    </xf>
    <xf numFmtId="171" fontId="17" fillId="0" borderId="101" xfId="0" applyNumberFormat="1" applyFont="1" applyBorder="1" applyAlignment="1">
      <alignment horizontal="right"/>
    </xf>
    <xf numFmtId="171" fontId="172" fillId="0" borderId="101" xfId="0" applyNumberFormat="1" applyFont="1" applyBorder="1" applyAlignment="1">
      <alignment horizontal="right"/>
    </xf>
    <xf numFmtId="171" fontId="172" fillId="0" borderId="88" xfId="0" applyNumberFormat="1" applyFont="1" applyBorder="1" applyAlignment="1">
      <alignment horizontal="right"/>
    </xf>
    <xf numFmtId="171" fontId="53" fillId="0" borderId="24" xfId="3205" applyNumberFormat="1" applyFont="1" applyBorder="1" applyAlignment="1">
      <alignment horizontal="right"/>
    </xf>
    <xf numFmtId="171" fontId="53" fillId="0" borderId="105" xfId="3205" applyNumberFormat="1" applyFont="1" applyBorder="1" applyAlignment="1">
      <alignment horizontal="right"/>
    </xf>
    <xf numFmtId="171" fontId="53" fillId="0" borderId="68" xfId="3205" applyNumberFormat="1" applyFont="1" applyBorder="1" applyAlignment="1">
      <alignment horizontal="right"/>
    </xf>
    <xf numFmtId="171" fontId="53" fillId="0" borderId="97" xfId="3205" applyNumberFormat="1" applyFont="1" applyBorder="1" applyAlignment="1">
      <alignment horizontal="right"/>
    </xf>
    <xf numFmtId="0" fontId="53" fillId="0" borderId="68" xfId="0" applyFont="1" applyBorder="1" applyAlignment="1">
      <alignment horizontal="right"/>
    </xf>
    <xf numFmtId="171" fontId="53" fillId="0" borderId="24" xfId="0" applyNumberFormat="1" applyFont="1" applyBorder="1" applyAlignment="1">
      <alignment horizontal="right" vertical="center"/>
    </xf>
    <xf numFmtId="171" fontId="53" fillId="0" borderId="105" xfId="0" applyNumberFormat="1" applyFont="1" applyBorder="1" applyAlignment="1">
      <alignment horizontal="right" vertical="center"/>
    </xf>
    <xf numFmtId="0" fontId="17" fillId="9" borderId="83" xfId="0" applyFont="1" applyFill="1" applyBorder="1" applyAlignment="1">
      <alignment horizontal="center" vertical="center"/>
    </xf>
    <xf numFmtId="0" fontId="17" fillId="9" borderId="92" xfId="0" applyFont="1" applyFill="1" applyBorder="1" applyAlignment="1">
      <alignment horizontal="center" vertical="center"/>
    </xf>
    <xf numFmtId="0" fontId="17" fillId="9" borderId="78" xfId="0" applyFont="1" applyFill="1" applyBorder="1" applyAlignment="1">
      <alignment horizontal="center" vertical="center"/>
    </xf>
    <xf numFmtId="0" fontId="17" fillId="12" borderId="81" xfId="0" applyFont="1" applyFill="1" applyBorder="1" applyAlignment="1">
      <alignment horizontal="center"/>
    </xf>
    <xf numFmtId="0" fontId="17" fillId="12" borderId="100" xfId="0" applyFont="1" applyFill="1" applyBorder="1" applyAlignment="1">
      <alignment horizontal="center"/>
    </xf>
    <xf numFmtId="0" fontId="17" fillId="12" borderId="82" xfId="0" applyFont="1" applyFill="1" applyBorder="1" applyAlignment="1">
      <alignment horizontal="center"/>
    </xf>
    <xf numFmtId="0" fontId="116" fillId="0" borderId="68" xfId="0" applyFont="1" applyBorder="1" applyAlignment="1">
      <alignment vertical="center" wrapText="1"/>
    </xf>
    <xf numFmtId="168" fontId="161" fillId="0" borderId="68" xfId="0" applyNumberFormat="1" applyFont="1" applyBorder="1" applyAlignment="1">
      <alignment horizontal="right" vertical="center"/>
    </xf>
    <xf numFmtId="168" fontId="161" fillId="0" borderId="97" xfId="0" applyNumberFormat="1" applyFont="1" applyBorder="1" applyAlignment="1">
      <alignment horizontal="right" vertical="center"/>
    </xf>
    <xf numFmtId="168" fontId="161" fillId="0" borderId="85" xfId="0" applyNumberFormat="1" applyFont="1" applyBorder="1" applyAlignment="1">
      <alignment horizontal="right" vertical="center"/>
    </xf>
    <xf numFmtId="0" fontId="116" fillId="0" borderId="87" xfId="0" applyFont="1" applyBorder="1" applyAlignment="1">
      <alignment vertical="center" wrapText="1"/>
    </xf>
    <xf numFmtId="168" fontId="161" fillId="0" borderId="87" xfId="0" applyNumberFormat="1" applyFont="1" applyBorder="1" applyAlignment="1">
      <alignment horizontal="right" vertical="center"/>
    </xf>
    <xf numFmtId="168" fontId="161" fillId="0" borderId="101" xfId="0" applyNumberFormat="1" applyFont="1" applyBorder="1" applyAlignment="1">
      <alignment horizontal="right" vertical="center"/>
    </xf>
    <xf numFmtId="168" fontId="161" fillId="0" borderId="88" xfId="0" applyNumberFormat="1" applyFont="1" applyBorder="1" applyAlignment="1">
      <alignment horizontal="right" vertical="center"/>
    </xf>
    <xf numFmtId="0" fontId="17" fillId="9" borderId="95" xfId="0" applyFont="1" applyFill="1" applyBorder="1" applyAlignment="1">
      <alignment horizontal="center" vertical="center"/>
    </xf>
    <xf numFmtId="0" fontId="17" fillId="9" borderId="91" xfId="0" applyFont="1" applyFill="1" applyBorder="1" applyAlignment="1">
      <alignment horizontal="center" vertical="center"/>
    </xf>
    <xf numFmtId="0" fontId="17" fillId="12" borderId="82" xfId="0" applyFont="1" applyFill="1" applyBorder="1"/>
    <xf numFmtId="0" fontId="17" fillId="12" borderId="108" xfId="0" applyFont="1" applyFill="1" applyBorder="1"/>
    <xf numFmtId="0" fontId="17" fillId="3" borderId="107" xfId="0" applyFont="1" applyFill="1" applyBorder="1"/>
    <xf numFmtId="0" fontId="17" fillId="12" borderId="85" xfId="0" applyFont="1" applyFill="1" applyBorder="1"/>
    <xf numFmtId="168" fontId="0" fillId="0" borderId="68" xfId="0" applyNumberFormat="1" applyBorder="1"/>
    <xf numFmtId="168" fontId="0" fillId="0" borderId="85" xfId="0" applyNumberFormat="1" applyBorder="1"/>
    <xf numFmtId="168" fontId="116" fillId="0" borderId="68" xfId="0" applyNumberFormat="1" applyFont="1" applyBorder="1" applyAlignment="1">
      <alignment vertical="center" wrapText="1"/>
    </xf>
    <xf numFmtId="168" fontId="0" fillId="0" borderId="87" xfId="0" applyNumberFormat="1" applyBorder="1"/>
    <xf numFmtId="168" fontId="0" fillId="0" borderId="88" xfId="0" applyNumberFormat="1" applyBorder="1"/>
    <xf numFmtId="0" fontId="17" fillId="12" borderId="111" xfId="0" applyFont="1" applyFill="1" applyBorder="1" applyAlignment="1">
      <alignment horizontal="center"/>
    </xf>
    <xf numFmtId="206" fontId="161" fillId="0" borderId="85" xfId="1925" applyNumberFormat="1" applyFont="1" applyFill="1" applyBorder="1" applyAlignment="1">
      <alignment horizontal="right" vertical="center" wrapText="1"/>
    </xf>
    <xf numFmtId="0" fontId="17" fillId="2" borderId="81" xfId="0" applyFont="1" applyFill="1" applyBorder="1" applyAlignment="1">
      <alignment horizontal="center" vertical="center"/>
    </xf>
    <xf numFmtId="0" fontId="17" fillId="2" borderId="80" xfId="0" applyFont="1" applyFill="1" applyBorder="1" applyAlignment="1">
      <alignment horizontal="center" vertical="center"/>
    </xf>
    <xf numFmtId="0" fontId="25" fillId="3" borderId="68" xfId="0" applyFont="1" applyFill="1" applyBorder="1" applyAlignment="1">
      <alignment horizontal="center"/>
    </xf>
    <xf numFmtId="0" fontId="25" fillId="3" borderId="85" xfId="0" applyFont="1" applyFill="1" applyBorder="1" applyAlignment="1">
      <alignment horizontal="center"/>
    </xf>
    <xf numFmtId="176" fontId="16" fillId="0" borderId="68" xfId="0" applyNumberFormat="1" applyFont="1" applyBorder="1" applyAlignment="1">
      <alignment horizontal="right"/>
    </xf>
    <xf numFmtId="176" fontId="16" fillId="0" borderId="85" xfId="0" applyNumberFormat="1" applyFont="1" applyBorder="1" applyAlignment="1">
      <alignment horizontal="right"/>
    </xf>
    <xf numFmtId="176" fontId="16" fillId="0" borderId="87" xfId="0" applyNumberFormat="1" applyFont="1" applyBorder="1" applyAlignment="1">
      <alignment horizontal="right"/>
    </xf>
    <xf numFmtId="0" fontId="16" fillId="0" borderId="87" xfId="0" applyFont="1" applyBorder="1" applyAlignment="1">
      <alignment horizontal="right"/>
    </xf>
    <xf numFmtId="0" fontId="16" fillId="0" borderId="88" xfId="0" applyFont="1" applyBorder="1" applyAlignment="1">
      <alignment horizontal="right"/>
    </xf>
    <xf numFmtId="0" fontId="35" fillId="0" borderId="0" xfId="0" applyFont="1" applyAlignment="1">
      <alignment vertical="top"/>
    </xf>
    <xf numFmtId="0" fontId="16" fillId="0" borderId="68" xfId="0" applyFont="1" applyBorder="1"/>
    <xf numFmtId="0" fontId="17" fillId="0" borderId="3" xfId="0" applyFont="1" applyBorder="1" applyAlignment="1">
      <alignment horizontal="left" vertical="top"/>
    </xf>
    <xf numFmtId="0" fontId="17" fillId="2" borderId="81" xfId="0" applyFont="1" applyFill="1" applyBorder="1"/>
    <xf numFmtId="206" fontId="16" fillId="0" borderId="68" xfId="1925" applyNumberFormat="1" applyFont="1" applyFill="1" applyBorder="1" applyAlignment="1">
      <alignment horizontal="right"/>
    </xf>
    <xf numFmtId="0" fontId="116" fillId="0" borderId="0" xfId="0" applyFont="1" applyAlignment="1">
      <alignment horizontal="left" wrapText="1"/>
    </xf>
    <xf numFmtId="0" fontId="35" fillId="0" borderId="0" xfId="0" applyFont="1" applyAlignment="1">
      <alignment horizontal="left" wrapText="1"/>
    </xf>
    <xf numFmtId="0" fontId="17" fillId="9" borderId="68" xfId="0" applyFont="1" applyFill="1" applyBorder="1" applyAlignment="1">
      <alignment horizontal="center"/>
    </xf>
    <xf numFmtId="0" fontId="17" fillId="9" borderId="80" xfId="0" applyFont="1" applyFill="1" applyBorder="1" applyAlignment="1">
      <alignment horizontal="center"/>
    </xf>
    <xf numFmtId="0" fontId="17" fillId="12" borderId="81" xfId="0" applyFont="1" applyFill="1" applyBorder="1"/>
    <xf numFmtId="0" fontId="17" fillId="9" borderId="87" xfId="0" applyFont="1" applyFill="1" applyBorder="1"/>
    <xf numFmtId="168" fontId="16" fillId="0" borderId="97" xfId="0" applyNumberFormat="1" applyFont="1" applyBorder="1" applyAlignment="1">
      <alignment horizontal="right"/>
    </xf>
    <xf numFmtId="168" fontId="16" fillId="0" borderId="101" xfId="0" applyNumberFormat="1" applyFont="1" applyBorder="1" applyAlignment="1">
      <alignment horizontal="right"/>
    </xf>
    <xf numFmtId="1" fontId="16" fillId="0" borderId="97" xfId="0" applyNumberFormat="1" applyFont="1" applyBorder="1" applyAlignment="1">
      <alignment horizontal="right"/>
    </xf>
    <xf numFmtId="205" fontId="16" fillId="0" borderId="68" xfId="1925" applyNumberFormat="1" applyFont="1" applyFill="1" applyBorder="1" applyAlignment="1">
      <alignment horizontal="right"/>
    </xf>
    <xf numFmtId="0" fontId="6" fillId="0" borderId="0" xfId="138" applyFont="1"/>
    <xf numFmtId="0" fontId="25" fillId="0" borderId="0" xfId="138" applyFont="1"/>
    <xf numFmtId="172" fontId="16" fillId="0" borderId="68" xfId="138" applyNumberFormat="1" applyFont="1" applyBorder="1" applyAlignment="1">
      <alignment horizontal="center"/>
    </xf>
    <xf numFmtId="173" fontId="16" fillId="0" borderId="68" xfId="0" applyNumberFormat="1" applyFont="1" applyBorder="1" applyAlignment="1">
      <alignment horizontal="center"/>
    </xf>
    <xf numFmtId="173" fontId="16" fillId="0" borderId="85" xfId="0" applyNumberFormat="1" applyFont="1" applyBorder="1" applyAlignment="1">
      <alignment horizontal="center"/>
    </xf>
    <xf numFmtId="172" fontId="16" fillId="0" borderId="87" xfId="138" applyNumberFormat="1" applyFont="1" applyBorder="1" applyAlignment="1">
      <alignment horizontal="center"/>
    </xf>
    <xf numFmtId="173" fontId="16" fillId="0" borderId="87" xfId="0" applyNumberFormat="1" applyFont="1" applyBorder="1" applyAlignment="1">
      <alignment horizontal="center"/>
    </xf>
    <xf numFmtId="173" fontId="16" fillId="0" borderId="88" xfId="0" applyNumberFormat="1" applyFont="1" applyBorder="1" applyAlignment="1">
      <alignment horizontal="center"/>
    </xf>
    <xf numFmtId="0" fontId="17" fillId="2" borderId="84" xfId="0" applyFont="1" applyFill="1" applyBorder="1" applyAlignment="1">
      <alignment wrapText="1"/>
    </xf>
    <xf numFmtId="0" fontId="17" fillId="2" borderId="84" xfId="138" applyFont="1" applyFill="1" applyBorder="1" applyAlignment="1">
      <alignment wrapText="1"/>
    </xf>
    <xf numFmtId="0" fontId="16" fillId="0" borderId="68" xfId="0" applyFont="1" applyBorder="1" applyAlignment="1">
      <alignment horizontal="right" vertical="center" wrapText="1"/>
    </xf>
    <xf numFmtId="0" fontId="17" fillId="3" borderId="82" xfId="0" applyFont="1" applyFill="1" applyBorder="1"/>
    <xf numFmtId="43" fontId="16" fillId="0" borderId="68" xfId="1925" applyFont="1" applyFill="1" applyBorder="1" applyAlignment="1">
      <alignment horizontal="right" vertical="center" wrapText="1"/>
    </xf>
    <xf numFmtId="2" fontId="16" fillId="0" borderId="68" xfId="1925" applyNumberFormat="1" applyFont="1" applyFill="1" applyBorder="1" applyAlignment="1">
      <alignment horizontal="right" vertical="center" wrapText="1"/>
    </xf>
    <xf numFmtId="168" fontId="16" fillId="0" borderId="68" xfId="0" applyNumberFormat="1" applyFont="1" applyBorder="1" applyAlignment="1">
      <alignment horizontal="right" wrapText="1"/>
    </xf>
    <xf numFmtId="0" fontId="17" fillId="2" borderId="81" xfId="0" applyFont="1" applyFill="1" applyBorder="1" applyAlignment="1">
      <alignment horizontal="center" vertical="center" wrapText="1"/>
    </xf>
    <xf numFmtId="9" fontId="16" fillId="0" borderId="68" xfId="5916" applyFont="1" applyFill="1" applyBorder="1" applyAlignment="1">
      <alignment horizontal="right"/>
    </xf>
    <xf numFmtId="168" fontId="16" fillId="0" borderId="68" xfId="5916" applyNumberFormat="1" applyFont="1" applyFill="1" applyBorder="1" applyAlignment="1">
      <alignment horizontal="right" vertical="center" wrapText="1"/>
    </xf>
    <xf numFmtId="8" fontId="17" fillId="2" borderId="87" xfId="0" applyNumberFormat="1" applyFont="1" applyFill="1" applyBorder="1" applyAlignment="1">
      <alignment horizontal="center"/>
    </xf>
    <xf numFmtId="1" fontId="16" fillId="0" borderId="87" xfId="0" applyNumberFormat="1" applyFont="1" applyBorder="1" applyAlignment="1">
      <alignment horizontal="right"/>
    </xf>
    <xf numFmtId="1" fontId="16" fillId="0" borderId="88" xfId="0" applyNumberFormat="1" applyFont="1" applyBorder="1" applyAlignment="1">
      <alignment horizontal="right"/>
    </xf>
    <xf numFmtId="168" fontId="16" fillId="0" borderId="97" xfId="0" applyNumberFormat="1" applyFont="1" applyBorder="1" applyAlignment="1">
      <alignment horizontal="right" vertical="center" wrapText="1"/>
    </xf>
    <xf numFmtId="0" fontId="16" fillId="0" borderId="97" xfId="0" applyFont="1" applyBorder="1" applyAlignment="1">
      <alignment horizontal="right"/>
    </xf>
    <xf numFmtId="1" fontId="16" fillId="0" borderId="101" xfId="0" applyNumberFormat="1" applyFont="1" applyBorder="1" applyAlignment="1">
      <alignment horizontal="right"/>
    </xf>
    <xf numFmtId="170" fontId="16" fillId="0" borderId="0" xfId="142" applyNumberFormat="1" applyFont="1" applyFill="1" applyBorder="1" applyAlignment="1"/>
    <xf numFmtId="1" fontId="16" fillId="0" borderId="0" xfId="142" applyNumberFormat="1" applyFont="1" applyFill="1" applyBorder="1" applyAlignment="1"/>
    <xf numFmtId="0" fontId="17" fillId="2" borderId="80" xfId="142" applyNumberFormat="1" applyFont="1" applyFill="1" applyBorder="1" applyAlignment="1">
      <alignment vertical="center" wrapText="1"/>
    </xf>
    <xf numFmtId="0" fontId="17" fillId="12" borderId="100" xfId="142" applyNumberFormat="1" applyFont="1" applyFill="1" applyBorder="1" applyAlignment="1">
      <alignment vertical="center" wrapText="1"/>
    </xf>
    <xf numFmtId="0" fontId="17" fillId="12" borderId="95" xfId="142" applyNumberFormat="1" applyFont="1" applyFill="1" applyBorder="1" applyAlignment="1">
      <alignment vertical="center" wrapText="1"/>
    </xf>
    <xf numFmtId="170" fontId="5" fillId="0" borderId="0" xfId="142" applyNumberFormat="1" applyFont="1" applyFill="1" applyBorder="1" applyAlignment="1"/>
    <xf numFmtId="172" fontId="16" fillId="0" borderId="68" xfId="138" applyNumberFormat="1" applyFont="1" applyBorder="1" applyAlignment="1">
      <alignment horizontal="right" vertical="center"/>
    </xf>
    <xf numFmtId="175" fontId="16" fillId="0" borderId="0" xfId="0" applyNumberFormat="1" applyFont="1" applyAlignment="1">
      <alignment horizontal="center"/>
    </xf>
    <xf numFmtId="172" fontId="16" fillId="0" borderId="68" xfId="0" applyNumberFormat="1" applyFont="1" applyBorder="1" applyAlignment="1">
      <alignment horizontal="right" vertical="center"/>
    </xf>
    <xf numFmtId="172" fontId="16" fillId="0" borderId="68" xfId="139" applyNumberFormat="1" applyFont="1" applyBorder="1" applyAlignment="1">
      <alignment horizontal="right" vertical="center"/>
    </xf>
    <xf numFmtId="172" fontId="173" fillId="0" borderId="68" xfId="0" applyNumberFormat="1" applyFont="1" applyBorder="1" applyAlignment="1">
      <alignment horizontal="center" vertical="center"/>
    </xf>
    <xf numFmtId="175" fontId="46" fillId="0" borderId="0" xfId="0" applyNumberFormat="1" applyFont="1" applyAlignment="1">
      <alignment horizontal="center"/>
    </xf>
    <xf numFmtId="0" fontId="16" fillId="0" borderId="0" xfId="0" applyFont="1" applyAlignment="1">
      <alignment horizontal="center"/>
    </xf>
    <xf numFmtId="0" fontId="17" fillId="2" borderId="86" xfId="138" applyFont="1" applyFill="1" applyBorder="1" applyAlignment="1">
      <alignment wrapText="1"/>
    </xf>
    <xf numFmtId="0" fontId="17" fillId="2" borderId="68" xfId="0" applyFont="1" applyFill="1" applyBorder="1" applyAlignment="1">
      <alignment horizontal="left" wrapText="1"/>
    </xf>
    <xf numFmtId="0" fontId="16" fillId="0" borderId="68" xfId="0" applyFont="1" applyBorder="1" applyAlignment="1">
      <alignment vertical="center"/>
    </xf>
    <xf numFmtId="0" fontId="16" fillId="0" borderId="85" xfId="0" applyFont="1" applyBorder="1" applyAlignment="1">
      <alignment vertical="center"/>
    </xf>
    <xf numFmtId="0" fontId="16" fillId="0" borderId="85" xfId="0" applyFont="1" applyBorder="1" applyAlignment="1">
      <alignment horizontal="right" vertical="center" wrapText="1"/>
    </xf>
    <xf numFmtId="168" fontId="16" fillId="0" borderId="68" xfId="0" applyNumberFormat="1" applyFont="1" applyBorder="1" applyAlignment="1">
      <alignment vertical="center"/>
    </xf>
    <xf numFmtId="168" fontId="16" fillId="0" borderId="85" xfId="0" applyNumberFormat="1" applyFont="1" applyBorder="1" applyAlignment="1">
      <alignment vertical="center"/>
    </xf>
    <xf numFmtId="0" fontId="17" fillId="9" borderId="68" xfId="0" applyFont="1" applyFill="1" applyBorder="1" applyAlignment="1">
      <alignment horizontal="left" wrapText="1"/>
    </xf>
    <xf numFmtId="178" fontId="16" fillId="0" borderId="68" xfId="0" applyNumberFormat="1" applyFont="1" applyBorder="1" applyAlignment="1">
      <alignment vertical="center"/>
    </xf>
    <xf numFmtId="178" fontId="16" fillId="0" borderId="85" xfId="0" applyNumberFormat="1" applyFont="1" applyBorder="1" applyAlignment="1">
      <alignment vertical="center"/>
    </xf>
    <xf numFmtId="0" fontId="17" fillId="2" borderId="87" xfId="0" applyFont="1" applyFill="1" applyBorder="1" applyAlignment="1">
      <alignment horizontal="left" wrapText="1"/>
    </xf>
    <xf numFmtId="168" fontId="16" fillId="0" borderId="87" xfId="0" applyNumberFormat="1" applyFont="1" applyBorder="1" applyAlignment="1">
      <alignment vertical="center"/>
    </xf>
    <xf numFmtId="168" fontId="16" fillId="0" borderId="88" xfId="0" applyNumberFormat="1" applyFont="1" applyBorder="1" applyAlignment="1">
      <alignment vertical="center"/>
    </xf>
    <xf numFmtId="0" fontId="17" fillId="0" borderId="0" xfId="0" applyFont="1" applyAlignment="1">
      <alignment vertical="center" wrapText="1"/>
    </xf>
    <xf numFmtId="168" fontId="35" fillId="0" borderId="0" xfId="0" applyNumberFormat="1" applyFont="1" applyAlignment="1">
      <alignment vertical="top"/>
    </xf>
    <xf numFmtId="178" fontId="16" fillId="0" borderId="0" xfId="0" applyNumberFormat="1" applyFont="1"/>
    <xf numFmtId="0" fontId="17" fillId="9" borderId="80" xfId="139" applyFont="1" applyFill="1" applyBorder="1" applyAlignment="1">
      <alignment vertical="center" wrapText="1"/>
    </xf>
    <xf numFmtId="1" fontId="17" fillId="12" borderId="81" xfId="142" applyNumberFormat="1" applyFont="1" applyFill="1" applyBorder="1" applyAlignment="1">
      <alignment horizontal="center" vertical="center" wrapText="1"/>
    </xf>
    <xf numFmtId="0" fontId="17" fillId="12" borderId="81" xfId="139" applyFont="1" applyFill="1" applyBorder="1" applyAlignment="1">
      <alignment horizontal="center" vertical="center" wrapText="1"/>
    </xf>
    <xf numFmtId="0" fontId="17" fillId="12" borderId="100" xfId="139" applyFont="1" applyFill="1" applyBorder="1" applyAlignment="1">
      <alignment horizontal="center" vertical="center" wrapText="1"/>
    </xf>
    <xf numFmtId="169" fontId="16" fillId="0" borderId="85" xfId="0" applyNumberFormat="1" applyFont="1" applyBorder="1" applyAlignment="1">
      <alignment horizontal="right"/>
    </xf>
    <xf numFmtId="167" fontId="17" fillId="2" borderId="84" xfId="0" applyNumberFormat="1" applyFont="1" applyFill="1" applyBorder="1"/>
    <xf numFmtId="171" fontId="16" fillId="0" borderId="88" xfId="0" applyNumberFormat="1" applyFont="1" applyBorder="1" applyAlignment="1">
      <alignment horizontal="right"/>
    </xf>
    <xf numFmtId="168" fontId="17" fillId="2" borderId="87" xfId="0" applyNumberFormat="1" applyFont="1" applyFill="1" applyBorder="1"/>
    <xf numFmtId="0" fontId="174" fillId="4" borderId="0" xfId="0" applyFont="1" applyFill="1"/>
    <xf numFmtId="169" fontId="16" fillId="0" borderId="0" xfId="0" applyNumberFormat="1" applyFont="1" applyAlignment="1">
      <alignment horizontal="right"/>
    </xf>
    <xf numFmtId="0" fontId="17" fillId="3" borderId="100" xfId="0" applyFont="1" applyFill="1" applyBorder="1"/>
    <xf numFmtId="0" fontId="16" fillId="0" borderId="97" xfId="0" applyFont="1" applyBorder="1" applyAlignment="1">
      <alignment horizontal="right" vertical="center" wrapText="1"/>
    </xf>
    <xf numFmtId="0" fontId="16" fillId="0" borderId="97" xfId="0" applyFont="1" applyBorder="1" applyAlignment="1">
      <alignment vertical="center"/>
    </xf>
    <xf numFmtId="168" fontId="16" fillId="0" borderId="97" xfId="0" applyNumberFormat="1" applyFont="1" applyBorder="1" applyAlignment="1">
      <alignment vertical="center"/>
    </xf>
    <xf numFmtId="168" fontId="16" fillId="0" borderId="101" xfId="0" applyNumberFormat="1" applyFont="1" applyBorder="1" applyAlignment="1">
      <alignment vertical="center"/>
    </xf>
    <xf numFmtId="178" fontId="16" fillId="0" borderId="97" xfId="0" applyNumberFormat="1" applyFont="1" applyBorder="1" applyAlignment="1">
      <alignment vertical="center"/>
    </xf>
    <xf numFmtId="0" fontId="175" fillId="0" borderId="0" xfId="0" applyFont="1"/>
    <xf numFmtId="0" fontId="17" fillId="0" borderId="0" xfId="0" quotePrefix="1" applyFont="1" applyAlignment="1">
      <alignment horizontal="right"/>
    </xf>
    <xf numFmtId="0" fontId="17" fillId="9" borderId="114" xfId="0" applyFont="1" applyFill="1" applyBorder="1"/>
    <xf numFmtId="0" fontId="17" fillId="2" borderId="114" xfId="0" applyFont="1" applyFill="1" applyBorder="1"/>
    <xf numFmtId="171" fontId="16" fillId="0" borderId="85" xfId="22" applyNumberFormat="1" applyFont="1" applyFill="1" applyBorder="1" applyAlignment="1">
      <alignment horizontal="right"/>
    </xf>
    <xf numFmtId="0" fontId="17" fillId="9" borderId="115" xfId="0" applyFont="1" applyFill="1" applyBorder="1"/>
    <xf numFmtId="171" fontId="16" fillId="0" borderId="87" xfId="0" applyNumberFormat="1" applyFont="1" applyBorder="1" applyAlignment="1">
      <alignment horizontal="right"/>
    </xf>
    <xf numFmtId="171" fontId="16" fillId="0" borderId="88" xfId="22" applyNumberFormat="1" applyFont="1" applyFill="1" applyBorder="1" applyAlignment="1">
      <alignment horizontal="right"/>
    </xf>
    <xf numFmtId="0" fontId="17" fillId="2" borderId="114" xfId="138" applyFont="1" applyFill="1" applyBorder="1" applyAlignment="1">
      <alignment horizontal="left"/>
    </xf>
    <xf numFmtId="0" fontId="17" fillId="2" borderId="115" xfId="138" applyFont="1" applyFill="1" applyBorder="1" applyAlignment="1">
      <alignment horizontal="left"/>
    </xf>
    <xf numFmtId="0" fontId="17" fillId="3" borderId="80" xfId="138" applyFont="1" applyFill="1" applyBorder="1" applyAlignment="1">
      <alignment horizontal="right" vertical="center"/>
    </xf>
    <xf numFmtId="0" fontId="17" fillId="3" borderId="81" xfId="138" applyFont="1" applyFill="1" applyBorder="1" applyAlignment="1">
      <alignment horizontal="right" vertical="center"/>
    </xf>
    <xf numFmtId="0" fontId="25" fillId="3" borderId="81" xfId="138" applyFont="1" applyFill="1" applyBorder="1" applyAlignment="1">
      <alignment horizontal="right" vertical="center"/>
    </xf>
    <xf numFmtId="1" fontId="17" fillId="3" borderId="81" xfId="142" applyNumberFormat="1" applyFont="1" applyFill="1" applyBorder="1" applyAlignment="1">
      <alignment horizontal="right" vertical="center" wrapText="1"/>
    </xf>
    <xf numFmtId="0" fontId="17" fillId="3" borderId="81" xfId="142" applyNumberFormat="1" applyFont="1" applyFill="1" applyBorder="1" applyAlignment="1">
      <alignment horizontal="center" vertical="center"/>
    </xf>
    <xf numFmtId="0" fontId="17" fillId="3" borderId="82" xfId="142" applyNumberFormat="1" applyFont="1" applyFill="1" applyBorder="1" applyAlignment="1">
      <alignment horizontal="center" vertical="center"/>
    </xf>
    <xf numFmtId="172" fontId="16" fillId="0" borderId="84" xfId="138" applyNumberFormat="1" applyFont="1" applyBorder="1" applyAlignment="1">
      <alignment horizontal="center"/>
    </xf>
    <xf numFmtId="172" fontId="16" fillId="0" borderId="86" xfId="138" applyNumberFormat="1" applyFont="1" applyBorder="1" applyAlignment="1">
      <alignment horizontal="center"/>
    </xf>
    <xf numFmtId="174" fontId="16" fillId="0" borderId="68" xfId="1925" applyNumberFormat="1" applyFont="1" applyFill="1" applyBorder="1" applyAlignment="1">
      <alignment horizontal="right"/>
    </xf>
    <xf numFmtId="205" fontId="16" fillId="0" borderId="87" xfId="1925" applyNumberFormat="1" applyFont="1" applyFill="1" applyBorder="1" applyAlignment="1">
      <alignment horizontal="right"/>
    </xf>
    <xf numFmtId="174" fontId="16" fillId="0" borderId="87" xfId="1925" applyNumberFormat="1" applyFont="1" applyFill="1" applyBorder="1" applyAlignment="1">
      <alignment horizontal="right"/>
    </xf>
    <xf numFmtId="168" fontId="16" fillId="0" borderId="68" xfId="1925" applyNumberFormat="1" applyFont="1" applyFill="1" applyBorder="1" applyAlignment="1">
      <alignment horizontal="right" vertical="center" wrapText="1"/>
    </xf>
    <xf numFmtId="0" fontId="178" fillId="0" borderId="0" xfId="0" applyFont="1" applyAlignment="1">
      <alignment horizontal="left" vertical="top"/>
    </xf>
    <xf numFmtId="207" fontId="180" fillId="97" borderId="116" xfId="0" applyNumberFormat="1" applyFont="1" applyFill="1" applyBorder="1" applyAlignment="1">
      <alignment horizontal="center" vertical="top" shrinkToFit="1"/>
    </xf>
    <xf numFmtId="0" fontId="173" fillId="0" borderId="68" xfId="0" applyFont="1" applyBorder="1" applyAlignment="1">
      <alignment horizontal="right" vertical="top" wrapText="1"/>
    </xf>
    <xf numFmtId="0" fontId="0" fillId="0" borderId="0" xfId="0" applyAlignment="1">
      <alignment horizontal="left" vertical="top"/>
    </xf>
    <xf numFmtId="0" fontId="181" fillId="0" borderId="0" xfId="0" applyFont="1" applyAlignment="1">
      <alignment horizontal="left" vertical="top"/>
    </xf>
    <xf numFmtId="0" fontId="4" fillId="0" borderId="0" xfId="1" applyFill="1" applyBorder="1" applyAlignment="1" applyProtection="1">
      <alignment horizontal="left" vertical="top"/>
    </xf>
    <xf numFmtId="168" fontId="173" fillId="0" borderId="68" xfId="0" applyNumberFormat="1" applyFont="1" applyBorder="1" applyAlignment="1">
      <alignment horizontal="right" vertical="top" wrapText="1"/>
    </xf>
    <xf numFmtId="0" fontId="178" fillId="0" borderId="68" xfId="0" applyFont="1" applyBorder="1" applyAlignment="1">
      <alignment horizontal="right" vertical="top" shrinkToFit="1"/>
    </xf>
    <xf numFmtId="0" fontId="173" fillId="0" borderId="68" xfId="0" applyFont="1" applyBorder="1" applyAlignment="1">
      <alignment horizontal="right" vertical="top" shrinkToFit="1"/>
    </xf>
    <xf numFmtId="168" fontId="35" fillId="0" borderId="85" xfId="0" applyNumberFormat="1" applyFont="1" applyBorder="1"/>
    <xf numFmtId="168" fontId="35" fillId="0" borderId="87" xfId="0" applyNumberFormat="1" applyFont="1" applyBorder="1"/>
    <xf numFmtId="205" fontId="16" fillId="0" borderId="68" xfId="0" applyNumberFormat="1" applyFont="1" applyBorder="1" applyAlignment="1">
      <alignment horizontal="right"/>
    </xf>
    <xf numFmtId="0" fontId="161" fillId="0" borderId="0" xfId="0" applyFont="1" applyAlignment="1">
      <alignment horizontal="left" vertical="center" wrapText="1"/>
    </xf>
    <xf numFmtId="0" fontId="17" fillId="2" borderId="90"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17" fillId="2" borderId="92" xfId="0" applyFont="1" applyFill="1" applyBorder="1" applyAlignment="1">
      <alignment horizontal="left" vertical="center" wrapText="1"/>
    </xf>
    <xf numFmtId="0" fontId="17" fillId="2" borderId="93" xfId="0" applyFont="1" applyFill="1" applyBorder="1" applyAlignment="1">
      <alignment horizontal="left" vertical="center" wrapText="1"/>
    </xf>
    <xf numFmtId="0" fontId="16" fillId="0" borderId="85" xfId="0" applyFont="1" applyBorder="1"/>
    <xf numFmtId="0" fontId="16" fillId="0" borderId="87" xfId="0" applyFont="1" applyBorder="1"/>
    <xf numFmtId="1" fontId="16" fillId="0" borderId="87" xfId="0" applyNumberFormat="1" applyFont="1" applyBorder="1"/>
    <xf numFmtId="1" fontId="16" fillId="0" borderId="85" xfId="0" applyNumberFormat="1" applyFont="1" applyBorder="1"/>
    <xf numFmtId="169" fontId="35" fillId="0" borderId="85" xfId="0" applyNumberFormat="1" applyFont="1" applyBorder="1" applyAlignment="1">
      <alignment horizontal="right"/>
    </xf>
    <xf numFmtId="169" fontId="35" fillId="0" borderId="87" xfId="0" applyNumberFormat="1" applyFont="1" applyBorder="1" applyAlignment="1">
      <alignment horizontal="right"/>
    </xf>
    <xf numFmtId="169" fontId="35" fillId="0" borderId="88" xfId="0" applyNumberFormat="1" applyFont="1" applyBorder="1" applyAlignment="1">
      <alignment horizontal="right"/>
    </xf>
    <xf numFmtId="169" fontId="16" fillId="0" borderId="88" xfId="0" applyNumberFormat="1" applyFont="1" applyBorder="1" applyAlignment="1">
      <alignment horizontal="right"/>
    </xf>
    <xf numFmtId="0" fontId="17" fillId="2" borderId="81" xfId="0" applyFont="1" applyFill="1" applyBorder="1" applyAlignment="1">
      <alignment vertical="center"/>
    </xf>
    <xf numFmtId="206" fontId="16" fillId="0" borderId="85" xfId="1925" applyNumberFormat="1" applyFont="1" applyFill="1" applyBorder="1" applyAlignment="1">
      <alignment horizontal="right"/>
    </xf>
    <xf numFmtId="206" fontId="16" fillId="0" borderId="87" xfId="1925" applyNumberFormat="1" applyFont="1" applyFill="1" applyBorder="1" applyAlignment="1">
      <alignment horizontal="right"/>
    </xf>
    <xf numFmtId="206" fontId="16" fillId="0" borderId="88" xfId="1925" applyNumberFormat="1" applyFont="1" applyFill="1" applyBorder="1" applyAlignment="1">
      <alignment horizontal="right"/>
    </xf>
    <xf numFmtId="0" fontId="17" fillId="12" borderId="95" xfId="0" applyFont="1" applyFill="1" applyBorder="1" applyAlignment="1">
      <alignment horizontal="center"/>
    </xf>
    <xf numFmtId="0" fontId="17" fillId="3" borderId="95" xfId="0" applyFont="1" applyFill="1" applyBorder="1" applyAlignment="1">
      <alignment horizontal="center"/>
    </xf>
    <xf numFmtId="0" fontId="17" fillId="9" borderId="112" xfId="0" applyFont="1" applyFill="1" applyBorder="1" applyAlignment="1">
      <alignment horizontal="center" vertical="center"/>
    </xf>
    <xf numFmtId="203" fontId="35" fillId="0" borderId="68" xfId="0" applyNumberFormat="1" applyFont="1" applyBorder="1" applyAlignment="1">
      <alignment horizontal="right"/>
    </xf>
    <xf numFmtId="0" fontId="164" fillId="0" borderId="0" xfId="0" applyFont="1" applyAlignment="1">
      <alignment horizontal="left" vertical="center" wrapText="1"/>
    </xf>
    <xf numFmtId="168" fontId="16" fillId="0" borderId="68" xfId="207" applyNumberFormat="1" applyFont="1" applyBorder="1" applyAlignment="1">
      <alignment horizontal="right"/>
    </xf>
    <xf numFmtId="0" fontId="16" fillId="0" borderId="68" xfId="207" applyFont="1" applyBorder="1" applyAlignment="1">
      <alignment horizontal="right"/>
    </xf>
    <xf numFmtId="168" fontId="16" fillId="0" borderId="85" xfId="207" applyNumberFormat="1" applyFont="1" applyBorder="1" applyAlignment="1">
      <alignment horizontal="right"/>
    </xf>
    <xf numFmtId="168" fontId="16" fillId="0" borderId="88" xfId="207" applyNumberFormat="1" applyFont="1" applyBorder="1" applyAlignment="1">
      <alignment horizontal="right"/>
    </xf>
    <xf numFmtId="0" fontId="17" fillId="2" borderId="84" xfId="0" applyFont="1" applyFill="1" applyBorder="1" applyAlignment="1">
      <alignment vertical="center"/>
    </xf>
    <xf numFmtId="0" fontId="17" fillId="2" borderId="86" xfId="0" applyFont="1" applyFill="1" applyBorder="1" applyAlignment="1">
      <alignment vertical="center"/>
    </xf>
    <xf numFmtId="0" fontId="16" fillId="0" borderId="68" xfId="1925" applyNumberFormat="1" applyFont="1" applyFill="1" applyBorder="1" applyAlignment="1">
      <alignment horizontal="right"/>
    </xf>
    <xf numFmtId="0" fontId="16" fillId="0" borderId="87" xfId="1925" applyNumberFormat="1" applyFont="1" applyFill="1" applyBorder="1" applyAlignment="1">
      <alignment horizontal="right"/>
    </xf>
    <xf numFmtId="0" fontId="53" fillId="0" borderId="97" xfId="0" applyFont="1" applyBorder="1" applyAlignment="1">
      <alignment horizontal="right"/>
    </xf>
    <xf numFmtId="0" fontId="17" fillId="9" borderId="102" xfId="0" applyFont="1" applyFill="1" applyBorder="1" applyAlignment="1">
      <alignment horizontal="center" vertical="center"/>
    </xf>
    <xf numFmtId="0" fontId="17" fillId="9" borderId="103" xfId="0" applyFont="1" applyFill="1" applyBorder="1" applyAlignment="1">
      <alignment horizontal="center" vertical="center"/>
    </xf>
    <xf numFmtId="0" fontId="17" fillId="3" borderId="103" xfId="0" applyFont="1" applyFill="1" applyBorder="1" applyAlignment="1">
      <alignment horizontal="center"/>
    </xf>
    <xf numFmtId="0" fontId="17" fillId="10" borderId="103" xfId="0" applyFont="1" applyFill="1" applyBorder="1"/>
    <xf numFmtId="168" fontId="16" fillId="0" borderId="81" xfId="0" applyNumberFormat="1" applyFont="1" applyBorder="1" applyAlignment="1">
      <alignment horizontal="right" vertical="center" wrapText="1"/>
    </xf>
    <xf numFmtId="168" fontId="16" fillId="0" borderId="82" xfId="0" applyNumberFormat="1" applyFont="1" applyBorder="1" applyAlignment="1">
      <alignment horizontal="right" vertical="center" wrapText="1"/>
    </xf>
    <xf numFmtId="0" fontId="16" fillId="2" borderId="68" xfId="0" applyFont="1" applyFill="1" applyBorder="1"/>
    <xf numFmtId="0" fontId="16" fillId="0" borderId="68" xfId="1925" applyNumberFormat="1" applyFont="1" applyFill="1" applyBorder="1" applyAlignment="1">
      <alignment horizontal="right" vertical="center" wrapText="1"/>
    </xf>
    <xf numFmtId="0" fontId="16" fillId="0" borderId="85" xfId="1925" applyNumberFormat="1" applyFont="1" applyFill="1" applyBorder="1" applyAlignment="1">
      <alignment horizontal="right" vertical="center" wrapText="1"/>
    </xf>
    <xf numFmtId="0" fontId="16" fillId="0" borderId="87" xfId="1925" applyNumberFormat="1" applyFont="1" applyFill="1" applyBorder="1" applyAlignment="1">
      <alignment horizontal="right" vertical="center" wrapText="1"/>
    </xf>
    <xf numFmtId="0" fontId="16" fillId="0" borderId="88" xfId="1925" applyNumberFormat="1" applyFont="1" applyFill="1" applyBorder="1" applyAlignment="1">
      <alignment horizontal="right" vertical="center" wrapText="1"/>
    </xf>
    <xf numFmtId="0" fontId="17" fillId="9" borderId="3" xfId="0" applyFont="1" applyFill="1" applyBorder="1" applyAlignment="1">
      <alignment horizontal="center" vertical="center"/>
    </xf>
    <xf numFmtId="0" fontId="116" fillId="0" borderId="97" xfId="0" applyFont="1" applyBorder="1" applyAlignment="1">
      <alignment vertical="center" wrapText="1"/>
    </xf>
    <xf numFmtId="0" fontId="116" fillId="0" borderId="101" xfId="0" applyFont="1" applyBorder="1" applyAlignment="1">
      <alignment vertical="center" wrapText="1"/>
    </xf>
    <xf numFmtId="168" fontId="161" fillId="0" borderId="98" xfId="0" applyNumberFormat="1" applyFont="1" applyBorder="1" applyAlignment="1">
      <alignment horizontal="right" vertical="center"/>
    </xf>
    <xf numFmtId="168" fontId="161" fillId="0" borderId="117" xfId="0" applyNumberFormat="1" applyFont="1" applyBorder="1" applyAlignment="1">
      <alignment horizontal="right" vertical="center"/>
    </xf>
    <xf numFmtId="0" fontId="17" fillId="12" borderId="80" xfId="0" applyFont="1" applyFill="1" applyBorder="1" applyAlignment="1">
      <alignment horizontal="center"/>
    </xf>
    <xf numFmtId="168" fontId="161" fillId="0" borderId="84" xfId="0" applyNumberFormat="1" applyFont="1" applyBorder="1" applyAlignment="1">
      <alignment horizontal="right" vertical="center"/>
    </xf>
    <xf numFmtId="168" fontId="161" fillId="0" borderId="86" xfId="0" applyNumberFormat="1" applyFont="1" applyBorder="1" applyAlignment="1">
      <alignment horizontal="right" vertical="center"/>
    </xf>
    <xf numFmtId="0" fontId="17" fillId="12" borderId="112" xfId="0" applyFont="1" applyFill="1" applyBorder="1" applyAlignment="1">
      <alignment horizontal="center"/>
    </xf>
    <xf numFmtId="168" fontId="161" fillId="0" borderId="114" xfId="0" applyNumberFormat="1" applyFont="1" applyBorder="1" applyAlignment="1">
      <alignment horizontal="right" vertical="center"/>
    </xf>
    <xf numFmtId="168" fontId="161" fillId="0" borderId="115" xfId="0" applyNumberFormat="1" applyFont="1" applyBorder="1" applyAlignment="1">
      <alignment horizontal="right" vertical="center"/>
    </xf>
    <xf numFmtId="206" fontId="161" fillId="0" borderId="88" xfId="1925" applyNumberFormat="1" applyFont="1" applyFill="1" applyBorder="1" applyAlignment="1">
      <alignment horizontal="right" vertical="center" wrapText="1"/>
    </xf>
    <xf numFmtId="0" fontId="17" fillId="12" borderId="108" xfId="0" applyFont="1" applyFill="1" applyBorder="1" applyAlignment="1">
      <alignment horizontal="center"/>
    </xf>
    <xf numFmtId="0" fontId="17" fillId="12" borderId="96" xfId="0" applyFont="1" applyFill="1" applyBorder="1"/>
    <xf numFmtId="205" fontId="161" fillId="0" borderId="118" xfId="1925" applyNumberFormat="1" applyFont="1" applyFill="1" applyBorder="1" applyAlignment="1">
      <alignment horizontal="right" vertical="center" wrapText="1"/>
    </xf>
    <xf numFmtId="205" fontId="161" fillId="0" borderId="119" xfId="1925" applyNumberFormat="1" applyFont="1" applyFill="1" applyBorder="1" applyAlignment="1">
      <alignment horizontal="right" vertical="center" wrapText="1"/>
    </xf>
    <xf numFmtId="168" fontId="161" fillId="0" borderId="85" xfId="0" applyNumberFormat="1" applyFont="1" applyBorder="1" applyAlignment="1">
      <alignment horizontal="right"/>
    </xf>
    <xf numFmtId="0" fontId="17" fillId="12" borderId="111" xfId="0" applyFont="1" applyFill="1" applyBorder="1"/>
    <xf numFmtId="0" fontId="17" fillId="3" borderId="80" xfId="0" applyFont="1" applyFill="1" applyBorder="1" applyAlignment="1">
      <alignment horizontal="center"/>
    </xf>
    <xf numFmtId="0" fontId="17" fillId="9" borderId="120" xfId="0" applyFont="1" applyFill="1" applyBorder="1" applyAlignment="1">
      <alignment horizontal="center" vertical="center"/>
    </xf>
    <xf numFmtId="0" fontId="116" fillId="0" borderId="84" xfId="0" applyFont="1" applyBorder="1" applyAlignment="1">
      <alignment vertical="center" wrapText="1"/>
    </xf>
    <xf numFmtId="0" fontId="116" fillId="0" borderId="86" xfId="0" applyFont="1" applyBorder="1" applyAlignment="1">
      <alignment vertical="center" wrapText="1"/>
    </xf>
    <xf numFmtId="2" fontId="161" fillId="0" borderId="68" xfId="1925" applyNumberFormat="1" applyFont="1" applyFill="1" applyBorder="1" applyAlignment="1">
      <alignment horizontal="right" vertical="center" wrapText="1"/>
    </xf>
    <xf numFmtId="2" fontId="161" fillId="0" borderId="85" xfId="1925" applyNumberFormat="1" applyFont="1" applyFill="1" applyBorder="1" applyAlignment="1">
      <alignment horizontal="right" vertical="center" wrapText="1"/>
    </xf>
    <xf numFmtId="168" fontId="161" fillId="0" borderId="68" xfId="1925" applyNumberFormat="1" applyFont="1" applyFill="1" applyBorder="1" applyAlignment="1">
      <alignment horizontal="right" vertical="center" wrapText="1"/>
    </xf>
    <xf numFmtId="168" fontId="161" fillId="0" borderId="85" xfId="1925" applyNumberFormat="1" applyFont="1" applyFill="1" applyBorder="1" applyAlignment="1">
      <alignment horizontal="right" vertical="center" wrapText="1"/>
    </xf>
    <xf numFmtId="0" fontId="17" fillId="9" borderId="100" xfId="0" applyFont="1" applyFill="1" applyBorder="1" applyAlignment="1">
      <alignment horizontal="center" vertical="center"/>
    </xf>
    <xf numFmtId="0" fontId="17" fillId="9" borderId="97" xfId="0" applyFont="1" applyFill="1" applyBorder="1" applyAlignment="1">
      <alignment horizontal="center" vertical="center"/>
    </xf>
    <xf numFmtId="0" fontId="17" fillId="12" borderId="99" xfId="0" applyFont="1" applyFill="1" applyBorder="1" applyAlignment="1">
      <alignment horizontal="center"/>
    </xf>
    <xf numFmtId="0" fontId="17" fillId="12" borderId="84" xfId="0" applyFont="1" applyFill="1" applyBorder="1" applyAlignment="1">
      <alignment horizontal="center"/>
    </xf>
    <xf numFmtId="168" fontId="116" fillId="0" borderId="99" xfId="0" applyNumberFormat="1" applyFont="1" applyBorder="1" applyAlignment="1">
      <alignment vertical="center" wrapText="1"/>
    </xf>
    <xf numFmtId="0" fontId="16" fillId="2" borderId="87" xfId="0" applyFont="1" applyFill="1" applyBorder="1"/>
    <xf numFmtId="169" fontId="16" fillId="0" borderId="24" xfId="0" applyNumberFormat="1" applyFont="1" applyBorder="1" applyAlignment="1">
      <alignment horizontal="right"/>
    </xf>
    <xf numFmtId="169" fontId="16" fillId="0" borderId="104" xfId="0" applyNumberFormat="1" applyFont="1" applyBorder="1" applyAlignment="1">
      <alignment horizontal="right"/>
    </xf>
    <xf numFmtId="0" fontId="17" fillId="3" borderId="121" xfId="0" applyFont="1" applyFill="1" applyBorder="1" applyAlignment="1">
      <alignment horizontal="center"/>
    </xf>
    <xf numFmtId="0" fontId="17" fillId="3" borderId="122" xfId="0" applyFont="1" applyFill="1" applyBorder="1" applyAlignment="1">
      <alignment horizontal="center"/>
    </xf>
    <xf numFmtId="0" fontId="17" fillId="10" borderId="122" xfId="0" applyFont="1" applyFill="1" applyBorder="1"/>
    <xf numFmtId="0" fontId="17" fillId="10" borderId="110" xfId="0" applyFont="1" applyFill="1" applyBorder="1"/>
    <xf numFmtId="0" fontId="16" fillId="2" borderId="24" xfId="0" applyFont="1" applyFill="1" applyBorder="1"/>
    <xf numFmtId="0" fontId="16" fillId="9" borderId="121" xfId="0" applyFont="1" applyFill="1" applyBorder="1" applyAlignment="1">
      <alignment vertical="center"/>
    </xf>
    <xf numFmtId="0" fontId="16" fillId="9" borderId="110" xfId="0" applyFont="1" applyFill="1" applyBorder="1" applyAlignment="1">
      <alignment vertical="center"/>
    </xf>
    <xf numFmtId="0" fontId="17" fillId="3" borderId="85" xfId="0" applyFont="1" applyFill="1" applyBorder="1" applyAlignment="1">
      <alignment horizontal="left" vertical="center"/>
    </xf>
    <xf numFmtId="0" fontId="161" fillId="0" borderId="0" xfId="138" applyFont="1" applyAlignment="1">
      <alignment horizontal="left" vertical="center" wrapText="1"/>
    </xf>
    <xf numFmtId="0" fontId="161" fillId="0" borderId="0" xfId="138" applyFont="1" applyAlignment="1">
      <alignment horizontal="left"/>
    </xf>
    <xf numFmtId="0" fontId="116" fillId="0" borderId="0" xfId="0" applyFont="1" applyAlignment="1">
      <alignment horizontal="left"/>
    </xf>
    <xf numFmtId="0" fontId="17" fillId="6" borderId="68" xfId="0" applyFont="1" applyFill="1" applyBorder="1" applyAlignment="1">
      <alignment horizontal="center"/>
    </xf>
    <xf numFmtId="1" fontId="35" fillId="0" borderId="0" xfId="0" applyNumberFormat="1" applyFont="1" applyAlignment="1">
      <alignment horizontal="right"/>
    </xf>
    <xf numFmtId="0" fontId="47" fillId="0" borderId="68" xfId="0" applyFont="1" applyBorder="1" applyAlignment="1">
      <alignment horizontal="left"/>
    </xf>
    <xf numFmtId="0" fontId="47" fillId="0" borderId="68" xfId="0" applyFont="1" applyBorder="1"/>
    <xf numFmtId="0" fontId="35" fillId="0" borderId="68" xfId="0" applyFont="1" applyBorder="1" applyAlignment="1">
      <alignment horizontal="left" indent="1"/>
    </xf>
    <xf numFmtId="168" fontId="47" fillId="0" borderId="68" xfId="0" applyNumberFormat="1" applyFont="1" applyBorder="1"/>
    <xf numFmtId="0" fontId="47" fillId="99" borderId="68" xfId="0" applyFont="1" applyFill="1" applyBorder="1"/>
    <xf numFmtId="0" fontId="48" fillId="0" borderId="0" xfId="1" applyFont="1" applyFill="1" applyAlignment="1" applyProtection="1"/>
    <xf numFmtId="0" fontId="16" fillId="0" borderId="0" xfId="1" applyNumberFormat="1" applyFont="1" applyFill="1" applyBorder="1" applyAlignment="1" applyProtection="1"/>
    <xf numFmtId="0" fontId="16" fillId="0" borderId="0" xfId="1" applyFont="1" applyFill="1" applyBorder="1" applyAlignment="1" applyProtection="1"/>
    <xf numFmtId="0" fontId="40" fillId="0" borderId="0" xfId="0" applyFont="1"/>
    <xf numFmtId="0" fontId="33" fillId="0" borderId="0" xfId="0" applyFont="1"/>
    <xf numFmtId="0" fontId="34" fillId="0" borderId="0" xfId="0" applyFont="1"/>
    <xf numFmtId="0" fontId="16" fillId="0" borderId="0" xfId="0" applyFont="1" applyAlignment="1">
      <alignment horizontal="left" wrapText="1"/>
    </xf>
    <xf numFmtId="0" fontId="1" fillId="0" borderId="0" xfId="0" applyFont="1"/>
    <xf numFmtId="168" fontId="0" fillId="0" borderId="99" xfId="0" applyNumberFormat="1" applyBorder="1" applyAlignment="1">
      <alignment vertical="center"/>
    </xf>
    <xf numFmtId="168" fontId="0" fillId="0" borderId="68" xfId="0" applyNumberFormat="1" applyBorder="1" applyAlignment="1">
      <alignment vertical="center"/>
    </xf>
    <xf numFmtId="168" fontId="0" fillId="0" borderId="85" xfId="0" applyNumberFormat="1" applyBorder="1" applyAlignment="1">
      <alignment vertical="center"/>
    </xf>
    <xf numFmtId="168" fontId="0" fillId="0" borderId="89" xfId="0" applyNumberFormat="1" applyBorder="1" applyAlignment="1">
      <alignment vertical="center"/>
    </xf>
    <xf numFmtId="168" fontId="0" fillId="0" borderId="87" xfId="0" applyNumberFormat="1" applyBorder="1" applyAlignment="1">
      <alignment vertical="center"/>
    </xf>
    <xf numFmtId="168" fontId="0" fillId="0" borderId="88" xfId="0" applyNumberFormat="1" applyBorder="1" applyAlignment="1">
      <alignment vertical="center"/>
    </xf>
    <xf numFmtId="3" fontId="35" fillId="0" borderId="68" xfId="6" applyNumberFormat="1" applyFont="1" applyFill="1" applyBorder="1" applyAlignment="1">
      <alignment horizontal="right" vertical="center"/>
    </xf>
    <xf numFmtId="0" fontId="179" fillId="100" borderId="68" xfId="0" applyFont="1" applyFill="1" applyBorder="1" applyAlignment="1">
      <alignment horizontal="left" vertical="center" wrapText="1"/>
    </xf>
    <xf numFmtId="0" fontId="6" fillId="100" borderId="68" xfId="0" applyFont="1" applyFill="1" applyBorder="1" applyAlignment="1">
      <alignment horizontal="center" vertical="center" wrapText="1"/>
    </xf>
    <xf numFmtId="0" fontId="179" fillId="100" borderId="68" xfId="0" applyFont="1" applyFill="1" applyBorder="1" applyAlignment="1">
      <alignment horizontal="left"/>
    </xf>
    <xf numFmtId="3" fontId="35" fillId="0" borderId="0" xfId="6" applyNumberFormat="1" applyFont="1" applyFill="1" applyBorder="1" applyAlignment="1">
      <alignment horizontal="right" vertical="center"/>
    </xf>
    <xf numFmtId="0" fontId="179" fillId="0" borderId="0" xfId="0" applyFont="1" applyAlignment="1">
      <alignment horizontal="left"/>
    </xf>
    <xf numFmtId="3" fontId="47" fillId="0" borderId="68" xfId="6" applyNumberFormat="1" applyFont="1" applyFill="1" applyBorder="1" applyAlignment="1">
      <alignment horizontal="right" vertical="center"/>
    </xf>
    <xf numFmtId="0" fontId="112" fillId="0" borderId="0" xfId="0" applyFont="1" applyAlignment="1">
      <alignment horizontal="left" indent="1"/>
    </xf>
    <xf numFmtId="0" fontId="183" fillId="101" borderId="68" xfId="0" applyFont="1" applyFill="1" applyBorder="1"/>
    <xf numFmtId="0" fontId="183" fillId="0" borderId="68" xfId="0" applyFont="1" applyBorder="1" applyAlignment="1">
      <alignment horizontal="left"/>
    </xf>
    <xf numFmtId="0" fontId="0" fillId="0" borderId="68" xfId="0" applyBorder="1" applyAlignment="1">
      <alignment horizontal="left" indent="1"/>
    </xf>
    <xf numFmtId="168" fontId="183" fillId="0" borderId="68" xfId="0" applyNumberFormat="1" applyFont="1" applyBorder="1"/>
    <xf numFmtId="2" fontId="16" fillId="0" borderId="85" xfId="0" applyNumberFormat="1" applyFont="1" applyBorder="1" applyAlignment="1">
      <alignment horizontal="right"/>
    </xf>
    <xf numFmtId="2" fontId="16" fillId="0" borderId="88" xfId="0" applyNumberFormat="1" applyFont="1" applyBorder="1" applyAlignment="1">
      <alignment horizontal="right"/>
    </xf>
    <xf numFmtId="170" fontId="16" fillId="0" borderId="68" xfId="0" applyNumberFormat="1" applyFont="1" applyBorder="1" applyAlignment="1" applyProtection="1">
      <alignment horizontal="right"/>
      <protection locked="0"/>
    </xf>
    <xf numFmtId="0" fontId="16" fillId="0" borderId="68" xfId="0" applyFont="1" applyBorder="1" applyAlignment="1" applyProtection="1">
      <alignment horizontal="right"/>
      <protection locked="0"/>
    </xf>
    <xf numFmtId="168" fontId="16" fillId="0" borderId="68" xfId="0" applyNumberFormat="1" applyFont="1" applyBorder="1" applyAlignment="1" applyProtection="1">
      <alignment horizontal="right" vertical="center" wrapText="1"/>
      <protection locked="0"/>
    </xf>
    <xf numFmtId="168" fontId="16" fillId="0" borderId="68" xfId="0" applyNumberFormat="1" applyFont="1" applyBorder="1" applyAlignment="1" applyProtection="1">
      <alignment horizontal="right"/>
      <protection locked="0"/>
    </xf>
    <xf numFmtId="2" fontId="16" fillId="0" borderId="68" xfId="0" applyNumberFormat="1" applyFont="1" applyBorder="1" applyAlignment="1" applyProtection="1">
      <alignment horizontal="right" vertical="center" wrapText="1"/>
      <protection locked="0"/>
    </xf>
    <xf numFmtId="0" fontId="16" fillId="0" borderId="68" xfId="0" applyFont="1" applyBorder="1" applyAlignment="1" applyProtection="1">
      <alignment horizontal="right" vertical="center" wrapText="1"/>
      <protection locked="0"/>
    </xf>
    <xf numFmtId="0" fontId="17" fillId="2" borderId="114" xfId="0" applyFont="1" applyFill="1" applyBorder="1" applyAlignment="1">
      <alignment horizontal="left"/>
    </xf>
    <xf numFmtId="0" fontId="17" fillId="2" borderId="115" xfId="0" applyFont="1" applyFill="1" applyBorder="1" applyAlignment="1">
      <alignment horizontal="left"/>
    </xf>
    <xf numFmtId="0" fontId="17" fillId="3" borderId="79" xfId="0" applyFont="1" applyFill="1" applyBorder="1" applyAlignment="1">
      <alignment horizontal="center"/>
    </xf>
    <xf numFmtId="0" fontId="17" fillId="3" borderId="123" xfId="0" applyFont="1" applyFill="1" applyBorder="1" applyAlignment="1">
      <alignment horizontal="center"/>
    </xf>
    <xf numFmtId="170" fontId="16" fillId="0" borderId="80" xfId="0" applyNumberFormat="1" applyFont="1" applyBorder="1" applyAlignment="1">
      <alignment horizontal="right"/>
    </xf>
    <xf numFmtId="170" fontId="16" fillId="0" borderId="81" xfId="0" applyNumberFormat="1" applyFont="1" applyBorder="1" applyAlignment="1">
      <alignment horizontal="right"/>
    </xf>
    <xf numFmtId="168" fontId="16" fillId="0" borderId="81" xfId="0" applyNumberFormat="1" applyFont="1" applyBorder="1" applyAlignment="1">
      <alignment horizontal="right"/>
    </xf>
    <xf numFmtId="168" fontId="16" fillId="0" borderId="82" xfId="0" applyNumberFormat="1" applyFont="1" applyBorder="1" applyAlignment="1">
      <alignment horizontal="right"/>
    </xf>
    <xf numFmtId="170" fontId="16" fillId="0" borderId="84" xfId="0" applyNumberFormat="1" applyFont="1" applyBorder="1" applyAlignment="1">
      <alignment horizontal="right"/>
    </xf>
    <xf numFmtId="170" fontId="16" fillId="0" borderId="86" xfId="0" applyNumberFormat="1" applyFont="1" applyBorder="1" applyAlignment="1">
      <alignment horizontal="right"/>
    </xf>
    <xf numFmtId="3" fontId="16" fillId="0" borderId="87" xfId="0" applyNumberFormat="1" applyFont="1" applyBorder="1" applyAlignment="1">
      <alignment horizontal="right"/>
    </xf>
    <xf numFmtId="0" fontId="24" fillId="0" borderId="0" xfId="0" applyFont="1" applyAlignment="1">
      <alignment horizontal="right" vertical="center" wrapText="1"/>
    </xf>
    <xf numFmtId="0" fontId="184" fillId="0" borderId="0" xfId="0" applyFont="1" applyAlignment="1">
      <alignment vertical="center"/>
    </xf>
    <xf numFmtId="173" fontId="16" fillId="0" borderId="68" xfId="0" applyNumberFormat="1" applyFont="1" applyBorder="1" applyAlignment="1">
      <alignment horizontal="right"/>
    </xf>
    <xf numFmtId="173" fontId="16" fillId="0" borderId="68" xfId="138" applyNumberFormat="1" applyFont="1" applyBorder="1" applyAlignment="1">
      <alignment horizontal="right"/>
    </xf>
    <xf numFmtId="0" fontId="17" fillId="10" borderId="80" xfId="0" applyFont="1" applyFill="1" applyBorder="1" applyAlignment="1">
      <alignment horizontal="center"/>
    </xf>
    <xf numFmtId="0" fontId="17" fillId="10" borderId="81" xfId="0" applyFont="1" applyFill="1" applyBorder="1" applyAlignment="1">
      <alignment horizontal="left"/>
    </xf>
    <xf numFmtId="169" fontId="16" fillId="0" borderId="84" xfId="0" applyNumberFormat="1" applyFont="1" applyBorder="1" applyAlignment="1">
      <alignment horizontal="right"/>
    </xf>
    <xf numFmtId="169" fontId="16" fillId="0" borderId="86" xfId="0" applyNumberFormat="1" applyFont="1" applyBorder="1" applyAlignment="1">
      <alignment horizontal="right"/>
    </xf>
    <xf numFmtId="0" fontId="17" fillId="10" borderId="80" xfId="0" applyFont="1" applyFill="1" applyBorder="1"/>
    <xf numFmtId="171" fontId="0" fillId="0" borderId="0" xfId="0" applyNumberFormat="1"/>
    <xf numFmtId="0" fontId="17" fillId="3" borderId="24" xfId="0" applyFont="1" applyFill="1" applyBorder="1" applyAlignment="1">
      <alignment horizontal="center"/>
    </xf>
    <xf numFmtId="0" fontId="17" fillId="3" borderId="104" xfId="0" applyFont="1" applyFill="1" applyBorder="1" applyAlignment="1">
      <alignment horizontal="center"/>
    </xf>
    <xf numFmtId="167" fontId="17" fillId="2" borderId="114" xfId="0" applyNumberFormat="1" applyFont="1" applyFill="1" applyBorder="1"/>
    <xf numFmtId="0" fontId="17" fillId="2" borderId="115" xfId="0" applyFont="1" applyFill="1" applyBorder="1"/>
    <xf numFmtId="171" fontId="16" fillId="0" borderId="84" xfId="0" applyNumberFormat="1" applyFont="1" applyBorder="1" applyAlignment="1">
      <alignment horizontal="right"/>
    </xf>
    <xf numFmtId="0" fontId="17" fillId="2" borderId="100" xfId="0" applyFont="1" applyFill="1" applyBorder="1" applyAlignment="1">
      <alignment horizontal="center" vertical="center"/>
    </xf>
    <xf numFmtId="0" fontId="17" fillId="2" borderId="97" xfId="0" applyFont="1" applyFill="1" applyBorder="1" applyAlignment="1">
      <alignment horizontal="left"/>
    </xf>
    <xf numFmtId="0" fontId="17" fillId="2" borderId="101" xfId="0" applyFont="1" applyFill="1" applyBorder="1" applyAlignment="1">
      <alignment horizontal="left"/>
    </xf>
    <xf numFmtId="168" fontId="16" fillId="0" borderId="84" xfId="0" applyNumberFormat="1" applyFont="1" applyBorder="1" applyAlignment="1">
      <alignment horizontal="right"/>
    </xf>
    <xf numFmtId="168" fontId="16" fillId="0" borderId="86" xfId="0" applyNumberFormat="1" applyFont="1" applyBorder="1" applyAlignment="1">
      <alignment horizontal="right"/>
    </xf>
    <xf numFmtId="0" fontId="17" fillId="2" borderId="97" xfId="0" applyFont="1" applyFill="1" applyBorder="1"/>
    <xf numFmtId="0" fontId="17" fillId="2" borderId="101" xfId="0" applyFont="1" applyFill="1" applyBorder="1"/>
    <xf numFmtId="168" fontId="16" fillId="0" borderId="84" xfId="0" applyNumberFormat="1" applyFont="1" applyBorder="1"/>
    <xf numFmtId="168" fontId="16" fillId="0" borderId="86" xfId="0" applyNumberFormat="1" applyFont="1" applyBorder="1"/>
    <xf numFmtId="0" fontId="16" fillId="0" borderId="84" xfId="0" applyFont="1" applyBorder="1" applyAlignment="1">
      <alignment horizontal="right"/>
    </xf>
    <xf numFmtId="0" fontId="16" fillId="0" borderId="84" xfId="0" applyFont="1" applyBorder="1"/>
    <xf numFmtId="206" fontId="35" fillId="0" borderId="85" xfId="0" applyNumberFormat="1" applyFont="1" applyBorder="1"/>
    <xf numFmtId="206" fontId="35" fillId="0" borderId="88" xfId="0" applyNumberFormat="1" applyFont="1" applyBorder="1"/>
    <xf numFmtId="0" fontId="116" fillId="0" borderId="0" xfId="0" applyFont="1" applyAlignment="1">
      <alignment horizontal="left" vertical="top" wrapText="1"/>
    </xf>
    <xf numFmtId="0" fontId="25" fillId="0" borderId="0" xfId="0" applyFont="1" applyAlignment="1">
      <alignment horizontal="left" vertical="top" wrapText="1"/>
    </xf>
    <xf numFmtId="0" fontId="17" fillId="7" borderId="24" xfId="0" applyFont="1" applyFill="1" applyBorder="1" applyAlignment="1">
      <alignment horizontal="center" vertical="center"/>
    </xf>
    <xf numFmtId="0" fontId="17" fillId="7" borderId="104" xfId="0" applyFont="1" applyFill="1" applyBorder="1" applyAlignment="1">
      <alignment horizontal="center" vertical="center"/>
    </xf>
    <xf numFmtId="0" fontId="17" fillId="7" borderId="24" xfId="0" applyFont="1" applyFill="1" applyBorder="1" applyAlignment="1">
      <alignment horizontal="center" vertical="center" wrapText="1"/>
    </xf>
    <xf numFmtId="0" fontId="16" fillId="0" borderId="88" xfId="207" applyFont="1" applyBorder="1" applyAlignment="1">
      <alignment horizontal="right"/>
    </xf>
    <xf numFmtId="0" fontId="0" fillId="0" borderId="0" xfId="0" applyAlignment="1">
      <alignment wrapText="1"/>
    </xf>
    <xf numFmtId="0" fontId="17" fillId="2" borderId="121" xfId="0" applyFont="1" applyFill="1" applyBorder="1"/>
    <xf numFmtId="169" fontId="35" fillId="0" borderId="122" xfId="0" applyNumberFormat="1" applyFont="1" applyBorder="1" applyAlignment="1">
      <alignment horizontal="right"/>
    </xf>
    <xf numFmtId="169" fontId="35" fillId="0" borderId="110" xfId="0" applyNumberFormat="1" applyFont="1" applyBorder="1" applyAlignment="1">
      <alignment horizontal="right"/>
    </xf>
    <xf numFmtId="0" fontId="179" fillId="97" borderId="124" xfId="0" applyFont="1" applyFill="1" applyBorder="1" applyAlignment="1">
      <alignment horizontal="center" vertical="center" wrapText="1"/>
    </xf>
    <xf numFmtId="0" fontId="178" fillId="97" borderId="125" xfId="0" applyFont="1" applyFill="1" applyBorder="1" applyAlignment="1">
      <alignment horizontal="center" vertical="top" wrapText="1"/>
    </xf>
    <xf numFmtId="1" fontId="180" fillId="98" borderId="81" xfId="0" applyNumberFormat="1" applyFont="1" applyFill="1" applyBorder="1" applyAlignment="1">
      <alignment horizontal="right" vertical="center" shrinkToFit="1"/>
    </xf>
    <xf numFmtId="1" fontId="180" fillId="98" borderId="81" xfId="0" applyNumberFormat="1" applyFont="1" applyFill="1" applyBorder="1" applyAlignment="1">
      <alignment horizontal="center" vertical="center" shrinkToFit="1"/>
    </xf>
    <xf numFmtId="1" fontId="180" fillId="98" borderId="82" xfId="0" applyNumberFormat="1" applyFont="1" applyFill="1" applyBorder="1" applyAlignment="1">
      <alignment horizontal="right" vertical="center" shrinkToFit="1"/>
    </xf>
    <xf numFmtId="0" fontId="173" fillId="0" borderId="85" xfId="0" applyFont="1" applyBorder="1" applyAlignment="1">
      <alignment horizontal="right" vertical="top" wrapText="1"/>
    </xf>
    <xf numFmtId="207" fontId="180" fillId="97" borderId="130" xfId="0" applyNumberFormat="1" applyFont="1" applyFill="1" applyBorder="1" applyAlignment="1">
      <alignment horizontal="center" vertical="top" shrinkToFit="1"/>
    </xf>
    <xf numFmtId="0" fontId="173" fillId="0" borderId="87" xfId="0" applyFont="1" applyBorder="1" applyAlignment="1">
      <alignment horizontal="right" vertical="top" wrapText="1"/>
    </xf>
    <xf numFmtId="0" fontId="173" fillId="0" borderId="87" xfId="0" applyFont="1" applyBorder="1" applyAlignment="1">
      <alignment horizontal="right" vertical="top" shrinkToFit="1"/>
    </xf>
    <xf numFmtId="0" fontId="173" fillId="0" borderId="88" xfId="0" applyFont="1" applyBorder="1" applyAlignment="1">
      <alignment horizontal="right" vertical="top" wrapText="1"/>
    </xf>
    <xf numFmtId="0" fontId="17" fillId="12" borderId="81" xfId="0" applyFont="1" applyFill="1" applyBorder="1" applyAlignment="1">
      <alignment vertical="center"/>
    </xf>
    <xf numFmtId="0" fontId="17" fillId="12" borderId="82" xfId="0" applyFont="1" applyFill="1" applyBorder="1" applyAlignment="1">
      <alignment vertical="center"/>
    </xf>
    <xf numFmtId="0" fontId="16" fillId="0" borderId="87" xfId="0" applyFont="1" applyBorder="1" applyAlignment="1">
      <alignment horizontal="right" vertical="center" wrapText="1"/>
    </xf>
    <xf numFmtId="168" fontId="35" fillId="0" borderId="85" xfId="0" applyNumberFormat="1" applyFont="1" applyBorder="1" applyAlignment="1">
      <alignment horizontal="right"/>
    </xf>
    <xf numFmtId="168" fontId="35" fillId="0" borderId="87" xfId="0" applyNumberFormat="1" applyFont="1" applyBorder="1" applyAlignment="1">
      <alignment horizontal="right"/>
    </xf>
    <xf numFmtId="168" fontId="35" fillId="0" borderId="88" xfId="0" applyNumberFormat="1" applyFont="1" applyBorder="1" applyAlignment="1">
      <alignment horizontal="right"/>
    </xf>
    <xf numFmtId="0" fontId="35" fillId="0" borderId="87" xfId="0" applyFont="1" applyBorder="1" applyAlignment="1">
      <alignment horizontal="right"/>
    </xf>
    <xf numFmtId="174" fontId="16" fillId="0" borderId="68" xfId="0" applyNumberFormat="1" applyFont="1" applyBorder="1" applyAlignment="1">
      <alignment horizontal="center"/>
    </xf>
    <xf numFmtId="174" fontId="16" fillId="0" borderId="87" xfId="0" applyNumberFormat="1" applyFont="1" applyBorder="1" applyAlignment="1">
      <alignment horizontal="center"/>
    </xf>
    <xf numFmtId="208" fontId="5" fillId="0" borderId="0" xfId="138" applyNumberFormat="1"/>
    <xf numFmtId="168" fontId="178" fillId="0" borderId="68" xfId="0" applyNumberFormat="1" applyFont="1" applyBorder="1" applyAlignment="1">
      <alignment horizontal="right" vertical="top" shrinkToFit="1"/>
    </xf>
    <xf numFmtId="168" fontId="173" fillId="0" borderId="85" xfId="0" applyNumberFormat="1" applyFont="1" applyBorder="1" applyAlignment="1">
      <alignment horizontal="right" vertical="top" wrapText="1"/>
    </xf>
    <xf numFmtId="168" fontId="173" fillId="0" borderId="87" xfId="0" applyNumberFormat="1" applyFont="1" applyBorder="1" applyAlignment="1">
      <alignment horizontal="right" vertical="top" shrinkToFit="1"/>
    </xf>
    <xf numFmtId="170" fontId="53" fillId="0" borderId="85" xfId="0" applyNumberFormat="1" applyFont="1" applyBorder="1" applyAlignment="1">
      <alignment horizontal="right"/>
    </xf>
    <xf numFmtId="171" fontId="172" fillId="0" borderId="85" xfId="0" applyNumberFormat="1" applyFont="1" applyBorder="1" applyAlignment="1">
      <alignment horizontal="right" vertical="center"/>
    </xf>
    <xf numFmtId="171" fontId="172" fillId="0" borderId="88" xfId="0" applyNumberFormat="1" applyFont="1" applyBorder="1" applyAlignment="1">
      <alignment horizontal="right" vertical="center"/>
    </xf>
    <xf numFmtId="170" fontId="172" fillId="0" borderId="85" xfId="0" applyNumberFormat="1" applyFont="1" applyBorder="1" applyAlignment="1">
      <alignment horizontal="right"/>
    </xf>
    <xf numFmtId="3" fontId="16" fillId="0" borderId="88" xfId="0" applyNumberFormat="1" applyFont="1" applyBorder="1" applyAlignment="1">
      <alignment horizontal="right"/>
    </xf>
    <xf numFmtId="0" fontId="17" fillId="7" borderId="100" xfId="0" applyFont="1" applyFill="1" applyBorder="1" applyAlignment="1">
      <alignment horizontal="center" vertical="center"/>
    </xf>
    <xf numFmtId="0" fontId="17" fillId="12" borderId="0" xfId="0" applyFont="1" applyFill="1" applyAlignment="1">
      <alignment horizontal="center"/>
    </xf>
    <xf numFmtId="0" fontId="17" fillId="3" borderId="0" xfId="0" applyFont="1" applyFill="1" applyAlignment="1">
      <alignment horizontal="center"/>
    </xf>
    <xf numFmtId="0" fontId="17" fillId="2" borderId="80" xfId="0" applyFont="1" applyFill="1" applyBorder="1" applyAlignment="1">
      <alignment vertical="center"/>
    </xf>
    <xf numFmtId="0" fontId="17" fillId="7" borderId="0" xfId="0" applyFont="1" applyFill="1" applyAlignment="1">
      <alignment horizontal="center"/>
    </xf>
    <xf numFmtId="49" fontId="110" fillId="0" borderId="0" xfId="0" applyNumberFormat="1" applyFont="1" applyAlignment="1">
      <alignment horizontal="center" vertical="center" wrapText="1"/>
    </xf>
    <xf numFmtId="49" fontId="111" fillId="0" borderId="0" xfId="0" applyNumberFormat="1" applyFont="1" applyAlignment="1">
      <alignment horizontal="center" vertical="center" wrapText="1"/>
    </xf>
    <xf numFmtId="0" fontId="109" fillId="0" borderId="0" xfId="0" applyFont="1" applyAlignment="1">
      <alignment horizontal="left" vertical="center" wrapText="1"/>
    </xf>
    <xf numFmtId="0" fontId="109" fillId="0" borderId="0" xfId="0" applyFont="1" applyAlignment="1">
      <alignment horizontal="justify" vertical="center" wrapText="1"/>
    </xf>
    <xf numFmtId="0" fontId="51" fillId="0" borderId="0" xfId="0" applyFont="1" applyAlignment="1">
      <alignment horizontal="left" vertical="center" wrapText="1"/>
    </xf>
    <xf numFmtId="0" fontId="35" fillId="0" borderId="0" xfId="0" applyFont="1" applyAlignment="1">
      <alignment horizontal="left" vertical="center" wrapText="1"/>
    </xf>
    <xf numFmtId="0" fontId="156" fillId="0" borderId="0" xfId="0" applyFont="1" applyAlignment="1">
      <alignment horizontal="center" vertical="center"/>
    </xf>
    <xf numFmtId="0" fontId="156" fillId="0" borderId="0" xfId="0" applyFont="1" applyAlignment="1">
      <alignment vertical="center"/>
    </xf>
    <xf numFmtId="0" fontId="156" fillId="0" borderId="0" xfId="0" applyFont="1" applyAlignment="1">
      <alignment horizontal="center"/>
    </xf>
    <xf numFmtId="0" fontId="161" fillId="0" borderId="0" xfId="0" applyFont="1" applyAlignment="1">
      <alignment horizontal="left" wrapText="1"/>
    </xf>
    <xf numFmtId="0" fontId="17" fillId="9" borderId="68" xfId="0" applyFont="1" applyFill="1" applyBorder="1" applyAlignment="1">
      <alignment horizontal="center" vertical="center"/>
    </xf>
    <xf numFmtId="0" fontId="17" fillId="7" borderId="68" xfId="0" applyFont="1" applyFill="1" applyBorder="1" applyAlignment="1">
      <alignment horizontal="left" vertical="center" wrapText="1"/>
    </xf>
    <xf numFmtId="0" fontId="17" fillId="7" borderId="105" xfId="0" applyFont="1" applyFill="1" applyBorder="1" applyAlignment="1">
      <alignment horizontal="center"/>
    </xf>
    <xf numFmtId="0" fontId="17" fillId="7" borderId="3" xfId="0" applyFont="1" applyFill="1" applyBorder="1" applyAlignment="1">
      <alignment horizontal="center"/>
    </xf>
    <xf numFmtId="0" fontId="17" fillId="3" borderId="68" xfId="0" applyFont="1" applyFill="1" applyBorder="1" applyAlignment="1">
      <alignment horizontal="center" wrapText="1"/>
    </xf>
    <xf numFmtId="0" fontId="116" fillId="0" borderId="0" xfId="0" applyFont="1" applyAlignment="1">
      <alignment horizontal="left" vertical="center" wrapText="1"/>
    </xf>
    <xf numFmtId="0" fontId="17" fillId="12" borderId="105" xfId="0" applyFont="1" applyFill="1" applyBorder="1" applyAlignment="1">
      <alignment horizontal="center"/>
    </xf>
    <xf numFmtId="0" fontId="17" fillId="12" borderId="3" xfId="0" applyFont="1" applyFill="1" applyBorder="1" applyAlignment="1">
      <alignment horizontal="center"/>
    </xf>
    <xf numFmtId="0" fontId="17" fillId="2" borderId="80" xfId="0" applyFont="1" applyFill="1" applyBorder="1" applyAlignment="1">
      <alignment horizontal="center" vertical="center"/>
    </xf>
    <xf numFmtId="0" fontId="17" fillId="2" borderId="84" xfId="0" applyFont="1" applyFill="1" applyBorder="1" applyAlignment="1">
      <alignment horizontal="center" vertical="center"/>
    </xf>
    <xf numFmtId="0" fontId="17" fillId="3" borderId="85" xfId="0" applyFont="1" applyFill="1" applyBorder="1" applyAlignment="1">
      <alignment horizontal="center" wrapText="1"/>
    </xf>
    <xf numFmtId="0" fontId="17" fillId="96" borderId="68" xfId="0" applyFont="1" applyFill="1" applyBorder="1" applyAlignment="1">
      <alignment horizontal="center" vertical="center"/>
    </xf>
    <xf numFmtId="0" fontId="17" fillId="3" borderId="68" xfId="0" applyFont="1" applyFill="1" applyBorder="1" applyAlignment="1">
      <alignment horizontal="center"/>
    </xf>
    <xf numFmtId="0" fontId="17" fillId="12" borderId="68" xfId="0" applyFont="1" applyFill="1" applyBorder="1" applyAlignment="1">
      <alignment horizontal="center" vertical="center" wrapText="1"/>
    </xf>
    <xf numFmtId="0" fontId="17" fillId="3" borderId="81" xfId="0" applyFont="1" applyFill="1" applyBorder="1" applyAlignment="1">
      <alignment horizontal="center"/>
    </xf>
    <xf numFmtId="0" fontId="25" fillId="2" borderId="80" xfId="0" applyFont="1" applyFill="1" applyBorder="1" applyAlignment="1">
      <alignment horizontal="center" vertical="center"/>
    </xf>
    <xf numFmtId="0" fontId="25" fillId="2" borderId="84" xfId="0" applyFont="1" applyFill="1" applyBorder="1" applyAlignment="1">
      <alignment horizontal="center" vertical="center"/>
    </xf>
    <xf numFmtId="0" fontId="185" fillId="0" borderId="0" xfId="0" applyFont="1" applyAlignment="1">
      <alignment horizontal="left" vertical="top" wrapText="1"/>
    </xf>
    <xf numFmtId="0" fontId="116" fillId="0" borderId="0" xfId="0" applyFont="1" applyAlignment="1">
      <alignment horizontal="left" wrapText="1"/>
    </xf>
    <xf numFmtId="0" fontId="17" fillId="2" borderId="68" xfId="0" applyFont="1" applyFill="1" applyBorder="1" applyAlignment="1">
      <alignment horizontal="center" vertical="center"/>
    </xf>
    <xf numFmtId="0" fontId="164" fillId="0" borderId="0" xfId="0" applyFont="1" applyAlignment="1">
      <alignment horizontal="left" vertical="center" wrapText="1"/>
    </xf>
    <xf numFmtId="0" fontId="17" fillId="3" borderId="105" xfId="0" applyFont="1" applyFill="1" applyBorder="1" applyAlignment="1">
      <alignment horizontal="center"/>
    </xf>
    <xf numFmtId="0" fontId="17" fillId="3" borderId="3" xfId="0" applyFont="1" applyFill="1" applyBorder="1" applyAlignment="1">
      <alignment horizontal="center"/>
    </xf>
    <xf numFmtId="0" fontId="116" fillId="0" borderId="0" xfId="0" applyFont="1" applyAlignment="1">
      <alignment vertical="center" wrapText="1"/>
    </xf>
    <xf numFmtId="0" fontId="17" fillId="3" borderId="82" xfId="0" applyFont="1" applyFill="1" applyBorder="1" applyAlignment="1">
      <alignment horizontal="center"/>
    </xf>
    <xf numFmtId="0" fontId="165" fillId="0" borderId="0" xfId="0" applyFont="1" applyAlignment="1">
      <alignment horizontal="left" vertical="center" wrapText="1"/>
    </xf>
    <xf numFmtId="0" fontId="51" fillId="0" borderId="0" xfId="0" applyFont="1" applyAlignment="1">
      <alignment vertical="top" wrapText="1"/>
    </xf>
    <xf numFmtId="0" fontId="17" fillId="9" borderId="112" xfId="0" applyFont="1" applyFill="1" applyBorder="1" applyAlignment="1">
      <alignment horizontal="center" vertical="center"/>
    </xf>
    <xf numFmtId="0" fontId="17" fillId="9" borderId="114" xfId="0" applyFont="1" applyFill="1" applyBorder="1" applyAlignment="1">
      <alignment horizontal="center" vertical="center"/>
    </xf>
    <xf numFmtId="0" fontId="17" fillId="10" borderId="113" xfId="0" applyFont="1" applyFill="1" applyBorder="1" applyAlignment="1">
      <alignment horizontal="center" vertical="top" readingOrder="1"/>
    </xf>
    <xf numFmtId="0" fontId="17" fillId="10" borderId="111" xfId="0" applyFont="1" applyFill="1" applyBorder="1" applyAlignment="1">
      <alignment horizontal="center" vertical="top" readingOrder="1"/>
    </xf>
    <xf numFmtId="0" fontId="17" fillId="10" borderId="108" xfId="0" applyFont="1" applyFill="1" applyBorder="1" applyAlignment="1">
      <alignment horizontal="center" vertical="top" readingOrder="1"/>
    </xf>
    <xf numFmtId="0" fontId="17" fillId="2" borderId="112" xfId="0" applyFont="1" applyFill="1" applyBorder="1" applyAlignment="1">
      <alignment horizontal="center" vertical="center"/>
    </xf>
    <xf numFmtId="0" fontId="17" fillId="2" borderId="114" xfId="0" applyFont="1" applyFill="1" applyBorder="1" applyAlignment="1">
      <alignment horizontal="center" vertical="center"/>
    </xf>
    <xf numFmtId="0" fontId="17" fillId="10" borderId="113" xfId="0" applyFont="1" applyFill="1" applyBorder="1" applyAlignment="1">
      <alignment horizontal="center" vertical="center" readingOrder="1"/>
    </xf>
    <xf numFmtId="0" fontId="17" fillId="10" borderId="111" xfId="0" applyFont="1" applyFill="1" applyBorder="1" applyAlignment="1">
      <alignment horizontal="center" vertical="center" readingOrder="1"/>
    </xf>
    <xf numFmtId="0" fontId="17" fillId="10" borderId="108" xfId="0" applyFont="1" applyFill="1" applyBorder="1" applyAlignment="1">
      <alignment horizontal="center" vertical="center" readingOrder="1"/>
    </xf>
    <xf numFmtId="0" fontId="17" fillId="2" borderId="84" xfId="0" applyFont="1" applyFill="1" applyBorder="1" applyAlignment="1">
      <alignment horizontal="left" vertical="center"/>
    </xf>
    <xf numFmtId="0" fontId="17" fillId="2" borderId="86" xfId="0" applyFont="1" applyFill="1" applyBorder="1" applyAlignment="1">
      <alignment horizontal="left" vertical="center"/>
    </xf>
    <xf numFmtId="0" fontId="161" fillId="0" borderId="0" xfId="0" applyFont="1" applyAlignment="1">
      <alignment horizontal="left" vertical="center" wrapText="1"/>
    </xf>
    <xf numFmtId="0" fontId="17" fillId="2" borderId="80" xfId="0" applyFont="1" applyFill="1" applyBorder="1" applyAlignment="1">
      <alignment horizontal="left" vertical="center"/>
    </xf>
    <xf numFmtId="0" fontId="17" fillId="2" borderId="90" xfId="0" applyFont="1" applyFill="1" applyBorder="1" applyAlignment="1">
      <alignment horizontal="left" vertical="center"/>
    </xf>
    <xf numFmtId="0" fontId="17" fillId="2" borderId="91" xfId="0" applyFont="1" applyFill="1" applyBorder="1" applyAlignment="1">
      <alignment horizontal="left" vertical="center"/>
    </xf>
    <xf numFmtId="0" fontId="17" fillId="2" borderId="92" xfId="0" applyFont="1" applyFill="1" applyBorder="1" applyAlignment="1">
      <alignment horizontal="left" vertical="center"/>
    </xf>
    <xf numFmtId="0" fontId="17" fillId="2" borderId="93" xfId="0" applyFont="1" applyFill="1" applyBorder="1" applyAlignment="1">
      <alignment horizontal="left" vertical="center"/>
    </xf>
    <xf numFmtId="0" fontId="0" fillId="0" borderId="0" xfId="0" applyAlignment="1">
      <alignment horizontal="left" wrapText="1"/>
    </xf>
    <xf numFmtId="0" fontId="17" fillId="9" borderId="84" xfId="0" applyFont="1" applyFill="1" applyBorder="1" applyAlignment="1">
      <alignment horizontal="left" vertical="center" wrapText="1"/>
    </xf>
    <xf numFmtId="0" fontId="17" fillId="2" borderId="68" xfId="0" applyFont="1" applyFill="1" applyBorder="1" applyAlignment="1">
      <alignment horizontal="left" vertical="center"/>
    </xf>
    <xf numFmtId="0" fontId="16" fillId="2" borderId="84" xfId="0" applyFont="1" applyFill="1" applyBorder="1" applyAlignment="1">
      <alignment horizontal="left" vertical="center"/>
    </xf>
    <xf numFmtId="0" fontId="16" fillId="2" borderId="86" xfId="0" applyFont="1" applyFill="1" applyBorder="1" applyAlignment="1">
      <alignment horizontal="left" vertical="center"/>
    </xf>
    <xf numFmtId="0" fontId="16" fillId="2" borderId="92" xfId="0" applyFont="1" applyFill="1" applyBorder="1" applyAlignment="1">
      <alignment horizontal="left" vertical="center"/>
    </xf>
    <xf numFmtId="0" fontId="17" fillId="2" borderId="90"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17" fillId="2" borderId="93" xfId="0" applyFont="1" applyFill="1" applyBorder="1" applyAlignment="1">
      <alignment horizontal="left" vertical="center" wrapText="1"/>
    </xf>
    <xf numFmtId="0" fontId="17" fillId="2" borderId="92" xfId="0" applyFont="1" applyFill="1" applyBorder="1" applyAlignment="1">
      <alignment horizontal="left" vertical="center" wrapText="1"/>
    </xf>
    <xf numFmtId="0" fontId="17" fillId="2" borderId="68" xfId="0" applyFont="1" applyFill="1" applyBorder="1" applyAlignment="1">
      <alignment horizontal="left" vertical="center" wrapText="1"/>
    </xf>
    <xf numFmtId="0" fontId="17" fillId="3" borderId="100" xfId="0" applyFont="1" applyFill="1" applyBorder="1" applyAlignment="1">
      <alignment horizontal="center"/>
    </xf>
    <xf numFmtId="0" fontId="17" fillId="3" borderId="83" xfId="0" applyFont="1" applyFill="1" applyBorder="1" applyAlignment="1">
      <alignment horizontal="center"/>
    </xf>
    <xf numFmtId="0" fontId="0" fillId="0" borderId="0" xfId="0" applyAlignment="1">
      <alignment vertical="center" wrapText="1"/>
    </xf>
    <xf numFmtId="0" fontId="0" fillId="0" borderId="0" xfId="0" applyAlignment="1">
      <alignment horizontal="left" vertical="center" wrapText="1"/>
    </xf>
    <xf numFmtId="0" fontId="17" fillId="8" borderId="79" xfId="0" applyFont="1" applyFill="1" applyBorder="1" applyAlignment="1">
      <alignment horizontal="left" vertical="center" wrapText="1"/>
    </xf>
    <xf numFmtId="0" fontId="17" fillId="8" borderId="51" xfId="0" applyFont="1" applyFill="1" applyBorder="1" applyAlignment="1">
      <alignment horizontal="left" vertical="center" wrapText="1"/>
    </xf>
    <xf numFmtId="0" fontId="17" fillId="8" borderId="24" xfId="0" applyFont="1" applyFill="1" applyBorder="1" applyAlignment="1">
      <alignment horizontal="left" vertical="center" wrapText="1"/>
    </xf>
    <xf numFmtId="0" fontId="17" fillId="8" borderId="94" xfId="0" applyFont="1" applyFill="1" applyBorder="1" applyAlignment="1">
      <alignment horizontal="left" vertical="center" wrapText="1"/>
    </xf>
    <xf numFmtId="0" fontId="17" fillId="8" borderId="84" xfId="0" applyFont="1" applyFill="1" applyBorder="1" applyAlignment="1">
      <alignment vertical="center"/>
    </xf>
    <xf numFmtId="0" fontId="17" fillId="8" borderId="86" xfId="0" applyFont="1" applyFill="1" applyBorder="1" applyAlignment="1">
      <alignment vertical="center"/>
    </xf>
    <xf numFmtId="0" fontId="35" fillId="0" borderId="0" xfId="0" applyFont="1" applyAlignment="1">
      <alignment horizontal="left" wrapText="1"/>
    </xf>
    <xf numFmtId="0" fontId="17" fillId="8" borderId="84" xfId="0" applyFont="1" applyFill="1" applyBorder="1" applyAlignment="1">
      <alignment vertical="center" wrapText="1"/>
    </xf>
    <xf numFmtId="0" fontId="17" fillId="8" borderId="86" xfId="0" applyFont="1" applyFill="1" applyBorder="1" applyAlignment="1">
      <alignment vertical="center" wrapText="1"/>
    </xf>
    <xf numFmtId="0" fontId="17" fillId="8" borderId="79" xfId="0" applyFont="1" applyFill="1" applyBorder="1" applyAlignment="1">
      <alignment horizontal="left" vertical="center"/>
    </xf>
    <xf numFmtId="0" fontId="17" fillId="8" borderId="51" xfId="0" applyFont="1" applyFill="1" applyBorder="1" applyAlignment="1">
      <alignment horizontal="left" vertical="center"/>
    </xf>
    <xf numFmtId="0" fontId="17" fillId="8" borderId="24" xfId="0" applyFont="1" applyFill="1" applyBorder="1" applyAlignment="1">
      <alignment horizontal="left" vertical="center"/>
    </xf>
    <xf numFmtId="0" fontId="17" fillId="8" borderId="92" xfId="0" applyFont="1" applyFill="1" applyBorder="1" applyAlignment="1">
      <alignment vertical="center"/>
    </xf>
    <xf numFmtId="0" fontId="17" fillId="8" borderId="90" xfId="0" applyFont="1" applyFill="1" applyBorder="1" applyAlignment="1">
      <alignment vertical="center"/>
    </xf>
    <xf numFmtId="0" fontId="17" fillId="8" borderId="91" xfId="0" applyFont="1" applyFill="1" applyBorder="1" applyAlignment="1">
      <alignment vertical="center"/>
    </xf>
    <xf numFmtId="0" fontId="17" fillId="8" borderId="93" xfId="0" applyFont="1" applyFill="1" applyBorder="1" applyAlignment="1">
      <alignment vertical="center"/>
    </xf>
    <xf numFmtId="0" fontId="17" fillId="8" borderId="90" xfId="0" applyFont="1" applyFill="1" applyBorder="1" applyAlignment="1">
      <alignment horizontal="center" vertical="center" wrapText="1"/>
    </xf>
    <xf numFmtId="0" fontId="17" fillId="8" borderId="91" xfId="0" applyFont="1" applyFill="1" applyBorder="1" applyAlignment="1">
      <alignment horizontal="center" vertical="center" wrapText="1"/>
    </xf>
    <xf numFmtId="0" fontId="17" fillId="8" borderId="93" xfId="0" applyFont="1" applyFill="1" applyBorder="1" applyAlignment="1">
      <alignment horizontal="center" vertical="center" wrapText="1"/>
    </xf>
    <xf numFmtId="0" fontId="17" fillId="8" borderId="90" xfId="0" applyFont="1" applyFill="1" applyBorder="1" applyAlignment="1">
      <alignment horizontal="center" vertical="center"/>
    </xf>
    <xf numFmtId="0" fontId="17" fillId="8" borderId="91" xfId="0" applyFont="1" applyFill="1" applyBorder="1" applyAlignment="1">
      <alignment horizontal="center" vertical="center"/>
    </xf>
    <xf numFmtId="0" fontId="17" fillId="8" borderId="93" xfId="0" applyFont="1" applyFill="1" applyBorder="1" applyAlignment="1">
      <alignment horizontal="center" vertical="center"/>
    </xf>
    <xf numFmtId="0" fontId="17" fillId="8" borderId="90" xfId="0" applyFont="1" applyFill="1" applyBorder="1" applyAlignment="1">
      <alignment vertical="center" wrapText="1"/>
    </xf>
    <xf numFmtId="0" fontId="17" fillId="8" borderId="91" xfId="0" applyFont="1" applyFill="1" applyBorder="1" applyAlignment="1">
      <alignment vertical="center" wrapText="1"/>
    </xf>
    <xf numFmtId="0" fontId="17" fillId="8" borderId="92" xfId="0" applyFont="1" applyFill="1" applyBorder="1" applyAlignment="1">
      <alignment vertical="center" wrapText="1"/>
    </xf>
    <xf numFmtId="0" fontId="17" fillId="6" borderId="79" xfId="0" applyFont="1" applyFill="1" applyBorder="1" applyAlignment="1">
      <alignment horizontal="left" vertical="center" wrapText="1"/>
    </xf>
    <xf numFmtId="0" fontId="17" fillId="6" borderId="51" xfId="0" applyFont="1" applyFill="1" applyBorder="1" applyAlignment="1">
      <alignment horizontal="left" vertical="center" wrapText="1"/>
    </xf>
    <xf numFmtId="0" fontId="17" fillId="6" borderId="24" xfId="0" applyFont="1" applyFill="1" applyBorder="1" applyAlignment="1">
      <alignment horizontal="left" vertical="center" wrapText="1"/>
    </xf>
    <xf numFmtId="0" fontId="17" fillId="6" borderId="94" xfId="0" applyFont="1" applyFill="1" applyBorder="1" applyAlignment="1">
      <alignment horizontal="left" vertical="center" wrapText="1"/>
    </xf>
    <xf numFmtId="0" fontId="17" fillId="6" borderId="90" xfId="0" applyFont="1" applyFill="1" applyBorder="1" applyAlignment="1">
      <alignment horizontal="left" vertical="center"/>
    </xf>
    <xf numFmtId="0" fontId="17" fillId="6" borderId="91" xfId="0" applyFont="1" applyFill="1" applyBorder="1" applyAlignment="1">
      <alignment horizontal="left" vertical="center"/>
    </xf>
    <xf numFmtId="0" fontId="17" fillId="6" borderId="93" xfId="0" applyFont="1" applyFill="1" applyBorder="1" applyAlignment="1">
      <alignment horizontal="left" vertical="center"/>
    </xf>
    <xf numFmtId="0" fontId="17" fillId="6" borderId="79" xfId="0" applyFont="1" applyFill="1" applyBorder="1" applyAlignment="1">
      <alignment horizontal="left" vertical="center"/>
    </xf>
    <xf numFmtId="0" fontId="17" fillId="6" borderId="51" xfId="0" applyFont="1" applyFill="1" applyBorder="1" applyAlignment="1">
      <alignment horizontal="left" vertical="center"/>
    </xf>
    <xf numFmtId="0" fontId="17" fillId="6" borderId="94" xfId="0" applyFont="1" applyFill="1" applyBorder="1" applyAlignment="1">
      <alignment horizontal="left" vertical="center"/>
    </xf>
    <xf numFmtId="0" fontId="17" fillId="6" borderId="92" xfId="0" applyFont="1" applyFill="1" applyBorder="1" applyAlignment="1">
      <alignment horizontal="left" vertical="center"/>
    </xf>
    <xf numFmtId="0" fontId="17" fillId="6" borderId="24" xfId="0" applyFont="1" applyFill="1" applyBorder="1" applyAlignment="1">
      <alignment horizontal="left" vertical="center"/>
    </xf>
    <xf numFmtId="0" fontId="17" fillId="6" borderId="90" xfId="0" applyFont="1" applyFill="1" applyBorder="1" applyAlignment="1">
      <alignment horizontal="left" vertical="center" wrapText="1"/>
    </xf>
    <xf numFmtId="0" fontId="17" fillId="6" borderId="91" xfId="0" applyFont="1" applyFill="1" applyBorder="1" applyAlignment="1">
      <alignment horizontal="left" vertical="center" wrapText="1"/>
    </xf>
    <xf numFmtId="0" fontId="17" fillId="6" borderId="93" xfId="0" applyFont="1" applyFill="1" applyBorder="1" applyAlignment="1">
      <alignment horizontal="left" vertical="center" wrapText="1"/>
    </xf>
    <xf numFmtId="0" fontId="17" fillId="6" borderId="92" xfId="0" applyFont="1" applyFill="1" applyBorder="1" applyAlignment="1">
      <alignment horizontal="left" vertical="center" wrapText="1"/>
    </xf>
    <xf numFmtId="0" fontId="17" fillId="6" borderId="84" xfId="0" applyFont="1" applyFill="1" applyBorder="1" applyAlignment="1">
      <alignment horizontal="center" vertical="top" wrapText="1"/>
    </xf>
    <xf numFmtId="0" fontId="17" fillId="6" borderId="86" xfId="0" applyFont="1" applyFill="1" applyBorder="1" applyAlignment="1">
      <alignment horizontal="center" vertical="top" wrapText="1"/>
    </xf>
    <xf numFmtId="0" fontId="47" fillId="0" borderId="0" xfId="0" applyFont="1" applyAlignment="1">
      <alignment horizontal="left" vertical="center" wrapText="1"/>
    </xf>
    <xf numFmtId="0" fontId="47" fillId="0" borderId="106" xfId="0" applyFont="1" applyBorder="1" applyAlignment="1">
      <alignment horizontal="left" vertical="center" wrapText="1"/>
    </xf>
    <xf numFmtId="0" fontId="17" fillId="12" borderId="113" xfId="0" applyFont="1" applyFill="1" applyBorder="1" applyAlignment="1">
      <alignment horizontal="center" vertical="center" wrapText="1"/>
    </xf>
    <xf numFmtId="0" fontId="17" fillId="12" borderId="108" xfId="0" applyFont="1" applyFill="1" applyBorder="1" applyAlignment="1">
      <alignment horizontal="center" vertical="center" wrapText="1"/>
    </xf>
    <xf numFmtId="0" fontId="17" fillId="12" borderId="109" xfId="0" applyFont="1" applyFill="1" applyBorder="1" applyAlignment="1">
      <alignment horizontal="center" vertical="center" wrapText="1"/>
    </xf>
    <xf numFmtId="0" fontId="17" fillId="12" borderId="111" xfId="0" applyFont="1" applyFill="1" applyBorder="1" applyAlignment="1">
      <alignment horizontal="center" vertical="center" wrapText="1"/>
    </xf>
    <xf numFmtId="0" fontId="47" fillId="6" borderId="90" xfId="0" applyFont="1" applyFill="1" applyBorder="1" applyAlignment="1">
      <alignment horizontal="left" vertical="top" wrapText="1"/>
    </xf>
    <xf numFmtId="0" fontId="47" fillId="6" borderId="91" xfId="0" applyFont="1" applyFill="1" applyBorder="1" applyAlignment="1">
      <alignment horizontal="left" vertical="top" wrapText="1"/>
    </xf>
    <xf numFmtId="0" fontId="47" fillId="6" borderId="93" xfId="0" applyFont="1" applyFill="1" applyBorder="1" applyAlignment="1">
      <alignment horizontal="left" vertical="top" wrapText="1"/>
    </xf>
    <xf numFmtId="0" fontId="17" fillId="6" borderId="90" xfId="0" applyFont="1" applyFill="1" applyBorder="1" applyAlignment="1">
      <alignment horizontal="center" vertical="top" wrapText="1"/>
    </xf>
    <xf numFmtId="0" fontId="17" fillId="6" borderId="91" xfId="0" applyFont="1" applyFill="1" applyBorder="1" applyAlignment="1">
      <alignment horizontal="center" vertical="top" wrapText="1"/>
    </xf>
    <xf numFmtId="0" fontId="17" fillId="6" borderId="92" xfId="0" applyFont="1" applyFill="1" applyBorder="1" applyAlignment="1">
      <alignment horizontal="center" vertical="top" wrapText="1"/>
    </xf>
    <xf numFmtId="0" fontId="17" fillId="12" borderId="109" xfId="0" applyFont="1" applyFill="1" applyBorder="1" applyAlignment="1">
      <alignment horizontal="center"/>
    </xf>
    <xf numFmtId="0" fontId="17" fillId="12" borderId="108" xfId="0" applyFont="1" applyFill="1" applyBorder="1" applyAlignment="1">
      <alignment horizontal="center"/>
    </xf>
    <xf numFmtId="0" fontId="17" fillId="12" borderId="113" xfId="0" applyFont="1" applyFill="1" applyBorder="1" applyAlignment="1">
      <alignment horizontal="center"/>
    </xf>
    <xf numFmtId="0" fontId="17" fillId="12" borderId="111" xfId="0" applyFont="1" applyFill="1" applyBorder="1" applyAlignment="1">
      <alignment horizontal="center"/>
    </xf>
    <xf numFmtId="0" fontId="17" fillId="3" borderId="111" xfId="0" applyFont="1" applyFill="1" applyBorder="1" applyAlignment="1">
      <alignment horizontal="center"/>
    </xf>
    <xf numFmtId="0" fontId="17" fillId="3" borderId="108" xfId="0" applyFont="1" applyFill="1" applyBorder="1" applyAlignment="1">
      <alignment horizontal="center"/>
    </xf>
    <xf numFmtId="0" fontId="17" fillId="3" borderId="113" xfId="0" applyFont="1" applyFill="1" applyBorder="1" applyAlignment="1">
      <alignment horizontal="center"/>
    </xf>
    <xf numFmtId="0" fontId="17" fillId="3" borderId="107" xfId="0" applyFont="1" applyFill="1" applyBorder="1" applyAlignment="1">
      <alignment horizontal="center"/>
    </xf>
    <xf numFmtId="0" fontId="17" fillId="6" borderId="114" xfId="0" applyFont="1" applyFill="1" applyBorder="1" applyAlignment="1">
      <alignment horizontal="center" vertical="top" wrapText="1"/>
    </xf>
    <xf numFmtId="0" fontId="17" fillId="6" borderId="115" xfId="0" applyFont="1" applyFill="1" applyBorder="1" applyAlignment="1">
      <alignment horizontal="center" vertical="top" wrapText="1"/>
    </xf>
    <xf numFmtId="0" fontId="17" fillId="12" borderId="80" xfId="0" applyFont="1" applyFill="1" applyBorder="1" applyAlignment="1">
      <alignment horizontal="center"/>
    </xf>
    <xf numFmtId="0" fontId="17" fillId="12" borderId="81" xfId="0" applyFont="1" applyFill="1" applyBorder="1" applyAlignment="1">
      <alignment horizontal="center"/>
    </xf>
    <xf numFmtId="0" fontId="17" fillId="12" borderId="82" xfId="0" applyFont="1" applyFill="1" applyBorder="1" applyAlignment="1">
      <alignment horizontal="center"/>
    </xf>
    <xf numFmtId="0" fontId="17" fillId="12" borderId="83" xfId="0" applyFont="1" applyFill="1" applyBorder="1" applyAlignment="1">
      <alignment horizontal="center"/>
    </xf>
    <xf numFmtId="0" fontId="17" fillId="12" borderId="112" xfId="0" applyFont="1" applyFill="1" applyBorder="1" applyAlignment="1">
      <alignment horizontal="center"/>
    </xf>
    <xf numFmtId="0" fontId="17" fillId="12" borderId="95" xfId="0" applyFont="1" applyFill="1" applyBorder="1" applyAlignment="1">
      <alignment horizontal="center"/>
    </xf>
    <xf numFmtId="0" fontId="17" fillId="12" borderId="96" xfId="0" applyFont="1" applyFill="1" applyBorder="1" applyAlignment="1">
      <alignment horizontal="center"/>
    </xf>
    <xf numFmtId="0" fontId="47" fillId="6" borderId="84" xfId="0" applyFont="1" applyFill="1" applyBorder="1" applyAlignment="1">
      <alignment horizontal="left" vertical="top" wrapText="1"/>
    </xf>
    <xf numFmtId="0" fontId="47" fillId="6" borderId="86" xfId="0" applyFont="1" applyFill="1" applyBorder="1" applyAlignment="1">
      <alignment horizontal="left" vertical="top" wrapText="1"/>
    </xf>
    <xf numFmtId="0" fontId="25" fillId="3" borderId="81" xfId="0" applyFont="1" applyFill="1" applyBorder="1" applyAlignment="1">
      <alignment horizontal="center"/>
    </xf>
    <xf numFmtId="0" fontId="25" fillId="3" borderId="82" xfId="0" applyFont="1" applyFill="1" applyBorder="1" applyAlignment="1">
      <alignment horizontal="center"/>
    </xf>
    <xf numFmtId="0" fontId="17" fillId="2" borderId="102" xfId="0" applyFont="1" applyFill="1" applyBorder="1" applyAlignment="1">
      <alignment horizontal="center" vertical="center"/>
    </xf>
    <xf numFmtId="0" fontId="17" fillId="2" borderId="92" xfId="0" applyFont="1" applyFill="1" applyBorder="1" applyAlignment="1">
      <alignment horizontal="center" vertical="center"/>
    </xf>
    <xf numFmtId="0" fontId="116" fillId="0" borderId="0" xfId="0" applyFont="1" applyAlignment="1">
      <alignment horizontal="left" vertical="top" wrapText="1"/>
    </xf>
    <xf numFmtId="0" fontId="0" fillId="0" borderId="0" xfId="0" applyAlignment="1">
      <alignment vertical="top" wrapText="1"/>
    </xf>
    <xf numFmtId="0" fontId="116" fillId="0" borderId="0" xfId="0" applyFont="1" applyAlignment="1">
      <alignment vertical="top" wrapText="1"/>
    </xf>
    <xf numFmtId="0" fontId="25" fillId="0" borderId="0" xfId="0" applyFont="1" applyAlignment="1">
      <alignment horizontal="left" vertical="top" wrapText="1"/>
    </xf>
    <xf numFmtId="0" fontId="17" fillId="9" borderId="68" xfId="0" applyFont="1" applyFill="1" applyBorder="1" applyAlignment="1">
      <alignment horizontal="left" vertical="center"/>
    </xf>
    <xf numFmtId="0" fontId="17" fillId="9" borderId="84" xfId="0" applyFont="1" applyFill="1" applyBorder="1" applyAlignment="1">
      <alignment horizontal="left" vertical="center"/>
    </xf>
    <xf numFmtId="0" fontId="17" fillId="9" borderId="86" xfId="0" applyFont="1" applyFill="1" applyBorder="1" applyAlignment="1">
      <alignment horizontal="left" vertical="center"/>
    </xf>
    <xf numFmtId="0" fontId="17" fillId="2" borderId="80" xfId="138" applyFont="1" applyFill="1" applyBorder="1" applyAlignment="1">
      <alignment horizontal="center" vertical="center"/>
    </xf>
    <xf numFmtId="0" fontId="17" fillId="2" borderId="114" xfId="138" applyFont="1" applyFill="1" applyBorder="1" applyAlignment="1">
      <alignment horizontal="center" vertical="center"/>
    </xf>
    <xf numFmtId="0" fontId="17" fillId="3" borderId="113" xfId="138" applyFont="1" applyFill="1" applyBorder="1" applyAlignment="1">
      <alignment horizontal="center" vertical="center"/>
    </xf>
    <xf numFmtId="0" fontId="17" fillId="3" borderId="111" xfId="138" applyFont="1" applyFill="1" applyBorder="1" applyAlignment="1">
      <alignment horizontal="center" vertical="center"/>
    </xf>
    <xf numFmtId="0" fontId="17" fillId="3" borderId="108" xfId="138" applyFont="1" applyFill="1" applyBorder="1" applyAlignment="1">
      <alignment horizontal="center" vertical="center"/>
    </xf>
    <xf numFmtId="0" fontId="161" fillId="0" borderId="0" xfId="0" applyFont="1" applyAlignment="1">
      <alignment vertical="top" wrapText="1"/>
    </xf>
    <xf numFmtId="0" fontId="179" fillId="97" borderId="126" xfId="0" applyFont="1" applyFill="1" applyBorder="1" applyAlignment="1">
      <alignment horizontal="left" vertical="center" wrapText="1"/>
    </xf>
    <xf numFmtId="0" fontId="179" fillId="97" borderId="127" xfId="0" applyFont="1" applyFill="1" applyBorder="1" applyAlignment="1">
      <alignment horizontal="left" vertical="center" wrapText="1"/>
    </xf>
    <xf numFmtId="0" fontId="179" fillId="97" borderId="128" xfId="0" applyFont="1" applyFill="1" applyBorder="1" applyAlignment="1">
      <alignment horizontal="left" vertical="center" wrapText="1"/>
    </xf>
    <xf numFmtId="0" fontId="53" fillId="0" borderId="0" xfId="0" applyFont="1" applyAlignment="1">
      <alignment horizontal="left" vertical="top" wrapText="1"/>
    </xf>
    <xf numFmtId="0" fontId="179" fillId="97" borderId="129" xfId="0" applyFont="1" applyFill="1" applyBorder="1" applyAlignment="1">
      <alignment horizontal="left" vertical="center" wrapText="1"/>
    </xf>
    <xf numFmtId="0" fontId="53" fillId="0" borderId="0" xfId="0" applyFont="1" applyAlignment="1">
      <alignment horizontal="left" vertical="top"/>
    </xf>
    <xf numFmtId="0" fontId="181" fillId="0" borderId="0" xfId="0" applyFont="1" applyAlignment="1">
      <alignment horizontal="left" vertical="top"/>
    </xf>
    <xf numFmtId="0" fontId="47" fillId="9" borderId="84" xfId="0" applyFont="1" applyFill="1" applyBorder="1" applyAlignment="1">
      <alignment horizontal="left" vertical="center"/>
    </xf>
    <xf numFmtId="0" fontId="47" fillId="2" borderId="84" xfId="0" applyFont="1" applyFill="1" applyBorder="1" applyAlignment="1">
      <alignment horizontal="left" vertical="center"/>
    </xf>
    <xf numFmtId="0" fontId="47" fillId="9" borderId="86" xfId="0" applyFont="1" applyFill="1" applyBorder="1" applyAlignment="1">
      <alignment horizontal="left" vertical="center"/>
    </xf>
    <xf numFmtId="0" fontId="161" fillId="0" borderId="0" xfId="138" applyFont="1" applyAlignment="1">
      <alignment horizontal="left" vertical="center" wrapText="1"/>
    </xf>
    <xf numFmtId="0" fontId="161" fillId="0" borderId="0" xfId="138" applyFont="1" applyAlignment="1">
      <alignment horizontal="left"/>
    </xf>
    <xf numFmtId="0" fontId="116" fillId="0" borderId="0" xfId="0" applyFont="1" applyAlignment="1">
      <alignment horizontal="left"/>
    </xf>
    <xf numFmtId="0" fontId="17" fillId="2" borderId="84" xfId="0" applyFont="1" applyFill="1" applyBorder="1" applyAlignment="1">
      <alignment horizontal="left" vertical="center" wrapText="1"/>
    </xf>
    <xf numFmtId="0" fontId="17" fillId="2" borderId="90" xfId="0" applyFont="1" applyFill="1" applyBorder="1" applyAlignment="1">
      <alignment horizontal="center" vertical="center" wrapText="1"/>
    </xf>
    <xf numFmtId="0" fontId="17" fillId="2" borderId="91" xfId="0" applyFont="1" applyFill="1" applyBorder="1" applyAlignment="1">
      <alignment horizontal="center" vertical="center" wrapText="1"/>
    </xf>
    <xf numFmtId="0" fontId="17" fillId="2" borderId="92" xfId="0" applyFont="1" applyFill="1" applyBorder="1" applyAlignment="1">
      <alignment horizontal="center" vertical="center" wrapText="1"/>
    </xf>
    <xf numFmtId="0" fontId="17" fillId="9" borderId="90" xfId="0" applyFont="1" applyFill="1" applyBorder="1" applyAlignment="1">
      <alignment horizontal="center" vertical="center" wrapText="1"/>
    </xf>
    <xf numFmtId="0" fontId="17" fillId="9" borderId="91" xfId="0" applyFont="1" applyFill="1" applyBorder="1" applyAlignment="1">
      <alignment horizontal="center" vertical="center" wrapText="1"/>
    </xf>
    <xf numFmtId="0" fontId="17" fillId="9" borderId="92" xfId="0" applyFont="1" applyFill="1" applyBorder="1" applyAlignment="1">
      <alignment horizontal="center" vertical="center" wrapText="1"/>
    </xf>
    <xf numFmtId="0" fontId="17" fillId="2" borderId="86" xfId="0" applyFont="1" applyFill="1" applyBorder="1" applyAlignment="1">
      <alignment horizontal="left" vertical="center" wrapText="1"/>
    </xf>
    <xf numFmtId="0" fontId="17" fillId="2" borderId="112" xfId="0" applyFont="1" applyFill="1" applyBorder="1" applyAlignment="1">
      <alignment horizontal="center"/>
    </xf>
    <xf numFmtId="0" fontId="17" fillId="2" borderId="114" xfId="0" applyFont="1" applyFill="1" applyBorder="1" applyAlignment="1">
      <alignment horizontal="center"/>
    </xf>
    <xf numFmtId="0" fontId="17" fillId="2" borderId="84" xfId="0" applyFont="1" applyFill="1" applyBorder="1" applyAlignment="1">
      <alignment horizontal="center"/>
    </xf>
  </cellXfs>
  <cellStyles count="5917">
    <cellStyle name=" Writer Import]_x000d__x000a_Display Dialog=No_x000d__x000a__x000d__x000a_[Horizontal Arrange]_x000d__x000a_Dimensions Interlocking=Yes_x000d__x000a_Sum Hierarchy=Yes_x000d__x000a_Generate" xfId="4050" xr:uid="{00000000-0005-0000-0000-000000000000}"/>
    <cellStyle name=" Writer Import]_x000d__x000a_Display Dialog=No_x000d__x000a__x000d__x000a_[Horizontal Arrange]_x000d__x000a_Dimensions Interlocking=Yes_x000d__x000a_Sum Hierarchy=Yes_x000d__x000a_Generate 2" xfId="4051" xr:uid="{00000000-0005-0000-0000-000001000000}"/>
    <cellStyle name="]_x000d__x000a_Width=797_x000d__x000a_Height=554_x000d__x000a__x000d__x000a_[Code]_x000d__x000a_Code0=/nyf50_x000d__x000a_Code1=4500000136_x000d__x000a_Code2=ME23_x000d__x000a_Code3=4500002322_x000d__x000a_Code4=#_x000d__x000a_Code5=MB01_x000d__x000a_" xfId="4052" xr:uid="{00000000-0005-0000-0000-000002000000}"/>
    <cellStyle name="]_x000d__x000a_Width=797_x000d__x000a_Height=554_x000d__x000a__x000d__x000a_[Code]_x000d__x000a_Code0=/nyf50_x000d__x000a_Code1=4500000136_x000d__x000a_Code2=ME23_x000d__x000a_Code3=4500002322_x000d__x000a_Code4=#_x000d__x000a_Code5=MB01_x000d__x000a_ 2" xfId="4053" xr:uid="{00000000-0005-0000-0000-000003000000}"/>
    <cellStyle name="_Rid_10_xt_ml_s31" xfId="4054" xr:uid="{00000000-0005-0000-0000-000004000000}"/>
    <cellStyle name="_Rid_10_xt_ml_s31 2" xfId="4055" xr:uid="{00000000-0005-0000-0000-000005000000}"/>
    <cellStyle name="_Rid_10_xt_ml_s6" xfId="4056" xr:uid="{00000000-0005-0000-0000-000006000000}"/>
    <cellStyle name="_Rid_10_xt_ml_s6 2" xfId="4057" xr:uid="{00000000-0005-0000-0000-000007000000}"/>
    <cellStyle name="_Rid_10_xt_ml_s7" xfId="4058" xr:uid="{00000000-0005-0000-0000-000008000000}"/>
    <cellStyle name="_Rid_10_xt_ml_s7 2" xfId="4059" xr:uid="{00000000-0005-0000-0000-000009000000}"/>
    <cellStyle name="_Rid_10_xt_mv_s12" xfId="4060" xr:uid="{00000000-0005-0000-0000-00000A000000}"/>
    <cellStyle name="_Rid_10_xt_mv_s12 2" xfId="4061" xr:uid="{00000000-0005-0000-0000-00000B000000}"/>
    <cellStyle name="_Rid_10_xt_mv_s13" xfId="4062" xr:uid="{00000000-0005-0000-0000-00000C000000}"/>
    <cellStyle name="_Rid_10_xt_mv_s13 2" xfId="4063" xr:uid="{00000000-0005-0000-0000-00000D000000}"/>
    <cellStyle name="_Rid_10_xt_s33" xfId="4064" xr:uid="{00000000-0005-0000-0000-00000E000000}"/>
    <cellStyle name="_Rid_10_xt_s33 2" xfId="4065" xr:uid="{00000000-0005-0000-0000-00000F000000}"/>
    <cellStyle name="_Rid_10_xt_s6" xfId="4066" xr:uid="{00000000-0005-0000-0000-000010000000}"/>
    <cellStyle name="_Rid_10_xt_s6 2" xfId="4067" xr:uid="{00000000-0005-0000-0000-000011000000}"/>
    <cellStyle name="_Rid_11_s0" xfId="4068" xr:uid="{00000000-0005-0000-0000-000012000000}"/>
    <cellStyle name="_Rid_11_s0 2" xfId="4069" xr:uid="{00000000-0005-0000-0000-000013000000}"/>
    <cellStyle name="_Rid_11_s1" xfId="4070" xr:uid="{00000000-0005-0000-0000-000014000000}"/>
    <cellStyle name="_Rid_11_s1 2" xfId="4071" xr:uid="{00000000-0005-0000-0000-000015000000}"/>
    <cellStyle name="_Rid_11_s2_s3" xfId="4072" xr:uid="{00000000-0005-0000-0000-000016000000}"/>
    <cellStyle name="_Rid_11_s2_s3 2" xfId="4073" xr:uid="{00000000-0005-0000-0000-000017000000}"/>
    <cellStyle name="_Rid_11_xt_ml_s13" xfId="4074" xr:uid="{00000000-0005-0000-0000-000018000000}"/>
    <cellStyle name="_Rid_11_xt_ml_s13 2" xfId="4075" xr:uid="{00000000-0005-0000-0000-000019000000}"/>
    <cellStyle name="_Rid_11_xt_ml_s8" xfId="4076" xr:uid="{00000000-0005-0000-0000-00001A000000}"/>
    <cellStyle name="_Rid_11_xt_ml_s8 2" xfId="4077" xr:uid="{00000000-0005-0000-0000-00001B000000}"/>
    <cellStyle name="_Rid_11_xt_xm" xfId="4078" xr:uid="{00000000-0005-0000-0000-00001C000000}"/>
    <cellStyle name="_Rid_11_xt_xm 2" xfId="4079" xr:uid="{00000000-0005-0000-0000-00001D000000}"/>
    <cellStyle name="_Rid_12_cl_s3" xfId="4080" xr:uid="{00000000-0005-0000-0000-00001E000000}"/>
    <cellStyle name="_Rid_12_cl_s3 2" xfId="4081" xr:uid="{00000000-0005-0000-0000-00001F000000}"/>
    <cellStyle name="_Rid_12_cl_s5" xfId="4082" xr:uid="{00000000-0005-0000-0000-000020000000}"/>
    <cellStyle name="_Rid_12_cl_s5 2" xfId="4083" xr:uid="{00000000-0005-0000-0000-000021000000}"/>
    <cellStyle name="_Rid_12_s0" xfId="4084" xr:uid="{00000000-0005-0000-0000-000022000000}"/>
    <cellStyle name="_Rid_12_s0 2" xfId="4085" xr:uid="{00000000-0005-0000-0000-000023000000}"/>
    <cellStyle name="_Rid_12_s1" xfId="4086" xr:uid="{00000000-0005-0000-0000-000024000000}"/>
    <cellStyle name="_Rid_12_s1 2" xfId="4087" xr:uid="{00000000-0005-0000-0000-000025000000}"/>
    <cellStyle name="_Rid_12_s2" xfId="4088" xr:uid="{00000000-0005-0000-0000-000026000000}"/>
    <cellStyle name="_Rid_12_s2 2" xfId="4089" xr:uid="{00000000-0005-0000-0000-000027000000}"/>
    <cellStyle name="_Rid_12_xt_cv_s11_s10" xfId="4090" xr:uid="{00000000-0005-0000-0000-000028000000}"/>
    <cellStyle name="_Rid_12_xt_cv_s11_s10 2" xfId="4091" xr:uid="{00000000-0005-0000-0000-000029000000}"/>
    <cellStyle name="_Rid_12_xt_cv_s12_s10" xfId="4092" xr:uid="{00000000-0005-0000-0000-00002A000000}"/>
    <cellStyle name="_Rid_12_xt_cv_s12_s10 2" xfId="4093" xr:uid="{00000000-0005-0000-0000-00002B000000}"/>
    <cellStyle name="_Rid_12_xt_cv_s13_s10" xfId="4094" xr:uid="{00000000-0005-0000-0000-00002C000000}"/>
    <cellStyle name="_Rid_12_xt_cv_s13_s10 2" xfId="4095" xr:uid="{00000000-0005-0000-0000-00002D000000}"/>
    <cellStyle name="_Rid_12_xt_cv_s14_s10" xfId="4096" xr:uid="{00000000-0005-0000-0000-00002E000000}"/>
    <cellStyle name="_Rid_12_xt_cv_s14_s10 2" xfId="4097" xr:uid="{00000000-0005-0000-0000-00002F000000}"/>
    <cellStyle name="_Rid_12_xt_cv_s15_s10" xfId="4098" xr:uid="{00000000-0005-0000-0000-000030000000}"/>
    <cellStyle name="_Rid_12_xt_cv_s15_s10 2" xfId="4099" xr:uid="{00000000-0005-0000-0000-000031000000}"/>
    <cellStyle name="_Rid_12_xt_cv_s16_s10" xfId="4100" xr:uid="{00000000-0005-0000-0000-000032000000}"/>
    <cellStyle name="_Rid_12_xt_cv_s16_s10 2" xfId="4101" xr:uid="{00000000-0005-0000-0000-000033000000}"/>
    <cellStyle name="_Rid_12_xt_cv_s17_s10" xfId="4102" xr:uid="{00000000-0005-0000-0000-000034000000}"/>
    <cellStyle name="_Rid_12_xt_cv_s17_s10 2" xfId="4103" xr:uid="{00000000-0005-0000-0000-000035000000}"/>
    <cellStyle name="_Rid_12_xt_cv_s18_s10" xfId="4104" xr:uid="{00000000-0005-0000-0000-000036000000}"/>
    <cellStyle name="_Rid_12_xt_cv_s18_s10 2" xfId="4105" xr:uid="{00000000-0005-0000-0000-000037000000}"/>
    <cellStyle name="_Rid_12_xt_cv_s20_s10" xfId="4106" xr:uid="{00000000-0005-0000-0000-000038000000}"/>
    <cellStyle name="_Rid_12_xt_cv_s20_s10 2" xfId="4107" xr:uid="{00000000-0005-0000-0000-000039000000}"/>
    <cellStyle name="_Rid_12_xt_cv_s21_s10" xfId="4108" xr:uid="{00000000-0005-0000-0000-00003A000000}"/>
    <cellStyle name="_Rid_12_xt_cv_s21_s10 2" xfId="4109" xr:uid="{00000000-0005-0000-0000-00003B000000}"/>
    <cellStyle name="_Rid_12_xt_cv_s22_s10" xfId="4110" xr:uid="{00000000-0005-0000-0000-00003C000000}"/>
    <cellStyle name="_Rid_12_xt_cv_s22_s10 2" xfId="4111" xr:uid="{00000000-0005-0000-0000-00003D000000}"/>
    <cellStyle name="_Rid_12_xt_cv_s23_s10" xfId="4112" xr:uid="{00000000-0005-0000-0000-00003E000000}"/>
    <cellStyle name="_Rid_12_xt_cv_s23_s10 2" xfId="4113" xr:uid="{00000000-0005-0000-0000-00003F000000}"/>
    <cellStyle name="_Rid_12_xt_cv_s24_s10" xfId="4114" xr:uid="{00000000-0005-0000-0000-000040000000}"/>
    <cellStyle name="_Rid_12_xt_cv_s24_s10 2" xfId="4115" xr:uid="{00000000-0005-0000-0000-000041000000}"/>
    <cellStyle name="_Rid_12_xt_cv_s25_s10" xfId="4116" xr:uid="{00000000-0005-0000-0000-000042000000}"/>
    <cellStyle name="_Rid_12_xt_cv_s25_s10 2" xfId="4117" xr:uid="{00000000-0005-0000-0000-000043000000}"/>
    <cellStyle name="_Rid_12_xt_cv_s9_s10" xfId="4118" xr:uid="{00000000-0005-0000-0000-000044000000}"/>
    <cellStyle name="_Rid_12_xt_cv_s9_s10 2" xfId="4119" xr:uid="{00000000-0005-0000-0000-000045000000}"/>
    <cellStyle name="_Rid_12_xt_ml_s19" xfId="4120" xr:uid="{00000000-0005-0000-0000-000046000000}"/>
    <cellStyle name="_Rid_12_xt_ml_s19 2" xfId="4121" xr:uid="{00000000-0005-0000-0000-000047000000}"/>
    <cellStyle name="_Rid_12_xt_ml_s8" xfId="4122" xr:uid="{00000000-0005-0000-0000-000048000000}"/>
    <cellStyle name="_Rid_12_xt_ml_s8 2" xfId="4123" xr:uid="{00000000-0005-0000-0000-000049000000}"/>
    <cellStyle name="_Rid_12_xt_s26" xfId="4124" xr:uid="{00000000-0005-0000-0000-00004A000000}"/>
    <cellStyle name="_Rid_12_xt_s26 2" xfId="4125" xr:uid="{00000000-0005-0000-0000-00004B000000}"/>
    <cellStyle name="_Rid_12_xt_s4" xfId="4126" xr:uid="{00000000-0005-0000-0000-00004C000000}"/>
    <cellStyle name="_Rid_12_xt_s4 2" xfId="4127" xr:uid="{00000000-0005-0000-0000-00004D000000}"/>
    <cellStyle name="_Rid_12_xt_s6" xfId="4128" xr:uid="{00000000-0005-0000-0000-00004E000000}"/>
    <cellStyle name="_Rid_12_xt_s6 2" xfId="4129" xr:uid="{00000000-0005-0000-0000-00004F000000}"/>
    <cellStyle name="_Rid_12_xt_s7" xfId="4130" xr:uid="{00000000-0005-0000-0000-000050000000}"/>
    <cellStyle name="_Rid_12_xt_s7 2" xfId="4131" xr:uid="{00000000-0005-0000-0000-000051000000}"/>
    <cellStyle name="_Rid_12_xt_xm" xfId="4132" xr:uid="{00000000-0005-0000-0000-000052000000}"/>
    <cellStyle name="_Rid_12_xt_xm 2" xfId="4133" xr:uid="{00000000-0005-0000-0000-000053000000}"/>
    <cellStyle name="_Rid_13_cl_s3" xfId="4134" xr:uid="{00000000-0005-0000-0000-000054000000}"/>
    <cellStyle name="_Rid_13_cl_s3 2" xfId="4135" xr:uid="{00000000-0005-0000-0000-000055000000}"/>
    <cellStyle name="_Rid_13_cl_s5" xfId="4136" xr:uid="{00000000-0005-0000-0000-000056000000}"/>
    <cellStyle name="_Rid_13_cl_s5 2" xfId="4137" xr:uid="{00000000-0005-0000-0000-000057000000}"/>
    <cellStyle name="_Rid_13_cl_s7" xfId="4138" xr:uid="{00000000-0005-0000-0000-000058000000}"/>
    <cellStyle name="_Rid_13_cl_s7 2" xfId="4139" xr:uid="{00000000-0005-0000-0000-000059000000}"/>
    <cellStyle name="_Rid_13_s0" xfId="4140" xr:uid="{00000000-0005-0000-0000-00005A000000}"/>
    <cellStyle name="_Rid_13_s0 2" xfId="4141" xr:uid="{00000000-0005-0000-0000-00005B000000}"/>
    <cellStyle name="_Rid_13_s1" xfId="4142" xr:uid="{00000000-0005-0000-0000-00005C000000}"/>
    <cellStyle name="_Rid_13_s1 2" xfId="4143" xr:uid="{00000000-0005-0000-0000-00005D000000}"/>
    <cellStyle name="_Rid_13_s2" xfId="4144" xr:uid="{00000000-0005-0000-0000-00005E000000}"/>
    <cellStyle name="_Rid_13_s2 2" xfId="4145" xr:uid="{00000000-0005-0000-0000-00005F000000}"/>
    <cellStyle name="_Rid_13_xt_cv_s10_s6" xfId="4146" xr:uid="{00000000-0005-0000-0000-000060000000}"/>
    <cellStyle name="_Rid_13_xt_cv_s10_s6 2" xfId="4147" xr:uid="{00000000-0005-0000-0000-000061000000}"/>
    <cellStyle name="_Rid_13_xt_cv_s11_s6" xfId="4148" xr:uid="{00000000-0005-0000-0000-000062000000}"/>
    <cellStyle name="_Rid_13_xt_cv_s11_s6 2" xfId="4149" xr:uid="{00000000-0005-0000-0000-000063000000}"/>
    <cellStyle name="_Rid_13_xt_cv_s12_s6" xfId="4150" xr:uid="{00000000-0005-0000-0000-000064000000}"/>
    <cellStyle name="_Rid_13_xt_cv_s12_s6 2" xfId="4151" xr:uid="{00000000-0005-0000-0000-000065000000}"/>
    <cellStyle name="_Rid_13_xt_cv_s13_s6" xfId="4152" xr:uid="{00000000-0005-0000-0000-000066000000}"/>
    <cellStyle name="_Rid_13_xt_cv_s13_s6 2" xfId="4153" xr:uid="{00000000-0005-0000-0000-000067000000}"/>
    <cellStyle name="_Rid_13_xt_cv_s14_s6" xfId="4154" xr:uid="{00000000-0005-0000-0000-000068000000}"/>
    <cellStyle name="_Rid_13_xt_cv_s14_s6 2" xfId="4155" xr:uid="{00000000-0005-0000-0000-000069000000}"/>
    <cellStyle name="_Rid_13_xt_cv_s15_s6" xfId="4156" xr:uid="{00000000-0005-0000-0000-00006A000000}"/>
    <cellStyle name="_Rid_13_xt_cv_s15_s6 2" xfId="4157" xr:uid="{00000000-0005-0000-0000-00006B000000}"/>
    <cellStyle name="_Rid_13_xt_cv_s16_s6" xfId="4158" xr:uid="{00000000-0005-0000-0000-00006C000000}"/>
    <cellStyle name="_Rid_13_xt_cv_s16_s6 2" xfId="4159" xr:uid="{00000000-0005-0000-0000-00006D000000}"/>
    <cellStyle name="_Rid_13_xt_cv_s17_s6" xfId="4160" xr:uid="{00000000-0005-0000-0000-00006E000000}"/>
    <cellStyle name="_Rid_13_xt_cv_s17_s6 2" xfId="4161" xr:uid="{00000000-0005-0000-0000-00006F000000}"/>
    <cellStyle name="_Rid_13_xt_cv_s18_s6" xfId="4162" xr:uid="{00000000-0005-0000-0000-000070000000}"/>
    <cellStyle name="_Rid_13_xt_cv_s18_s6 2" xfId="4163" xr:uid="{00000000-0005-0000-0000-000071000000}"/>
    <cellStyle name="_Rid_13_xt_cv_s20_s6" xfId="4164" xr:uid="{00000000-0005-0000-0000-000072000000}"/>
    <cellStyle name="_Rid_13_xt_cv_s20_s6 2" xfId="4165" xr:uid="{00000000-0005-0000-0000-000073000000}"/>
    <cellStyle name="_Rid_13_xt_cv_s21_s6" xfId="4166" xr:uid="{00000000-0005-0000-0000-000074000000}"/>
    <cellStyle name="_Rid_13_xt_cv_s21_s6 2" xfId="4167" xr:uid="{00000000-0005-0000-0000-000075000000}"/>
    <cellStyle name="_Rid_13_xt_cv_s22_s6" xfId="4168" xr:uid="{00000000-0005-0000-0000-000076000000}"/>
    <cellStyle name="_Rid_13_xt_cv_s22_s6 2" xfId="4169" xr:uid="{00000000-0005-0000-0000-000077000000}"/>
    <cellStyle name="_Rid_13_xt_cv_s9_s6" xfId="4170" xr:uid="{00000000-0005-0000-0000-000078000000}"/>
    <cellStyle name="_Rid_13_xt_cv_s9_s6 2" xfId="4171" xr:uid="{00000000-0005-0000-0000-000079000000}"/>
    <cellStyle name="_Rid_13_xt_ml_s19" xfId="4172" xr:uid="{00000000-0005-0000-0000-00007A000000}"/>
    <cellStyle name="_Rid_13_xt_ml_s19 2" xfId="4173" xr:uid="{00000000-0005-0000-0000-00007B000000}"/>
    <cellStyle name="_Rid_13_xt_ml_s8" xfId="4174" xr:uid="{00000000-0005-0000-0000-00007C000000}"/>
    <cellStyle name="_Rid_13_xt_ml_s8 2" xfId="4175" xr:uid="{00000000-0005-0000-0000-00007D000000}"/>
    <cellStyle name="_Rid_13_xt_s23" xfId="4176" xr:uid="{00000000-0005-0000-0000-00007E000000}"/>
    <cellStyle name="_Rid_13_xt_s23 2" xfId="4177" xr:uid="{00000000-0005-0000-0000-00007F000000}"/>
    <cellStyle name="_Rid_13_xt_s4" xfId="4178" xr:uid="{00000000-0005-0000-0000-000080000000}"/>
    <cellStyle name="_Rid_13_xt_s4 2" xfId="4179" xr:uid="{00000000-0005-0000-0000-000081000000}"/>
    <cellStyle name="_Rid_13_xt_xm" xfId="4180" xr:uid="{00000000-0005-0000-0000-000082000000}"/>
    <cellStyle name="_Rid_13_xt_xm 2" xfId="4181" xr:uid="{00000000-0005-0000-0000-000083000000}"/>
    <cellStyle name="_x0004_¥" xfId="303" xr:uid="{00000000-0005-0000-0000-000084000000}"/>
    <cellStyle name="_x0004_¥ 2" xfId="1942" xr:uid="{00000000-0005-0000-0000-000085000000}"/>
    <cellStyle name="=C:\WINNT\SYSTEM32\COMMAND.COM" xfId="3" xr:uid="{00000000-0005-0000-0000-000086000000}"/>
    <cellStyle name="=C:\WINNT\SYSTEM32\COMMAND.COM 2" xfId="4" xr:uid="{00000000-0005-0000-0000-000087000000}"/>
    <cellStyle name="=C:\WINNT\SYSTEM32\COMMAND.COM 2 2" xfId="5" xr:uid="{00000000-0005-0000-0000-000088000000}"/>
    <cellStyle name="=C:\WINNT\SYSTEM32\COMMAND.COM 2 2 2" xfId="1940" xr:uid="{00000000-0005-0000-0000-000089000000}"/>
    <cellStyle name="=C:\WINNT\SYSTEM32\COMMAND.COM 2 3" xfId="311" xr:uid="{00000000-0005-0000-0000-00008A000000}"/>
    <cellStyle name="=C:\WINNT\SYSTEM32\COMMAND.COM 2 3 2" xfId="1941" xr:uid="{00000000-0005-0000-0000-00008B000000}"/>
    <cellStyle name="=C:\WINNT\SYSTEM32\COMMAND.COM 2 4" xfId="1939" xr:uid="{00000000-0005-0000-0000-00008C000000}"/>
    <cellStyle name="=C:\WINNT\SYSTEM32\COMMAND.COM 3" xfId="1938" xr:uid="{00000000-0005-0000-0000-00008D000000}"/>
    <cellStyle name="=C:\WINNT35\SYSTEM32\COMMAND.COM" xfId="4182" xr:uid="{00000000-0005-0000-0000-00008E000000}"/>
    <cellStyle name="=C:\WINNT35\SYSTEM32\COMMAND.COM 2" xfId="4183" xr:uid="{00000000-0005-0000-0000-00008F000000}"/>
    <cellStyle name="1 indent" xfId="328" xr:uid="{00000000-0005-0000-0000-000090000000}"/>
    <cellStyle name="2 indents" xfId="329" xr:uid="{00000000-0005-0000-0000-000091000000}"/>
    <cellStyle name="20 % - Accent1" xfId="330" xr:uid="{00000000-0005-0000-0000-000092000000}"/>
    <cellStyle name="20 % - Accent1 2" xfId="1943" xr:uid="{00000000-0005-0000-0000-000093000000}"/>
    <cellStyle name="20 % - Accent2" xfId="331" xr:uid="{00000000-0005-0000-0000-000094000000}"/>
    <cellStyle name="20 % - Accent2 2" xfId="1944" xr:uid="{00000000-0005-0000-0000-000095000000}"/>
    <cellStyle name="20 % - Accent3" xfId="332" xr:uid="{00000000-0005-0000-0000-000096000000}"/>
    <cellStyle name="20 % - Accent3 2" xfId="1945" xr:uid="{00000000-0005-0000-0000-000097000000}"/>
    <cellStyle name="20 % - Accent4" xfId="333" xr:uid="{00000000-0005-0000-0000-000098000000}"/>
    <cellStyle name="20 % - Accent4 2" xfId="1946" xr:uid="{00000000-0005-0000-0000-000099000000}"/>
    <cellStyle name="20 % - Accent5" xfId="334" xr:uid="{00000000-0005-0000-0000-00009A000000}"/>
    <cellStyle name="20 % - Accent5 2" xfId="1947" xr:uid="{00000000-0005-0000-0000-00009B000000}"/>
    <cellStyle name="20 % - Accent6" xfId="335" xr:uid="{00000000-0005-0000-0000-00009C000000}"/>
    <cellStyle name="20 % - Accent6 2" xfId="1948" xr:uid="{00000000-0005-0000-0000-00009D000000}"/>
    <cellStyle name="20% - Accent1" xfId="5875" builtinId="30" customBuiltin="1"/>
    <cellStyle name="20% - Accent1 2" xfId="336" xr:uid="{00000000-0005-0000-0000-00009F000000}"/>
    <cellStyle name="20% - Accent1 2 2" xfId="1949" xr:uid="{00000000-0005-0000-0000-0000A0000000}"/>
    <cellStyle name="20% - Accent1 3" xfId="4184" xr:uid="{00000000-0005-0000-0000-0000A1000000}"/>
    <cellStyle name="20% - Accent2" xfId="5879" builtinId="34" customBuiltin="1"/>
    <cellStyle name="20% - Accent2 2" xfId="337" xr:uid="{00000000-0005-0000-0000-0000A3000000}"/>
    <cellStyle name="20% - Accent2 2 2" xfId="1950" xr:uid="{00000000-0005-0000-0000-0000A4000000}"/>
    <cellStyle name="20% - Accent2 3" xfId="4185" xr:uid="{00000000-0005-0000-0000-0000A5000000}"/>
    <cellStyle name="20% - Accent3" xfId="5883" builtinId="38" customBuiltin="1"/>
    <cellStyle name="20% - Accent3 2" xfId="338" xr:uid="{00000000-0005-0000-0000-0000A7000000}"/>
    <cellStyle name="20% - Accent3 2 2" xfId="1951" xr:uid="{00000000-0005-0000-0000-0000A8000000}"/>
    <cellStyle name="20% - Accent3 3" xfId="4186" xr:uid="{00000000-0005-0000-0000-0000A9000000}"/>
    <cellStyle name="20% - Accent4" xfId="5887" builtinId="42" customBuiltin="1"/>
    <cellStyle name="20% - Accent4 2" xfId="339" xr:uid="{00000000-0005-0000-0000-0000AB000000}"/>
    <cellStyle name="20% - Accent4 2 2" xfId="1952" xr:uid="{00000000-0005-0000-0000-0000AC000000}"/>
    <cellStyle name="20% - Accent4 3" xfId="4187" xr:uid="{00000000-0005-0000-0000-0000AD000000}"/>
    <cellStyle name="20% - Accent5" xfId="5891" builtinId="46" customBuiltin="1"/>
    <cellStyle name="20% - Accent5 2" xfId="340" xr:uid="{00000000-0005-0000-0000-0000AF000000}"/>
    <cellStyle name="20% - Accent5 2 2" xfId="1953" xr:uid="{00000000-0005-0000-0000-0000B0000000}"/>
    <cellStyle name="20% - Accent5 3" xfId="4188" xr:uid="{00000000-0005-0000-0000-0000B1000000}"/>
    <cellStyle name="20% - Accent6" xfId="5895" builtinId="50" customBuiltin="1"/>
    <cellStyle name="20% - Accent6 2" xfId="341" xr:uid="{00000000-0005-0000-0000-0000B3000000}"/>
    <cellStyle name="20% - Accent6 2 2" xfId="1954" xr:uid="{00000000-0005-0000-0000-0000B4000000}"/>
    <cellStyle name="20% - Accent6 3" xfId="4189" xr:uid="{00000000-0005-0000-0000-0000B5000000}"/>
    <cellStyle name="3 indents" xfId="342" xr:uid="{00000000-0005-0000-0000-0000B6000000}"/>
    <cellStyle name="4 indents" xfId="343" xr:uid="{00000000-0005-0000-0000-0000B7000000}"/>
    <cellStyle name="40 % - Accent1" xfId="344" xr:uid="{00000000-0005-0000-0000-0000B8000000}"/>
    <cellStyle name="40 % - Accent1 2" xfId="1955" xr:uid="{00000000-0005-0000-0000-0000B9000000}"/>
    <cellStyle name="40 % - Accent2" xfId="345" xr:uid="{00000000-0005-0000-0000-0000BA000000}"/>
    <cellStyle name="40 % - Accent2 2" xfId="1956" xr:uid="{00000000-0005-0000-0000-0000BB000000}"/>
    <cellStyle name="40 % - Accent3" xfId="346" xr:uid="{00000000-0005-0000-0000-0000BC000000}"/>
    <cellStyle name="40 % - Accent3 2" xfId="1957" xr:uid="{00000000-0005-0000-0000-0000BD000000}"/>
    <cellStyle name="40 % - Accent4" xfId="347" xr:uid="{00000000-0005-0000-0000-0000BE000000}"/>
    <cellStyle name="40 % - Accent4 2" xfId="1958" xr:uid="{00000000-0005-0000-0000-0000BF000000}"/>
    <cellStyle name="40 % - Accent5" xfId="348" xr:uid="{00000000-0005-0000-0000-0000C0000000}"/>
    <cellStyle name="40 % - Accent5 2" xfId="1959" xr:uid="{00000000-0005-0000-0000-0000C1000000}"/>
    <cellStyle name="40 % - Accent6" xfId="349" xr:uid="{00000000-0005-0000-0000-0000C2000000}"/>
    <cellStyle name="40 % - Accent6 2" xfId="1960" xr:uid="{00000000-0005-0000-0000-0000C3000000}"/>
    <cellStyle name="40% - Accent1" xfId="5876" builtinId="31" customBuiltin="1"/>
    <cellStyle name="40% - Accent1 2" xfId="350" xr:uid="{00000000-0005-0000-0000-0000C5000000}"/>
    <cellStyle name="40% - Accent1 2 2" xfId="1961" xr:uid="{00000000-0005-0000-0000-0000C6000000}"/>
    <cellStyle name="40% - Accent1 3" xfId="4190" xr:uid="{00000000-0005-0000-0000-0000C7000000}"/>
    <cellStyle name="40% - Accent2" xfId="5880" builtinId="35" customBuiltin="1"/>
    <cellStyle name="40% - Accent2 2" xfId="351" xr:uid="{00000000-0005-0000-0000-0000C9000000}"/>
    <cellStyle name="40% - Accent2 2 2" xfId="1962" xr:uid="{00000000-0005-0000-0000-0000CA000000}"/>
    <cellStyle name="40% - Accent2 3" xfId="4191" xr:uid="{00000000-0005-0000-0000-0000CB000000}"/>
    <cellStyle name="40% - Accent3" xfId="5884" builtinId="39" customBuiltin="1"/>
    <cellStyle name="40% - Accent3 2" xfId="352" xr:uid="{00000000-0005-0000-0000-0000CD000000}"/>
    <cellStyle name="40% - Accent3 2 2" xfId="1963" xr:uid="{00000000-0005-0000-0000-0000CE000000}"/>
    <cellStyle name="40% - Accent3 3" xfId="4192" xr:uid="{00000000-0005-0000-0000-0000CF000000}"/>
    <cellStyle name="40% - Accent4" xfId="5888" builtinId="43" customBuiltin="1"/>
    <cellStyle name="40% - Accent4 2" xfId="353" xr:uid="{00000000-0005-0000-0000-0000D1000000}"/>
    <cellStyle name="40% - Accent4 2 2" xfId="1964" xr:uid="{00000000-0005-0000-0000-0000D2000000}"/>
    <cellStyle name="40% - Accent4 3" xfId="4193" xr:uid="{00000000-0005-0000-0000-0000D3000000}"/>
    <cellStyle name="40% - Accent5" xfId="5892" builtinId="47" customBuiltin="1"/>
    <cellStyle name="40% - Accent5 2" xfId="354" xr:uid="{00000000-0005-0000-0000-0000D5000000}"/>
    <cellStyle name="40% - Accent5 2 2" xfId="1965" xr:uid="{00000000-0005-0000-0000-0000D6000000}"/>
    <cellStyle name="40% - Accent5 3" xfId="4194" xr:uid="{00000000-0005-0000-0000-0000D7000000}"/>
    <cellStyle name="40% - Accent6" xfId="5896" builtinId="51" customBuiltin="1"/>
    <cellStyle name="40% - Accent6 2" xfId="355" xr:uid="{00000000-0005-0000-0000-0000D9000000}"/>
    <cellStyle name="40% - Accent6 2 2" xfId="1966" xr:uid="{00000000-0005-0000-0000-0000DA000000}"/>
    <cellStyle name="40% - Accent6 3" xfId="4195" xr:uid="{00000000-0005-0000-0000-0000DB000000}"/>
    <cellStyle name="5 indents" xfId="356" xr:uid="{00000000-0005-0000-0000-0000DC000000}"/>
    <cellStyle name="60 % - Accent1" xfId="357" xr:uid="{00000000-0005-0000-0000-0000DD000000}"/>
    <cellStyle name="60 % - Accent1 2" xfId="1967" xr:uid="{00000000-0005-0000-0000-0000DE000000}"/>
    <cellStyle name="60 % - Accent2" xfId="358" xr:uid="{00000000-0005-0000-0000-0000DF000000}"/>
    <cellStyle name="60 % - Accent2 2" xfId="1968" xr:uid="{00000000-0005-0000-0000-0000E0000000}"/>
    <cellStyle name="60 % - Accent3" xfId="359" xr:uid="{00000000-0005-0000-0000-0000E1000000}"/>
    <cellStyle name="60 % - Accent3 2" xfId="1969" xr:uid="{00000000-0005-0000-0000-0000E2000000}"/>
    <cellStyle name="60 % - Accent4" xfId="360" xr:uid="{00000000-0005-0000-0000-0000E3000000}"/>
    <cellStyle name="60 % - Accent4 2" xfId="1970" xr:uid="{00000000-0005-0000-0000-0000E4000000}"/>
    <cellStyle name="60 % - Accent5" xfId="361" xr:uid="{00000000-0005-0000-0000-0000E5000000}"/>
    <cellStyle name="60 % - Accent5 2" xfId="1971" xr:uid="{00000000-0005-0000-0000-0000E6000000}"/>
    <cellStyle name="60 % - Accent6" xfId="362" xr:uid="{00000000-0005-0000-0000-0000E7000000}"/>
    <cellStyle name="60 % - Accent6 2" xfId="1972" xr:uid="{00000000-0005-0000-0000-0000E8000000}"/>
    <cellStyle name="60% - Accent1" xfId="5877" builtinId="32" customBuiltin="1"/>
    <cellStyle name="60% - Accent1 2" xfId="363" xr:uid="{00000000-0005-0000-0000-0000EA000000}"/>
    <cellStyle name="60% - Accent1 2 2" xfId="1973" xr:uid="{00000000-0005-0000-0000-0000EB000000}"/>
    <cellStyle name="60% - Accent1 3" xfId="4196" xr:uid="{00000000-0005-0000-0000-0000EC000000}"/>
    <cellStyle name="60% - Accent2" xfId="5881" builtinId="36" customBuiltin="1"/>
    <cellStyle name="60% - Accent2 2" xfId="364" xr:uid="{00000000-0005-0000-0000-0000EE000000}"/>
    <cellStyle name="60% - Accent2 2 2" xfId="1974" xr:uid="{00000000-0005-0000-0000-0000EF000000}"/>
    <cellStyle name="60% - Accent2 3" xfId="4197" xr:uid="{00000000-0005-0000-0000-0000F0000000}"/>
    <cellStyle name="60% - Accent3" xfId="5885" builtinId="40" customBuiltin="1"/>
    <cellStyle name="60% - Accent3 2" xfId="365" xr:uid="{00000000-0005-0000-0000-0000F2000000}"/>
    <cellStyle name="60% - Accent3 2 2" xfId="1975" xr:uid="{00000000-0005-0000-0000-0000F3000000}"/>
    <cellStyle name="60% - Accent3 3" xfId="4198" xr:uid="{00000000-0005-0000-0000-0000F4000000}"/>
    <cellStyle name="60% - Accent4" xfId="5889" builtinId="44" customBuiltin="1"/>
    <cellStyle name="60% - Accent4 2" xfId="366" xr:uid="{00000000-0005-0000-0000-0000F6000000}"/>
    <cellStyle name="60% - Accent4 2 2" xfId="1976" xr:uid="{00000000-0005-0000-0000-0000F7000000}"/>
    <cellStyle name="60% - Accent4 3" xfId="4199" xr:uid="{00000000-0005-0000-0000-0000F8000000}"/>
    <cellStyle name="60% - Accent5" xfId="5893" builtinId="48" customBuiltin="1"/>
    <cellStyle name="60% - Accent5 2" xfId="367" xr:uid="{00000000-0005-0000-0000-0000FA000000}"/>
    <cellStyle name="60% - Accent5 2 2" xfId="1977" xr:uid="{00000000-0005-0000-0000-0000FB000000}"/>
    <cellStyle name="60% - Accent5 3" xfId="4200" xr:uid="{00000000-0005-0000-0000-0000FC000000}"/>
    <cellStyle name="60% - Accent6" xfId="5897" builtinId="52" customBuiltin="1"/>
    <cellStyle name="60% - Accent6 2" xfId="368" xr:uid="{00000000-0005-0000-0000-0000FE000000}"/>
    <cellStyle name="60% - Accent6 2 2" xfId="1978" xr:uid="{00000000-0005-0000-0000-0000FF000000}"/>
    <cellStyle name="60% - Accent6 3" xfId="4201" xr:uid="{00000000-0005-0000-0000-000000010000}"/>
    <cellStyle name="Accent1" xfId="5874" builtinId="29" customBuiltin="1"/>
    <cellStyle name="Accent1 - 20 %" xfId="369" xr:uid="{00000000-0005-0000-0000-000002010000}"/>
    <cellStyle name="Accent1 - 20 % 2" xfId="1979" xr:uid="{00000000-0005-0000-0000-000003010000}"/>
    <cellStyle name="Accent1 - 40 %" xfId="370" xr:uid="{00000000-0005-0000-0000-000004010000}"/>
    <cellStyle name="Accent1 - 40 % 2" xfId="1980" xr:uid="{00000000-0005-0000-0000-000005010000}"/>
    <cellStyle name="Accent1 - 60 %" xfId="371" xr:uid="{00000000-0005-0000-0000-000006010000}"/>
    <cellStyle name="Accent1 - 60 % 2" xfId="1981" xr:uid="{00000000-0005-0000-0000-000007010000}"/>
    <cellStyle name="Accent1 10" xfId="372" xr:uid="{00000000-0005-0000-0000-000008010000}"/>
    <cellStyle name="Accent1 10 2" xfId="1982" xr:uid="{00000000-0005-0000-0000-000009010000}"/>
    <cellStyle name="Accent1 100" xfId="373" xr:uid="{00000000-0005-0000-0000-00000A010000}"/>
    <cellStyle name="Accent1 100 2" xfId="1983" xr:uid="{00000000-0005-0000-0000-00000B010000}"/>
    <cellStyle name="Accent1 101" xfId="374" xr:uid="{00000000-0005-0000-0000-00000C010000}"/>
    <cellStyle name="Accent1 101 2" xfId="1984" xr:uid="{00000000-0005-0000-0000-00000D010000}"/>
    <cellStyle name="Accent1 102" xfId="375" xr:uid="{00000000-0005-0000-0000-00000E010000}"/>
    <cellStyle name="Accent1 102 2" xfId="1985" xr:uid="{00000000-0005-0000-0000-00000F010000}"/>
    <cellStyle name="Accent1 103" xfId="376" xr:uid="{00000000-0005-0000-0000-000010010000}"/>
    <cellStyle name="Accent1 103 2" xfId="1986" xr:uid="{00000000-0005-0000-0000-000011010000}"/>
    <cellStyle name="Accent1 104" xfId="377" xr:uid="{00000000-0005-0000-0000-000012010000}"/>
    <cellStyle name="Accent1 104 2" xfId="1987" xr:uid="{00000000-0005-0000-0000-000013010000}"/>
    <cellStyle name="Accent1 105" xfId="378" xr:uid="{00000000-0005-0000-0000-000014010000}"/>
    <cellStyle name="Accent1 105 2" xfId="1988" xr:uid="{00000000-0005-0000-0000-000015010000}"/>
    <cellStyle name="Accent1 106" xfId="379" xr:uid="{00000000-0005-0000-0000-000016010000}"/>
    <cellStyle name="Accent1 106 2" xfId="1989" xr:uid="{00000000-0005-0000-0000-000017010000}"/>
    <cellStyle name="Accent1 107" xfId="380" xr:uid="{00000000-0005-0000-0000-000018010000}"/>
    <cellStyle name="Accent1 107 2" xfId="1990" xr:uid="{00000000-0005-0000-0000-000019010000}"/>
    <cellStyle name="Accent1 108" xfId="381" xr:uid="{00000000-0005-0000-0000-00001A010000}"/>
    <cellStyle name="Accent1 108 2" xfId="1991" xr:uid="{00000000-0005-0000-0000-00001B010000}"/>
    <cellStyle name="Accent1 109" xfId="382" xr:uid="{00000000-0005-0000-0000-00001C010000}"/>
    <cellStyle name="Accent1 109 2" xfId="1992" xr:uid="{00000000-0005-0000-0000-00001D010000}"/>
    <cellStyle name="Accent1 11" xfId="383" xr:uid="{00000000-0005-0000-0000-00001E010000}"/>
    <cellStyle name="Accent1 11 2" xfId="1993" xr:uid="{00000000-0005-0000-0000-00001F010000}"/>
    <cellStyle name="Accent1 110" xfId="384" xr:uid="{00000000-0005-0000-0000-000020010000}"/>
    <cellStyle name="Accent1 110 2" xfId="1994" xr:uid="{00000000-0005-0000-0000-000021010000}"/>
    <cellStyle name="Accent1 111" xfId="385" xr:uid="{00000000-0005-0000-0000-000022010000}"/>
    <cellStyle name="Accent1 111 2" xfId="1995" xr:uid="{00000000-0005-0000-0000-000023010000}"/>
    <cellStyle name="Accent1 112" xfId="386" xr:uid="{00000000-0005-0000-0000-000024010000}"/>
    <cellStyle name="Accent1 112 2" xfId="1996" xr:uid="{00000000-0005-0000-0000-000025010000}"/>
    <cellStyle name="Accent1 113" xfId="387" xr:uid="{00000000-0005-0000-0000-000026010000}"/>
    <cellStyle name="Accent1 113 2" xfId="1997" xr:uid="{00000000-0005-0000-0000-000027010000}"/>
    <cellStyle name="Accent1 114" xfId="388" xr:uid="{00000000-0005-0000-0000-000028010000}"/>
    <cellStyle name="Accent1 114 2" xfId="1998" xr:uid="{00000000-0005-0000-0000-000029010000}"/>
    <cellStyle name="Accent1 115" xfId="389" xr:uid="{00000000-0005-0000-0000-00002A010000}"/>
    <cellStyle name="Accent1 115 2" xfId="1999" xr:uid="{00000000-0005-0000-0000-00002B010000}"/>
    <cellStyle name="Accent1 116" xfId="390" xr:uid="{00000000-0005-0000-0000-00002C010000}"/>
    <cellStyle name="Accent1 116 2" xfId="2000" xr:uid="{00000000-0005-0000-0000-00002D010000}"/>
    <cellStyle name="Accent1 117" xfId="391" xr:uid="{00000000-0005-0000-0000-00002E010000}"/>
    <cellStyle name="Accent1 117 2" xfId="2001" xr:uid="{00000000-0005-0000-0000-00002F010000}"/>
    <cellStyle name="Accent1 118" xfId="392" xr:uid="{00000000-0005-0000-0000-000030010000}"/>
    <cellStyle name="Accent1 118 2" xfId="2002" xr:uid="{00000000-0005-0000-0000-000031010000}"/>
    <cellStyle name="Accent1 119" xfId="393" xr:uid="{00000000-0005-0000-0000-000032010000}"/>
    <cellStyle name="Accent1 119 2" xfId="2003" xr:uid="{00000000-0005-0000-0000-000033010000}"/>
    <cellStyle name="Accent1 12" xfId="394" xr:uid="{00000000-0005-0000-0000-000034010000}"/>
    <cellStyle name="Accent1 12 2" xfId="2004" xr:uid="{00000000-0005-0000-0000-000035010000}"/>
    <cellStyle name="Accent1 120" xfId="395" xr:uid="{00000000-0005-0000-0000-000036010000}"/>
    <cellStyle name="Accent1 120 2" xfId="2005" xr:uid="{00000000-0005-0000-0000-000037010000}"/>
    <cellStyle name="Accent1 121" xfId="396" xr:uid="{00000000-0005-0000-0000-000038010000}"/>
    <cellStyle name="Accent1 121 2" xfId="2006" xr:uid="{00000000-0005-0000-0000-000039010000}"/>
    <cellStyle name="Accent1 122" xfId="397" xr:uid="{00000000-0005-0000-0000-00003A010000}"/>
    <cellStyle name="Accent1 122 2" xfId="2007" xr:uid="{00000000-0005-0000-0000-00003B010000}"/>
    <cellStyle name="Accent1 123" xfId="398" xr:uid="{00000000-0005-0000-0000-00003C010000}"/>
    <cellStyle name="Accent1 123 2" xfId="2008" xr:uid="{00000000-0005-0000-0000-00003D010000}"/>
    <cellStyle name="Accent1 124" xfId="399" xr:uid="{00000000-0005-0000-0000-00003E010000}"/>
    <cellStyle name="Accent1 124 2" xfId="2009" xr:uid="{00000000-0005-0000-0000-00003F010000}"/>
    <cellStyle name="Accent1 125" xfId="400" xr:uid="{00000000-0005-0000-0000-000040010000}"/>
    <cellStyle name="Accent1 125 2" xfId="2010" xr:uid="{00000000-0005-0000-0000-000041010000}"/>
    <cellStyle name="Accent1 126" xfId="401" xr:uid="{00000000-0005-0000-0000-000042010000}"/>
    <cellStyle name="Accent1 126 2" xfId="2011" xr:uid="{00000000-0005-0000-0000-000043010000}"/>
    <cellStyle name="Accent1 127" xfId="402" xr:uid="{00000000-0005-0000-0000-000044010000}"/>
    <cellStyle name="Accent1 127 2" xfId="2012" xr:uid="{00000000-0005-0000-0000-000045010000}"/>
    <cellStyle name="Accent1 128" xfId="403" xr:uid="{00000000-0005-0000-0000-000046010000}"/>
    <cellStyle name="Accent1 128 2" xfId="2013" xr:uid="{00000000-0005-0000-0000-000047010000}"/>
    <cellStyle name="Accent1 129" xfId="404" xr:uid="{00000000-0005-0000-0000-000048010000}"/>
    <cellStyle name="Accent1 129 2" xfId="2014" xr:uid="{00000000-0005-0000-0000-000049010000}"/>
    <cellStyle name="Accent1 13" xfId="405" xr:uid="{00000000-0005-0000-0000-00004A010000}"/>
    <cellStyle name="Accent1 13 2" xfId="2015" xr:uid="{00000000-0005-0000-0000-00004B010000}"/>
    <cellStyle name="Accent1 130" xfId="406" xr:uid="{00000000-0005-0000-0000-00004C010000}"/>
    <cellStyle name="Accent1 130 2" xfId="2016" xr:uid="{00000000-0005-0000-0000-00004D010000}"/>
    <cellStyle name="Accent1 131" xfId="407" xr:uid="{00000000-0005-0000-0000-00004E010000}"/>
    <cellStyle name="Accent1 131 2" xfId="2017" xr:uid="{00000000-0005-0000-0000-00004F010000}"/>
    <cellStyle name="Accent1 132" xfId="408" xr:uid="{00000000-0005-0000-0000-000050010000}"/>
    <cellStyle name="Accent1 132 2" xfId="2018" xr:uid="{00000000-0005-0000-0000-000051010000}"/>
    <cellStyle name="Accent1 133" xfId="409" xr:uid="{00000000-0005-0000-0000-000052010000}"/>
    <cellStyle name="Accent1 133 2" xfId="2019" xr:uid="{00000000-0005-0000-0000-000053010000}"/>
    <cellStyle name="Accent1 134" xfId="410" xr:uid="{00000000-0005-0000-0000-000054010000}"/>
    <cellStyle name="Accent1 134 2" xfId="2020" xr:uid="{00000000-0005-0000-0000-000055010000}"/>
    <cellStyle name="Accent1 135" xfId="411" xr:uid="{00000000-0005-0000-0000-000056010000}"/>
    <cellStyle name="Accent1 135 2" xfId="2021" xr:uid="{00000000-0005-0000-0000-000057010000}"/>
    <cellStyle name="Accent1 136" xfId="412" xr:uid="{00000000-0005-0000-0000-000058010000}"/>
    <cellStyle name="Accent1 136 2" xfId="2022" xr:uid="{00000000-0005-0000-0000-000059010000}"/>
    <cellStyle name="Accent1 137" xfId="413" xr:uid="{00000000-0005-0000-0000-00005A010000}"/>
    <cellStyle name="Accent1 137 2" xfId="2023" xr:uid="{00000000-0005-0000-0000-00005B010000}"/>
    <cellStyle name="Accent1 138" xfId="414" xr:uid="{00000000-0005-0000-0000-00005C010000}"/>
    <cellStyle name="Accent1 138 2" xfId="2024" xr:uid="{00000000-0005-0000-0000-00005D010000}"/>
    <cellStyle name="Accent1 139" xfId="415" xr:uid="{00000000-0005-0000-0000-00005E010000}"/>
    <cellStyle name="Accent1 139 2" xfId="2025" xr:uid="{00000000-0005-0000-0000-00005F010000}"/>
    <cellStyle name="Accent1 14" xfId="416" xr:uid="{00000000-0005-0000-0000-000060010000}"/>
    <cellStyle name="Accent1 14 2" xfId="2026" xr:uid="{00000000-0005-0000-0000-000061010000}"/>
    <cellStyle name="Accent1 15" xfId="417" xr:uid="{00000000-0005-0000-0000-000062010000}"/>
    <cellStyle name="Accent1 15 2" xfId="2027" xr:uid="{00000000-0005-0000-0000-000063010000}"/>
    <cellStyle name="Accent1 16" xfId="418" xr:uid="{00000000-0005-0000-0000-000064010000}"/>
    <cellStyle name="Accent1 16 2" xfId="2028" xr:uid="{00000000-0005-0000-0000-000065010000}"/>
    <cellStyle name="Accent1 17" xfId="419" xr:uid="{00000000-0005-0000-0000-000066010000}"/>
    <cellStyle name="Accent1 17 2" xfId="2029" xr:uid="{00000000-0005-0000-0000-000067010000}"/>
    <cellStyle name="Accent1 18" xfId="420" xr:uid="{00000000-0005-0000-0000-000068010000}"/>
    <cellStyle name="Accent1 18 2" xfId="2030" xr:uid="{00000000-0005-0000-0000-000069010000}"/>
    <cellStyle name="Accent1 19" xfId="421" xr:uid="{00000000-0005-0000-0000-00006A010000}"/>
    <cellStyle name="Accent1 19 2" xfId="2031" xr:uid="{00000000-0005-0000-0000-00006B010000}"/>
    <cellStyle name="Accent1 2" xfId="422" xr:uid="{00000000-0005-0000-0000-00006C010000}"/>
    <cellStyle name="Accent1 2 2" xfId="2032" xr:uid="{00000000-0005-0000-0000-00006D010000}"/>
    <cellStyle name="Accent1 20" xfId="423" xr:uid="{00000000-0005-0000-0000-00006E010000}"/>
    <cellStyle name="Accent1 20 2" xfId="2033" xr:uid="{00000000-0005-0000-0000-00006F010000}"/>
    <cellStyle name="Accent1 21" xfId="424" xr:uid="{00000000-0005-0000-0000-000070010000}"/>
    <cellStyle name="Accent1 21 2" xfId="2034" xr:uid="{00000000-0005-0000-0000-000071010000}"/>
    <cellStyle name="Accent1 22" xfId="425" xr:uid="{00000000-0005-0000-0000-000072010000}"/>
    <cellStyle name="Accent1 22 2" xfId="2035" xr:uid="{00000000-0005-0000-0000-000073010000}"/>
    <cellStyle name="Accent1 23" xfId="426" xr:uid="{00000000-0005-0000-0000-000074010000}"/>
    <cellStyle name="Accent1 23 2" xfId="2036" xr:uid="{00000000-0005-0000-0000-000075010000}"/>
    <cellStyle name="Accent1 24" xfId="427" xr:uid="{00000000-0005-0000-0000-000076010000}"/>
    <cellStyle name="Accent1 24 2" xfId="2037" xr:uid="{00000000-0005-0000-0000-000077010000}"/>
    <cellStyle name="Accent1 25" xfId="428" xr:uid="{00000000-0005-0000-0000-000078010000}"/>
    <cellStyle name="Accent1 25 2" xfId="2038" xr:uid="{00000000-0005-0000-0000-000079010000}"/>
    <cellStyle name="Accent1 26" xfId="429" xr:uid="{00000000-0005-0000-0000-00007A010000}"/>
    <cellStyle name="Accent1 26 2" xfId="2039" xr:uid="{00000000-0005-0000-0000-00007B010000}"/>
    <cellStyle name="Accent1 27" xfId="430" xr:uid="{00000000-0005-0000-0000-00007C010000}"/>
    <cellStyle name="Accent1 27 2" xfId="2040" xr:uid="{00000000-0005-0000-0000-00007D010000}"/>
    <cellStyle name="Accent1 28" xfId="431" xr:uid="{00000000-0005-0000-0000-00007E010000}"/>
    <cellStyle name="Accent1 28 2" xfId="2041" xr:uid="{00000000-0005-0000-0000-00007F010000}"/>
    <cellStyle name="Accent1 29" xfId="432" xr:uid="{00000000-0005-0000-0000-000080010000}"/>
    <cellStyle name="Accent1 29 2" xfId="2042" xr:uid="{00000000-0005-0000-0000-000081010000}"/>
    <cellStyle name="Accent1 3" xfId="433" xr:uid="{00000000-0005-0000-0000-000082010000}"/>
    <cellStyle name="Accent1 3 2" xfId="2043" xr:uid="{00000000-0005-0000-0000-000083010000}"/>
    <cellStyle name="Accent1 30" xfId="434" xr:uid="{00000000-0005-0000-0000-000084010000}"/>
    <cellStyle name="Accent1 30 2" xfId="2044" xr:uid="{00000000-0005-0000-0000-000085010000}"/>
    <cellStyle name="Accent1 31" xfId="435" xr:uid="{00000000-0005-0000-0000-000086010000}"/>
    <cellStyle name="Accent1 31 2" xfId="2045" xr:uid="{00000000-0005-0000-0000-000087010000}"/>
    <cellStyle name="Accent1 32" xfId="436" xr:uid="{00000000-0005-0000-0000-000088010000}"/>
    <cellStyle name="Accent1 32 2" xfId="2046" xr:uid="{00000000-0005-0000-0000-000089010000}"/>
    <cellStyle name="Accent1 33" xfId="437" xr:uid="{00000000-0005-0000-0000-00008A010000}"/>
    <cellStyle name="Accent1 33 2" xfId="2047" xr:uid="{00000000-0005-0000-0000-00008B010000}"/>
    <cellStyle name="Accent1 34" xfId="438" xr:uid="{00000000-0005-0000-0000-00008C010000}"/>
    <cellStyle name="Accent1 34 2" xfId="2048" xr:uid="{00000000-0005-0000-0000-00008D010000}"/>
    <cellStyle name="Accent1 35" xfId="439" xr:uid="{00000000-0005-0000-0000-00008E010000}"/>
    <cellStyle name="Accent1 35 2" xfId="2049" xr:uid="{00000000-0005-0000-0000-00008F010000}"/>
    <cellStyle name="Accent1 36" xfId="440" xr:uid="{00000000-0005-0000-0000-000090010000}"/>
    <cellStyle name="Accent1 36 2" xfId="2050" xr:uid="{00000000-0005-0000-0000-000091010000}"/>
    <cellStyle name="Accent1 37" xfId="441" xr:uid="{00000000-0005-0000-0000-000092010000}"/>
    <cellStyle name="Accent1 37 2" xfId="2051" xr:uid="{00000000-0005-0000-0000-000093010000}"/>
    <cellStyle name="Accent1 38" xfId="442" xr:uid="{00000000-0005-0000-0000-000094010000}"/>
    <cellStyle name="Accent1 38 2" xfId="2052" xr:uid="{00000000-0005-0000-0000-000095010000}"/>
    <cellStyle name="Accent1 39" xfId="443" xr:uid="{00000000-0005-0000-0000-000096010000}"/>
    <cellStyle name="Accent1 39 2" xfId="2053" xr:uid="{00000000-0005-0000-0000-000097010000}"/>
    <cellStyle name="Accent1 4" xfId="444" xr:uid="{00000000-0005-0000-0000-000098010000}"/>
    <cellStyle name="Accent1 4 2" xfId="2054" xr:uid="{00000000-0005-0000-0000-000099010000}"/>
    <cellStyle name="Accent1 40" xfId="445" xr:uid="{00000000-0005-0000-0000-00009A010000}"/>
    <cellStyle name="Accent1 40 2" xfId="2055" xr:uid="{00000000-0005-0000-0000-00009B010000}"/>
    <cellStyle name="Accent1 41" xfId="446" xr:uid="{00000000-0005-0000-0000-00009C010000}"/>
    <cellStyle name="Accent1 41 2" xfId="2056" xr:uid="{00000000-0005-0000-0000-00009D010000}"/>
    <cellStyle name="Accent1 42" xfId="447" xr:uid="{00000000-0005-0000-0000-00009E010000}"/>
    <cellStyle name="Accent1 42 2" xfId="2057" xr:uid="{00000000-0005-0000-0000-00009F010000}"/>
    <cellStyle name="Accent1 43" xfId="448" xr:uid="{00000000-0005-0000-0000-0000A0010000}"/>
    <cellStyle name="Accent1 43 2" xfId="2058" xr:uid="{00000000-0005-0000-0000-0000A1010000}"/>
    <cellStyle name="Accent1 44" xfId="449" xr:uid="{00000000-0005-0000-0000-0000A2010000}"/>
    <cellStyle name="Accent1 44 2" xfId="2059" xr:uid="{00000000-0005-0000-0000-0000A3010000}"/>
    <cellStyle name="Accent1 45" xfId="450" xr:uid="{00000000-0005-0000-0000-0000A4010000}"/>
    <cellStyle name="Accent1 45 2" xfId="2060" xr:uid="{00000000-0005-0000-0000-0000A5010000}"/>
    <cellStyle name="Accent1 46" xfId="451" xr:uid="{00000000-0005-0000-0000-0000A6010000}"/>
    <cellStyle name="Accent1 46 2" xfId="2061" xr:uid="{00000000-0005-0000-0000-0000A7010000}"/>
    <cellStyle name="Accent1 47" xfId="452" xr:uid="{00000000-0005-0000-0000-0000A8010000}"/>
    <cellStyle name="Accent1 47 2" xfId="2062" xr:uid="{00000000-0005-0000-0000-0000A9010000}"/>
    <cellStyle name="Accent1 48" xfId="453" xr:uid="{00000000-0005-0000-0000-0000AA010000}"/>
    <cellStyle name="Accent1 48 2" xfId="2063" xr:uid="{00000000-0005-0000-0000-0000AB010000}"/>
    <cellStyle name="Accent1 49" xfId="454" xr:uid="{00000000-0005-0000-0000-0000AC010000}"/>
    <cellStyle name="Accent1 49 2" xfId="2064" xr:uid="{00000000-0005-0000-0000-0000AD010000}"/>
    <cellStyle name="Accent1 5" xfId="455" xr:uid="{00000000-0005-0000-0000-0000AE010000}"/>
    <cellStyle name="Accent1 5 2" xfId="2065" xr:uid="{00000000-0005-0000-0000-0000AF010000}"/>
    <cellStyle name="Accent1 50" xfId="456" xr:uid="{00000000-0005-0000-0000-0000B0010000}"/>
    <cellStyle name="Accent1 50 2" xfId="2066" xr:uid="{00000000-0005-0000-0000-0000B1010000}"/>
    <cellStyle name="Accent1 51" xfId="457" xr:uid="{00000000-0005-0000-0000-0000B2010000}"/>
    <cellStyle name="Accent1 51 2" xfId="2067" xr:uid="{00000000-0005-0000-0000-0000B3010000}"/>
    <cellStyle name="Accent1 52" xfId="458" xr:uid="{00000000-0005-0000-0000-0000B4010000}"/>
    <cellStyle name="Accent1 52 2" xfId="2068" xr:uid="{00000000-0005-0000-0000-0000B5010000}"/>
    <cellStyle name="Accent1 53" xfId="459" xr:uid="{00000000-0005-0000-0000-0000B6010000}"/>
    <cellStyle name="Accent1 53 2" xfId="2069" xr:uid="{00000000-0005-0000-0000-0000B7010000}"/>
    <cellStyle name="Accent1 54" xfId="460" xr:uid="{00000000-0005-0000-0000-0000B8010000}"/>
    <cellStyle name="Accent1 54 2" xfId="2070" xr:uid="{00000000-0005-0000-0000-0000B9010000}"/>
    <cellStyle name="Accent1 55" xfId="461" xr:uid="{00000000-0005-0000-0000-0000BA010000}"/>
    <cellStyle name="Accent1 55 2" xfId="2071" xr:uid="{00000000-0005-0000-0000-0000BB010000}"/>
    <cellStyle name="Accent1 56" xfId="462" xr:uid="{00000000-0005-0000-0000-0000BC010000}"/>
    <cellStyle name="Accent1 56 2" xfId="2072" xr:uid="{00000000-0005-0000-0000-0000BD010000}"/>
    <cellStyle name="Accent1 57" xfId="463" xr:uid="{00000000-0005-0000-0000-0000BE010000}"/>
    <cellStyle name="Accent1 57 2" xfId="2073" xr:uid="{00000000-0005-0000-0000-0000BF010000}"/>
    <cellStyle name="Accent1 58" xfId="464" xr:uid="{00000000-0005-0000-0000-0000C0010000}"/>
    <cellStyle name="Accent1 58 2" xfId="2074" xr:uid="{00000000-0005-0000-0000-0000C1010000}"/>
    <cellStyle name="Accent1 59" xfId="465" xr:uid="{00000000-0005-0000-0000-0000C2010000}"/>
    <cellStyle name="Accent1 59 2" xfId="2075" xr:uid="{00000000-0005-0000-0000-0000C3010000}"/>
    <cellStyle name="Accent1 6" xfId="466" xr:uid="{00000000-0005-0000-0000-0000C4010000}"/>
    <cellStyle name="Accent1 6 2" xfId="2076" xr:uid="{00000000-0005-0000-0000-0000C5010000}"/>
    <cellStyle name="Accent1 60" xfId="467" xr:uid="{00000000-0005-0000-0000-0000C6010000}"/>
    <cellStyle name="Accent1 60 2" xfId="2077" xr:uid="{00000000-0005-0000-0000-0000C7010000}"/>
    <cellStyle name="Accent1 61" xfId="468" xr:uid="{00000000-0005-0000-0000-0000C8010000}"/>
    <cellStyle name="Accent1 61 2" xfId="2078" xr:uid="{00000000-0005-0000-0000-0000C9010000}"/>
    <cellStyle name="Accent1 62" xfId="469" xr:uid="{00000000-0005-0000-0000-0000CA010000}"/>
    <cellStyle name="Accent1 62 2" xfId="2079" xr:uid="{00000000-0005-0000-0000-0000CB010000}"/>
    <cellStyle name="Accent1 63" xfId="470" xr:uid="{00000000-0005-0000-0000-0000CC010000}"/>
    <cellStyle name="Accent1 63 2" xfId="2080" xr:uid="{00000000-0005-0000-0000-0000CD010000}"/>
    <cellStyle name="Accent1 64" xfId="471" xr:uid="{00000000-0005-0000-0000-0000CE010000}"/>
    <cellStyle name="Accent1 64 2" xfId="2081" xr:uid="{00000000-0005-0000-0000-0000CF010000}"/>
    <cellStyle name="Accent1 65" xfId="472" xr:uid="{00000000-0005-0000-0000-0000D0010000}"/>
    <cellStyle name="Accent1 65 2" xfId="2082" xr:uid="{00000000-0005-0000-0000-0000D1010000}"/>
    <cellStyle name="Accent1 66" xfId="473" xr:uid="{00000000-0005-0000-0000-0000D2010000}"/>
    <cellStyle name="Accent1 66 2" xfId="2083" xr:uid="{00000000-0005-0000-0000-0000D3010000}"/>
    <cellStyle name="Accent1 67" xfId="474" xr:uid="{00000000-0005-0000-0000-0000D4010000}"/>
    <cellStyle name="Accent1 67 2" xfId="2084" xr:uid="{00000000-0005-0000-0000-0000D5010000}"/>
    <cellStyle name="Accent1 68" xfId="475" xr:uid="{00000000-0005-0000-0000-0000D6010000}"/>
    <cellStyle name="Accent1 68 2" xfId="2085" xr:uid="{00000000-0005-0000-0000-0000D7010000}"/>
    <cellStyle name="Accent1 69" xfId="476" xr:uid="{00000000-0005-0000-0000-0000D8010000}"/>
    <cellStyle name="Accent1 69 2" xfId="2086" xr:uid="{00000000-0005-0000-0000-0000D9010000}"/>
    <cellStyle name="Accent1 7" xfId="477" xr:uid="{00000000-0005-0000-0000-0000DA010000}"/>
    <cellStyle name="Accent1 7 2" xfId="2087" xr:uid="{00000000-0005-0000-0000-0000DB010000}"/>
    <cellStyle name="Accent1 70" xfId="478" xr:uid="{00000000-0005-0000-0000-0000DC010000}"/>
    <cellStyle name="Accent1 70 2" xfId="2088" xr:uid="{00000000-0005-0000-0000-0000DD010000}"/>
    <cellStyle name="Accent1 71" xfId="479" xr:uid="{00000000-0005-0000-0000-0000DE010000}"/>
    <cellStyle name="Accent1 71 2" xfId="2089" xr:uid="{00000000-0005-0000-0000-0000DF010000}"/>
    <cellStyle name="Accent1 72" xfId="480" xr:uid="{00000000-0005-0000-0000-0000E0010000}"/>
    <cellStyle name="Accent1 72 2" xfId="2090" xr:uid="{00000000-0005-0000-0000-0000E1010000}"/>
    <cellStyle name="Accent1 73" xfId="481" xr:uid="{00000000-0005-0000-0000-0000E2010000}"/>
    <cellStyle name="Accent1 73 2" xfId="2091" xr:uid="{00000000-0005-0000-0000-0000E3010000}"/>
    <cellStyle name="Accent1 74" xfId="482" xr:uid="{00000000-0005-0000-0000-0000E4010000}"/>
    <cellStyle name="Accent1 74 2" xfId="2092" xr:uid="{00000000-0005-0000-0000-0000E5010000}"/>
    <cellStyle name="Accent1 75" xfId="483" xr:uid="{00000000-0005-0000-0000-0000E6010000}"/>
    <cellStyle name="Accent1 75 2" xfId="2093" xr:uid="{00000000-0005-0000-0000-0000E7010000}"/>
    <cellStyle name="Accent1 76" xfId="484" xr:uid="{00000000-0005-0000-0000-0000E8010000}"/>
    <cellStyle name="Accent1 76 2" xfId="2094" xr:uid="{00000000-0005-0000-0000-0000E9010000}"/>
    <cellStyle name="Accent1 77" xfId="485" xr:uid="{00000000-0005-0000-0000-0000EA010000}"/>
    <cellStyle name="Accent1 77 2" xfId="2095" xr:uid="{00000000-0005-0000-0000-0000EB010000}"/>
    <cellStyle name="Accent1 78" xfId="486" xr:uid="{00000000-0005-0000-0000-0000EC010000}"/>
    <cellStyle name="Accent1 78 2" xfId="2096" xr:uid="{00000000-0005-0000-0000-0000ED010000}"/>
    <cellStyle name="Accent1 79" xfId="487" xr:uid="{00000000-0005-0000-0000-0000EE010000}"/>
    <cellStyle name="Accent1 79 2" xfId="2097" xr:uid="{00000000-0005-0000-0000-0000EF010000}"/>
    <cellStyle name="Accent1 8" xfId="488" xr:uid="{00000000-0005-0000-0000-0000F0010000}"/>
    <cellStyle name="Accent1 8 2" xfId="2098" xr:uid="{00000000-0005-0000-0000-0000F1010000}"/>
    <cellStyle name="Accent1 80" xfId="489" xr:uid="{00000000-0005-0000-0000-0000F2010000}"/>
    <cellStyle name="Accent1 80 2" xfId="2099" xr:uid="{00000000-0005-0000-0000-0000F3010000}"/>
    <cellStyle name="Accent1 81" xfId="490" xr:uid="{00000000-0005-0000-0000-0000F4010000}"/>
    <cellStyle name="Accent1 81 2" xfId="2100" xr:uid="{00000000-0005-0000-0000-0000F5010000}"/>
    <cellStyle name="Accent1 82" xfId="491" xr:uid="{00000000-0005-0000-0000-0000F6010000}"/>
    <cellStyle name="Accent1 82 2" xfId="2101" xr:uid="{00000000-0005-0000-0000-0000F7010000}"/>
    <cellStyle name="Accent1 83" xfId="492" xr:uid="{00000000-0005-0000-0000-0000F8010000}"/>
    <cellStyle name="Accent1 83 2" xfId="2102" xr:uid="{00000000-0005-0000-0000-0000F9010000}"/>
    <cellStyle name="Accent1 84" xfId="493" xr:uid="{00000000-0005-0000-0000-0000FA010000}"/>
    <cellStyle name="Accent1 84 2" xfId="2103" xr:uid="{00000000-0005-0000-0000-0000FB010000}"/>
    <cellStyle name="Accent1 85" xfId="494" xr:uid="{00000000-0005-0000-0000-0000FC010000}"/>
    <cellStyle name="Accent1 85 2" xfId="2104" xr:uid="{00000000-0005-0000-0000-0000FD010000}"/>
    <cellStyle name="Accent1 86" xfId="495" xr:uid="{00000000-0005-0000-0000-0000FE010000}"/>
    <cellStyle name="Accent1 86 2" xfId="2105" xr:uid="{00000000-0005-0000-0000-0000FF010000}"/>
    <cellStyle name="Accent1 87" xfId="496" xr:uid="{00000000-0005-0000-0000-000000020000}"/>
    <cellStyle name="Accent1 87 2" xfId="2106" xr:uid="{00000000-0005-0000-0000-000001020000}"/>
    <cellStyle name="Accent1 88" xfId="497" xr:uid="{00000000-0005-0000-0000-000002020000}"/>
    <cellStyle name="Accent1 88 2" xfId="2107" xr:uid="{00000000-0005-0000-0000-000003020000}"/>
    <cellStyle name="Accent1 89" xfId="498" xr:uid="{00000000-0005-0000-0000-000004020000}"/>
    <cellStyle name="Accent1 89 2" xfId="2108" xr:uid="{00000000-0005-0000-0000-000005020000}"/>
    <cellStyle name="Accent1 9" xfId="499" xr:uid="{00000000-0005-0000-0000-000006020000}"/>
    <cellStyle name="Accent1 9 2" xfId="2109" xr:uid="{00000000-0005-0000-0000-000007020000}"/>
    <cellStyle name="Accent1 90" xfId="500" xr:uid="{00000000-0005-0000-0000-000008020000}"/>
    <cellStyle name="Accent1 90 2" xfId="2110" xr:uid="{00000000-0005-0000-0000-000009020000}"/>
    <cellStyle name="Accent1 91" xfId="501" xr:uid="{00000000-0005-0000-0000-00000A020000}"/>
    <cellStyle name="Accent1 91 2" xfId="2111" xr:uid="{00000000-0005-0000-0000-00000B020000}"/>
    <cellStyle name="Accent1 92" xfId="502" xr:uid="{00000000-0005-0000-0000-00000C020000}"/>
    <cellStyle name="Accent1 92 2" xfId="2112" xr:uid="{00000000-0005-0000-0000-00000D020000}"/>
    <cellStyle name="Accent1 93" xfId="503" xr:uid="{00000000-0005-0000-0000-00000E020000}"/>
    <cellStyle name="Accent1 93 2" xfId="2113" xr:uid="{00000000-0005-0000-0000-00000F020000}"/>
    <cellStyle name="Accent1 94" xfId="504" xr:uid="{00000000-0005-0000-0000-000010020000}"/>
    <cellStyle name="Accent1 94 2" xfId="2114" xr:uid="{00000000-0005-0000-0000-000011020000}"/>
    <cellStyle name="Accent1 95" xfId="505" xr:uid="{00000000-0005-0000-0000-000012020000}"/>
    <cellStyle name="Accent1 95 2" xfId="2115" xr:uid="{00000000-0005-0000-0000-000013020000}"/>
    <cellStyle name="Accent1 96" xfId="506" xr:uid="{00000000-0005-0000-0000-000014020000}"/>
    <cellStyle name="Accent1 96 2" xfId="2116" xr:uid="{00000000-0005-0000-0000-000015020000}"/>
    <cellStyle name="Accent1 97" xfId="507" xr:uid="{00000000-0005-0000-0000-000016020000}"/>
    <cellStyle name="Accent1 97 2" xfId="2117" xr:uid="{00000000-0005-0000-0000-000017020000}"/>
    <cellStyle name="Accent1 98" xfId="508" xr:uid="{00000000-0005-0000-0000-000018020000}"/>
    <cellStyle name="Accent1 98 2" xfId="2118" xr:uid="{00000000-0005-0000-0000-000019020000}"/>
    <cellStyle name="Accent1 99" xfId="509" xr:uid="{00000000-0005-0000-0000-00001A020000}"/>
    <cellStyle name="Accent1 99 2" xfId="2119" xr:uid="{00000000-0005-0000-0000-00001B020000}"/>
    <cellStyle name="Accent2" xfId="5878" builtinId="33" customBuiltin="1"/>
    <cellStyle name="Accent2 - 20 %" xfId="510" xr:uid="{00000000-0005-0000-0000-00001D020000}"/>
    <cellStyle name="Accent2 - 20 % 2" xfId="2120" xr:uid="{00000000-0005-0000-0000-00001E020000}"/>
    <cellStyle name="Accent2 - 40 %" xfId="511" xr:uid="{00000000-0005-0000-0000-00001F020000}"/>
    <cellStyle name="Accent2 - 40 % 2" xfId="2121" xr:uid="{00000000-0005-0000-0000-000020020000}"/>
    <cellStyle name="Accent2 - 60 %" xfId="512" xr:uid="{00000000-0005-0000-0000-000021020000}"/>
    <cellStyle name="Accent2 - 60 % 2" xfId="2122" xr:uid="{00000000-0005-0000-0000-000022020000}"/>
    <cellStyle name="Accent2 10" xfId="513" xr:uid="{00000000-0005-0000-0000-000023020000}"/>
    <cellStyle name="Accent2 10 2" xfId="2123" xr:uid="{00000000-0005-0000-0000-000024020000}"/>
    <cellStyle name="Accent2 100" xfId="514" xr:uid="{00000000-0005-0000-0000-000025020000}"/>
    <cellStyle name="Accent2 100 2" xfId="2124" xr:uid="{00000000-0005-0000-0000-000026020000}"/>
    <cellStyle name="Accent2 101" xfId="515" xr:uid="{00000000-0005-0000-0000-000027020000}"/>
    <cellStyle name="Accent2 101 2" xfId="2125" xr:uid="{00000000-0005-0000-0000-000028020000}"/>
    <cellStyle name="Accent2 102" xfId="516" xr:uid="{00000000-0005-0000-0000-000029020000}"/>
    <cellStyle name="Accent2 102 2" xfId="2126" xr:uid="{00000000-0005-0000-0000-00002A020000}"/>
    <cellStyle name="Accent2 103" xfId="517" xr:uid="{00000000-0005-0000-0000-00002B020000}"/>
    <cellStyle name="Accent2 103 2" xfId="2127" xr:uid="{00000000-0005-0000-0000-00002C020000}"/>
    <cellStyle name="Accent2 104" xfId="518" xr:uid="{00000000-0005-0000-0000-00002D020000}"/>
    <cellStyle name="Accent2 104 2" xfId="2128" xr:uid="{00000000-0005-0000-0000-00002E020000}"/>
    <cellStyle name="Accent2 105" xfId="519" xr:uid="{00000000-0005-0000-0000-00002F020000}"/>
    <cellStyle name="Accent2 105 2" xfId="2129" xr:uid="{00000000-0005-0000-0000-000030020000}"/>
    <cellStyle name="Accent2 106" xfId="520" xr:uid="{00000000-0005-0000-0000-000031020000}"/>
    <cellStyle name="Accent2 106 2" xfId="2130" xr:uid="{00000000-0005-0000-0000-000032020000}"/>
    <cellStyle name="Accent2 107" xfId="521" xr:uid="{00000000-0005-0000-0000-000033020000}"/>
    <cellStyle name="Accent2 107 2" xfId="2131" xr:uid="{00000000-0005-0000-0000-000034020000}"/>
    <cellStyle name="Accent2 108" xfId="522" xr:uid="{00000000-0005-0000-0000-000035020000}"/>
    <cellStyle name="Accent2 108 2" xfId="2132" xr:uid="{00000000-0005-0000-0000-000036020000}"/>
    <cellStyle name="Accent2 109" xfId="523" xr:uid="{00000000-0005-0000-0000-000037020000}"/>
    <cellStyle name="Accent2 109 2" xfId="2133" xr:uid="{00000000-0005-0000-0000-000038020000}"/>
    <cellStyle name="Accent2 11" xfId="524" xr:uid="{00000000-0005-0000-0000-000039020000}"/>
    <cellStyle name="Accent2 11 2" xfId="2134" xr:uid="{00000000-0005-0000-0000-00003A020000}"/>
    <cellStyle name="Accent2 110" xfId="525" xr:uid="{00000000-0005-0000-0000-00003B020000}"/>
    <cellStyle name="Accent2 110 2" xfId="2135" xr:uid="{00000000-0005-0000-0000-00003C020000}"/>
    <cellStyle name="Accent2 111" xfId="526" xr:uid="{00000000-0005-0000-0000-00003D020000}"/>
    <cellStyle name="Accent2 111 2" xfId="2136" xr:uid="{00000000-0005-0000-0000-00003E020000}"/>
    <cellStyle name="Accent2 112" xfId="527" xr:uid="{00000000-0005-0000-0000-00003F020000}"/>
    <cellStyle name="Accent2 112 2" xfId="2137" xr:uid="{00000000-0005-0000-0000-000040020000}"/>
    <cellStyle name="Accent2 113" xfId="528" xr:uid="{00000000-0005-0000-0000-000041020000}"/>
    <cellStyle name="Accent2 113 2" xfId="2138" xr:uid="{00000000-0005-0000-0000-000042020000}"/>
    <cellStyle name="Accent2 114" xfId="529" xr:uid="{00000000-0005-0000-0000-000043020000}"/>
    <cellStyle name="Accent2 114 2" xfId="2139" xr:uid="{00000000-0005-0000-0000-000044020000}"/>
    <cellStyle name="Accent2 115" xfId="530" xr:uid="{00000000-0005-0000-0000-000045020000}"/>
    <cellStyle name="Accent2 115 2" xfId="2140" xr:uid="{00000000-0005-0000-0000-000046020000}"/>
    <cellStyle name="Accent2 116" xfId="531" xr:uid="{00000000-0005-0000-0000-000047020000}"/>
    <cellStyle name="Accent2 116 2" xfId="2141" xr:uid="{00000000-0005-0000-0000-000048020000}"/>
    <cellStyle name="Accent2 117" xfId="532" xr:uid="{00000000-0005-0000-0000-000049020000}"/>
    <cellStyle name="Accent2 117 2" xfId="2142" xr:uid="{00000000-0005-0000-0000-00004A020000}"/>
    <cellStyle name="Accent2 118" xfId="533" xr:uid="{00000000-0005-0000-0000-00004B020000}"/>
    <cellStyle name="Accent2 118 2" xfId="2143" xr:uid="{00000000-0005-0000-0000-00004C020000}"/>
    <cellStyle name="Accent2 119" xfId="534" xr:uid="{00000000-0005-0000-0000-00004D020000}"/>
    <cellStyle name="Accent2 119 2" xfId="2144" xr:uid="{00000000-0005-0000-0000-00004E020000}"/>
    <cellStyle name="Accent2 12" xfId="535" xr:uid="{00000000-0005-0000-0000-00004F020000}"/>
    <cellStyle name="Accent2 12 2" xfId="2145" xr:uid="{00000000-0005-0000-0000-000050020000}"/>
    <cellStyle name="Accent2 120" xfId="536" xr:uid="{00000000-0005-0000-0000-000051020000}"/>
    <cellStyle name="Accent2 120 2" xfId="2146" xr:uid="{00000000-0005-0000-0000-000052020000}"/>
    <cellStyle name="Accent2 121" xfId="537" xr:uid="{00000000-0005-0000-0000-000053020000}"/>
    <cellStyle name="Accent2 121 2" xfId="2147" xr:uid="{00000000-0005-0000-0000-000054020000}"/>
    <cellStyle name="Accent2 122" xfId="538" xr:uid="{00000000-0005-0000-0000-000055020000}"/>
    <cellStyle name="Accent2 122 2" xfId="2148" xr:uid="{00000000-0005-0000-0000-000056020000}"/>
    <cellStyle name="Accent2 123" xfId="539" xr:uid="{00000000-0005-0000-0000-000057020000}"/>
    <cellStyle name="Accent2 123 2" xfId="2149" xr:uid="{00000000-0005-0000-0000-000058020000}"/>
    <cellStyle name="Accent2 124" xfId="540" xr:uid="{00000000-0005-0000-0000-000059020000}"/>
    <cellStyle name="Accent2 124 2" xfId="2150" xr:uid="{00000000-0005-0000-0000-00005A020000}"/>
    <cellStyle name="Accent2 125" xfId="541" xr:uid="{00000000-0005-0000-0000-00005B020000}"/>
    <cellStyle name="Accent2 125 2" xfId="2151" xr:uid="{00000000-0005-0000-0000-00005C020000}"/>
    <cellStyle name="Accent2 126" xfId="542" xr:uid="{00000000-0005-0000-0000-00005D020000}"/>
    <cellStyle name="Accent2 126 2" xfId="2152" xr:uid="{00000000-0005-0000-0000-00005E020000}"/>
    <cellStyle name="Accent2 127" xfId="543" xr:uid="{00000000-0005-0000-0000-00005F020000}"/>
    <cellStyle name="Accent2 127 2" xfId="2153" xr:uid="{00000000-0005-0000-0000-000060020000}"/>
    <cellStyle name="Accent2 128" xfId="544" xr:uid="{00000000-0005-0000-0000-000061020000}"/>
    <cellStyle name="Accent2 128 2" xfId="2154" xr:uid="{00000000-0005-0000-0000-000062020000}"/>
    <cellStyle name="Accent2 129" xfId="545" xr:uid="{00000000-0005-0000-0000-000063020000}"/>
    <cellStyle name="Accent2 129 2" xfId="2155" xr:uid="{00000000-0005-0000-0000-000064020000}"/>
    <cellStyle name="Accent2 13" xfId="546" xr:uid="{00000000-0005-0000-0000-000065020000}"/>
    <cellStyle name="Accent2 13 2" xfId="2156" xr:uid="{00000000-0005-0000-0000-000066020000}"/>
    <cellStyle name="Accent2 130" xfId="547" xr:uid="{00000000-0005-0000-0000-000067020000}"/>
    <cellStyle name="Accent2 130 2" xfId="2157" xr:uid="{00000000-0005-0000-0000-000068020000}"/>
    <cellStyle name="Accent2 131" xfId="548" xr:uid="{00000000-0005-0000-0000-000069020000}"/>
    <cellStyle name="Accent2 131 2" xfId="2158" xr:uid="{00000000-0005-0000-0000-00006A020000}"/>
    <cellStyle name="Accent2 132" xfId="549" xr:uid="{00000000-0005-0000-0000-00006B020000}"/>
    <cellStyle name="Accent2 132 2" xfId="2159" xr:uid="{00000000-0005-0000-0000-00006C020000}"/>
    <cellStyle name="Accent2 133" xfId="550" xr:uid="{00000000-0005-0000-0000-00006D020000}"/>
    <cellStyle name="Accent2 133 2" xfId="2160" xr:uid="{00000000-0005-0000-0000-00006E020000}"/>
    <cellStyle name="Accent2 134" xfId="551" xr:uid="{00000000-0005-0000-0000-00006F020000}"/>
    <cellStyle name="Accent2 134 2" xfId="2161" xr:uid="{00000000-0005-0000-0000-000070020000}"/>
    <cellStyle name="Accent2 135" xfId="552" xr:uid="{00000000-0005-0000-0000-000071020000}"/>
    <cellStyle name="Accent2 135 2" xfId="2162" xr:uid="{00000000-0005-0000-0000-000072020000}"/>
    <cellStyle name="Accent2 136" xfId="553" xr:uid="{00000000-0005-0000-0000-000073020000}"/>
    <cellStyle name="Accent2 136 2" xfId="2163" xr:uid="{00000000-0005-0000-0000-000074020000}"/>
    <cellStyle name="Accent2 137" xfId="554" xr:uid="{00000000-0005-0000-0000-000075020000}"/>
    <cellStyle name="Accent2 137 2" xfId="2164" xr:uid="{00000000-0005-0000-0000-000076020000}"/>
    <cellStyle name="Accent2 138" xfId="555" xr:uid="{00000000-0005-0000-0000-000077020000}"/>
    <cellStyle name="Accent2 138 2" xfId="2165" xr:uid="{00000000-0005-0000-0000-000078020000}"/>
    <cellStyle name="Accent2 139" xfId="556" xr:uid="{00000000-0005-0000-0000-000079020000}"/>
    <cellStyle name="Accent2 139 2" xfId="2166" xr:uid="{00000000-0005-0000-0000-00007A020000}"/>
    <cellStyle name="Accent2 14" xfId="557" xr:uid="{00000000-0005-0000-0000-00007B020000}"/>
    <cellStyle name="Accent2 14 2" xfId="2167" xr:uid="{00000000-0005-0000-0000-00007C020000}"/>
    <cellStyle name="Accent2 15" xfId="558" xr:uid="{00000000-0005-0000-0000-00007D020000}"/>
    <cellStyle name="Accent2 15 2" xfId="2168" xr:uid="{00000000-0005-0000-0000-00007E020000}"/>
    <cellStyle name="Accent2 16" xfId="559" xr:uid="{00000000-0005-0000-0000-00007F020000}"/>
    <cellStyle name="Accent2 16 2" xfId="2169" xr:uid="{00000000-0005-0000-0000-000080020000}"/>
    <cellStyle name="Accent2 17" xfId="560" xr:uid="{00000000-0005-0000-0000-000081020000}"/>
    <cellStyle name="Accent2 17 2" xfId="2170" xr:uid="{00000000-0005-0000-0000-000082020000}"/>
    <cellStyle name="Accent2 18" xfId="561" xr:uid="{00000000-0005-0000-0000-000083020000}"/>
    <cellStyle name="Accent2 18 2" xfId="2171" xr:uid="{00000000-0005-0000-0000-000084020000}"/>
    <cellStyle name="Accent2 19" xfId="562" xr:uid="{00000000-0005-0000-0000-000085020000}"/>
    <cellStyle name="Accent2 19 2" xfId="2172" xr:uid="{00000000-0005-0000-0000-000086020000}"/>
    <cellStyle name="Accent2 2" xfId="563" xr:uid="{00000000-0005-0000-0000-000087020000}"/>
    <cellStyle name="Accent2 2 2" xfId="2173" xr:uid="{00000000-0005-0000-0000-000088020000}"/>
    <cellStyle name="Accent2 20" xfId="564" xr:uid="{00000000-0005-0000-0000-000089020000}"/>
    <cellStyle name="Accent2 20 2" xfId="2174" xr:uid="{00000000-0005-0000-0000-00008A020000}"/>
    <cellStyle name="Accent2 21" xfId="565" xr:uid="{00000000-0005-0000-0000-00008B020000}"/>
    <cellStyle name="Accent2 21 2" xfId="2175" xr:uid="{00000000-0005-0000-0000-00008C020000}"/>
    <cellStyle name="Accent2 22" xfId="566" xr:uid="{00000000-0005-0000-0000-00008D020000}"/>
    <cellStyle name="Accent2 22 2" xfId="2176" xr:uid="{00000000-0005-0000-0000-00008E020000}"/>
    <cellStyle name="Accent2 23" xfId="567" xr:uid="{00000000-0005-0000-0000-00008F020000}"/>
    <cellStyle name="Accent2 23 2" xfId="2177" xr:uid="{00000000-0005-0000-0000-000090020000}"/>
    <cellStyle name="Accent2 24" xfId="568" xr:uid="{00000000-0005-0000-0000-000091020000}"/>
    <cellStyle name="Accent2 24 2" xfId="2178" xr:uid="{00000000-0005-0000-0000-000092020000}"/>
    <cellStyle name="Accent2 25" xfId="569" xr:uid="{00000000-0005-0000-0000-000093020000}"/>
    <cellStyle name="Accent2 25 2" xfId="2179" xr:uid="{00000000-0005-0000-0000-000094020000}"/>
    <cellStyle name="Accent2 26" xfId="570" xr:uid="{00000000-0005-0000-0000-000095020000}"/>
    <cellStyle name="Accent2 26 2" xfId="2180" xr:uid="{00000000-0005-0000-0000-000096020000}"/>
    <cellStyle name="Accent2 27" xfId="571" xr:uid="{00000000-0005-0000-0000-000097020000}"/>
    <cellStyle name="Accent2 27 2" xfId="2181" xr:uid="{00000000-0005-0000-0000-000098020000}"/>
    <cellStyle name="Accent2 28" xfId="572" xr:uid="{00000000-0005-0000-0000-000099020000}"/>
    <cellStyle name="Accent2 28 2" xfId="2182" xr:uid="{00000000-0005-0000-0000-00009A020000}"/>
    <cellStyle name="Accent2 29" xfId="573" xr:uid="{00000000-0005-0000-0000-00009B020000}"/>
    <cellStyle name="Accent2 29 2" xfId="2183" xr:uid="{00000000-0005-0000-0000-00009C020000}"/>
    <cellStyle name="Accent2 3" xfId="574" xr:uid="{00000000-0005-0000-0000-00009D020000}"/>
    <cellStyle name="Accent2 3 2" xfId="2184" xr:uid="{00000000-0005-0000-0000-00009E020000}"/>
    <cellStyle name="Accent2 30" xfId="575" xr:uid="{00000000-0005-0000-0000-00009F020000}"/>
    <cellStyle name="Accent2 30 2" xfId="2185" xr:uid="{00000000-0005-0000-0000-0000A0020000}"/>
    <cellStyle name="Accent2 31" xfId="576" xr:uid="{00000000-0005-0000-0000-0000A1020000}"/>
    <cellStyle name="Accent2 31 2" xfId="2186" xr:uid="{00000000-0005-0000-0000-0000A2020000}"/>
    <cellStyle name="Accent2 32" xfId="577" xr:uid="{00000000-0005-0000-0000-0000A3020000}"/>
    <cellStyle name="Accent2 32 2" xfId="2187" xr:uid="{00000000-0005-0000-0000-0000A4020000}"/>
    <cellStyle name="Accent2 33" xfId="578" xr:uid="{00000000-0005-0000-0000-0000A5020000}"/>
    <cellStyle name="Accent2 33 2" xfId="2188" xr:uid="{00000000-0005-0000-0000-0000A6020000}"/>
    <cellStyle name="Accent2 34" xfId="579" xr:uid="{00000000-0005-0000-0000-0000A7020000}"/>
    <cellStyle name="Accent2 34 2" xfId="2189" xr:uid="{00000000-0005-0000-0000-0000A8020000}"/>
    <cellStyle name="Accent2 35" xfId="580" xr:uid="{00000000-0005-0000-0000-0000A9020000}"/>
    <cellStyle name="Accent2 35 2" xfId="2190" xr:uid="{00000000-0005-0000-0000-0000AA020000}"/>
    <cellStyle name="Accent2 36" xfId="581" xr:uid="{00000000-0005-0000-0000-0000AB020000}"/>
    <cellStyle name="Accent2 36 2" xfId="2191" xr:uid="{00000000-0005-0000-0000-0000AC020000}"/>
    <cellStyle name="Accent2 37" xfId="582" xr:uid="{00000000-0005-0000-0000-0000AD020000}"/>
    <cellStyle name="Accent2 37 2" xfId="2192" xr:uid="{00000000-0005-0000-0000-0000AE020000}"/>
    <cellStyle name="Accent2 38" xfId="583" xr:uid="{00000000-0005-0000-0000-0000AF020000}"/>
    <cellStyle name="Accent2 38 2" xfId="2193" xr:uid="{00000000-0005-0000-0000-0000B0020000}"/>
    <cellStyle name="Accent2 39" xfId="584" xr:uid="{00000000-0005-0000-0000-0000B1020000}"/>
    <cellStyle name="Accent2 39 2" xfId="2194" xr:uid="{00000000-0005-0000-0000-0000B2020000}"/>
    <cellStyle name="Accent2 4" xfId="585" xr:uid="{00000000-0005-0000-0000-0000B3020000}"/>
    <cellStyle name="Accent2 4 2" xfId="2195" xr:uid="{00000000-0005-0000-0000-0000B4020000}"/>
    <cellStyle name="Accent2 40" xfId="586" xr:uid="{00000000-0005-0000-0000-0000B5020000}"/>
    <cellStyle name="Accent2 40 2" xfId="2196" xr:uid="{00000000-0005-0000-0000-0000B6020000}"/>
    <cellStyle name="Accent2 41" xfId="587" xr:uid="{00000000-0005-0000-0000-0000B7020000}"/>
    <cellStyle name="Accent2 41 2" xfId="2197" xr:uid="{00000000-0005-0000-0000-0000B8020000}"/>
    <cellStyle name="Accent2 42" xfId="588" xr:uid="{00000000-0005-0000-0000-0000B9020000}"/>
    <cellStyle name="Accent2 42 2" xfId="2198" xr:uid="{00000000-0005-0000-0000-0000BA020000}"/>
    <cellStyle name="Accent2 43" xfId="589" xr:uid="{00000000-0005-0000-0000-0000BB020000}"/>
    <cellStyle name="Accent2 43 2" xfId="2199" xr:uid="{00000000-0005-0000-0000-0000BC020000}"/>
    <cellStyle name="Accent2 44" xfId="590" xr:uid="{00000000-0005-0000-0000-0000BD020000}"/>
    <cellStyle name="Accent2 44 2" xfId="2200" xr:uid="{00000000-0005-0000-0000-0000BE020000}"/>
    <cellStyle name="Accent2 45" xfId="591" xr:uid="{00000000-0005-0000-0000-0000BF020000}"/>
    <cellStyle name="Accent2 45 2" xfId="2201" xr:uid="{00000000-0005-0000-0000-0000C0020000}"/>
    <cellStyle name="Accent2 46" xfId="592" xr:uid="{00000000-0005-0000-0000-0000C1020000}"/>
    <cellStyle name="Accent2 46 2" xfId="2202" xr:uid="{00000000-0005-0000-0000-0000C2020000}"/>
    <cellStyle name="Accent2 47" xfId="593" xr:uid="{00000000-0005-0000-0000-0000C3020000}"/>
    <cellStyle name="Accent2 47 2" xfId="2203" xr:uid="{00000000-0005-0000-0000-0000C4020000}"/>
    <cellStyle name="Accent2 48" xfId="594" xr:uid="{00000000-0005-0000-0000-0000C5020000}"/>
    <cellStyle name="Accent2 48 2" xfId="2204" xr:uid="{00000000-0005-0000-0000-0000C6020000}"/>
    <cellStyle name="Accent2 49" xfId="595" xr:uid="{00000000-0005-0000-0000-0000C7020000}"/>
    <cellStyle name="Accent2 49 2" xfId="2205" xr:uid="{00000000-0005-0000-0000-0000C8020000}"/>
    <cellStyle name="Accent2 5" xfId="596" xr:uid="{00000000-0005-0000-0000-0000C9020000}"/>
    <cellStyle name="Accent2 5 2" xfId="2206" xr:uid="{00000000-0005-0000-0000-0000CA020000}"/>
    <cellStyle name="Accent2 50" xfId="597" xr:uid="{00000000-0005-0000-0000-0000CB020000}"/>
    <cellStyle name="Accent2 50 2" xfId="2207" xr:uid="{00000000-0005-0000-0000-0000CC020000}"/>
    <cellStyle name="Accent2 51" xfId="598" xr:uid="{00000000-0005-0000-0000-0000CD020000}"/>
    <cellStyle name="Accent2 51 2" xfId="2208" xr:uid="{00000000-0005-0000-0000-0000CE020000}"/>
    <cellStyle name="Accent2 52" xfId="599" xr:uid="{00000000-0005-0000-0000-0000CF020000}"/>
    <cellStyle name="Accent2 52 2" xfId="2209" xr:uid="{00000000-0005-0000-0000-0000D0020000}"/>
    <cellStyle name="Accent2 53" xfId="600" xr:uid="{00000000-0005-0000-0000-0000D1020000}"/>
    <cellStyle name="Accent2 53 2" xfId="2210" xr:uid="{00000000-0005-0000-0000-0000D2020000}"/>
    <cellStyle name="Accent2 54" xfId="601" xr:uid="{00000000-0005-0000-0000-0000D3020000}"/>
    <cellStyle name="Accent2 54 2" xfId="2211" xr:uid="{00000000-0005-0000-0000-0000D4020000}"/>
    <cellStyle name="Accent2 55" xfId="602" xr:uid="{00000000-0005-0000-0000-0000D5020000}"/>
    <cellStyle name="Accent2 55 2" xfId="2212" xr:uid="{00000000-0005-0000-0000-0000D6020000}"/>
    <cellStyle name="Accent2 56" xfId="603" xr:uid="{00000000-0005-0000-0000-0000D7020000}"/>
    <cellStyle name="Accent2 56 2" xfId="2213" xr:uid="{00000000-0005-0000-0000-0000D8020000}"/>
    <cellStyle name="Accent2 57" xfId="604" xr:uid="{00000000-0005-0000-0000-0000D9020000}"/>
    <cellStyle name="Accent2 57 2" xfId="2214" xr:uid="{00000000-0005-0000-0000-0000DA020000}"/>
    <cellStyle name="Accent2 58" xfId="605" xr:uid="{00000000-0005-0000-0000-0000DB020000}"/>
    <cellStyle name="Accent2 58 2" xfId="2215" xr:uid="{00000000-0005-0000-0000-0000DC020000}"/>
    <cellStyle name="Accent2 59" xfId="606" xr:uid="{00000000-0005-0000-0000-0000DD020000}"/>
    <cellStyle name="Accent2 59 2" xfId="2216" xr:uid="{00000000-0005-0000-0000-0000DE020000}"/>
    <cellStyle name="Accent2 6" xfId="607" xr:uid="{00000000-0005-0000-0000-0000DF020000}"/>
    <cellStyle name="Accent2 6 2" xfId="2217" xr:uid="{00000000-0005-0000-0000-0000E0020000}"/>
    <cellStyle name="Accent2 60" xfId="608" xr:uid="{00000000-0005-0000-0000-0000E1020000}"/>
    <cellStyle name="Accent2 60 2" xfId="2218" xr:uid="{00000000-0005-0000-0000-0000E2020000}"/>
    <cellStyle name="Accent2 61" xfId="609" xr:uid="{00000000-0005-0000-0000-0000E3020000}"/>
    <cellStyle name="Accent2 61 2" xfId="2219" xr:uid="{00000000-0005-0000-0000-0000E4020000}"/>
    <cellStyle name="Accent2 62" xfId="610" xr:uid="{00000000-0005-0000-0000-0000E5020000}"/>
    <cellStyle name="Accent2 62 2" xfId="2220" xr:uid="{00000000-0005-0000-0000-0000E6020000}"/>
    <cellStyle name="Accent2 63" xfId="611" xr:uid="{00000000-0005-0000-0000-0000E7020000}"/>
    <cellStyle name="Accent2 63 2" xfId="2221" xr:uid="{00000000-0005-0000-0000-0000E8020000}"/>
    <cellStyle name="Accent2 64" xfId="612" xr:uid="{00000000-0005-0000-0000-0000E9020000}"/>
    <cellStyle name="Accent2 64 2" xfId="2222" xr:uid="{00000000-0005-0000-0000-0000EA020000}"/>
    <cellStyle name="Accent2 65" xfId="613" xr:uid="{00000000-0005-0000-0000-0000EB020000}"/>
    <cellStyle name="Accent2 65 2" xfId="2223" xr:uid="{00000000-0005-0000-0000-0000EC020000}"/>
    <cellStyle name="Accent2 66" xfId="614" xr:uid="{00000000-0005-0000-0000-0000ED020000}"/>
    <cellStyle name="Accent2 66 2" xfId="2224" xr:uid="{00000000-0005-0000-0000-0000EE020000}"/>
    <cellStyle name="Accent2 67" xfId="615" xr:uid="{00000000-0005-0000-0000-0000EF020000}"/>
    <cellStyle name="Accent2 67 2" xfId="2225" xr:uid="{00000000-0005-0000-0000-0000F0020000}"/>
    <cellStyle name="Accent2 68" xfId="616" xr:uid="{00000000-0005-0000-0000-0000F1020000}"/>
    <cellStyle name="Accent2 68 2" xfId="2226" xr:uid="{00000000-0005-0000-0000-0000F2020000}"/>
    <cellStyle name="Accent2 69" xfId="617" xr:uid="{00000000-0005-0000-0000-0000F3020000}"/>
    <cellStyle name="Accent2 69 2" xfId="2227" xr:uid="{00000000-0005-0000-0000-0000F4020000}"/>
    <cellStyle name="Accent2 7" xfId="618" xr:uid="{00000000-0005-0000-0000-0000F5020000}"/>
    <cellStyle name="Accent2 7 2" xfId="2228" xr:uid="{00000000-0005-0000-0000-0000F6020000}"/>
    <cellStyle name="Accent2 70" xfId="619" xr:uid="{00000000-0005-0000-0000-0000F7020000}"/>
    <cellStyle name="Accent2 70 2" xfId="2229" xr:uid="{00000000-0005-0000-0000-0000F8020000}"/>
    <cellStyle name="Accent2 71" xfId="620" xr:uid="{00000000-0005-0000-0000-0000F9020000}"/>
    <cellStyle name="Accent2 71 2" xfId="2230" xr:uid="{00000000-0005-0000-0000-0000FA020000}"/>
    <cellStyle name="Accent2 72" xfId="621" xr:uid="{00000000-0005-0000-0000-0000FB020000}"/>
    <cellStyle name="Accent2 72 2" xfId="2231" xr:uid="{00000000-0005-0000-0000-0000FC020000}"/>
    <cellStyle name="Accent2 73" xfId="622" xr:uid="{00000000-0005-0000-0000-0000FD020000}"/>
    <cellStyle name="Accent2 73 2" xfId="2232" xr:uid="{00000000-0005-0000-0000-0000FE020000}"/>
    <cellStyle name="Accent2 74" xfId="623" xr:uid="{00000000-0005-0000-0000-0000FF020000}"/>
    <cellStyle name="Accent2 74 2" xfId="2233" xr:uid="{00000000-0005-0000-0000-000000030000}"/>
    <cellStyle name="Accent2 75" xfId="624" xr:uid="{00000000-0005-0000-0000-000001030000}"/>
    <cellStyle name="Accent2 75 2" xfId="2234" xr:uid="{00000000-0005-0000-0000-000002030000}"/>
    <cellStyle name="Accent2 76" xfId="625" xr:uid="{00000000-0005-0000-0000-000003030000}"/>
    <cellStyle name="Accent2 76 2" xfId="2235" xr:uid="{00000000-0005-0000-0000-000004030000}"/>
    <cellStyle name="Accent2 77" xfId="626" xr:uid="{00000000-0005-0000-0000-000005030000}"/>
    <cellStyle name="Accent2 77 2" xfId="2236" xr:uid="{00000000-0005-0000-0000-000006030000}"/>
    <cellStyle name="Accent2 78" xfId="627" xr:uid="{00000000-0005-0000-0000-000007030000}"/>
    <cellStyle name="Accent2 78 2" xfId="2237" xr:uid="{00000000-0005-0000-0000-000008030000}"/>
    <cellStyle name="Accent2 79" xfId="628" xr:uid="{00000000-0005-0000-0000-000009030000}"/>
    <cellStyle name="Accent2 79 2" xfId="2238" xr:uid="{00000000-0005-0000-0000-00000A030000}"/>
    <cellStyle name="Accent2 8" xfId="629" xr:uid="{00000000-0005-0000-0000-00000B030000}"/>
    <cellStyle name="Accent2 8 2" xfId="2239" xr:uid="{00000000-0005-0000-0000-00000C030000}"/>
    <cellStyle name="Accent2 80" xfId="630" xr:uid="{00000000-0005-0000-0000-00000D030000}"/>
    <cellStyle name="Accent2 80 2" xfId="2240" xr:uid="{00000000-0005-0000-0000-00000E030000}"/>
    <cellStyle name="Accent2 81" xfId="631" xr:uid="{00000000-0005-0000-0000-00000F030000}"/>
    <cellStyle name="Accent2 81 2" xfId="2241" xr:uid="{00000000-0005-0000-0000-000010030000}"/>
    <cellStyle name="Accent2 82" xfId="632" xr:uid="{00000000-0005-0000-0000-000011030000}"/>
    <cellStyle name="Accent2 82 2" xfId="2242" xr:uid="{00000000-0005-0000-0000-000012030000}"/>
    <cellStyle name="Accent2 83" xfId="633" xr:uid="{00000000-0005-0000-0000-000013030000}"/>
    <cellStyle name="Accent2 83 2" xfId="2243" xr:uid="{00000000-0005-0000-0000-000014030000}"/>
    <cellStyle name="Accent2 84" xfId="634" xr:uid="{00000000-0005-0000-0000-000015030000}"/>
    <cellStyle name="Accent2 84 2" xfId="2244" xr:uid="{00000000-0005-0000-0000-000016030000}"/>
    <cellStyle name="Accent2 85" xfId="635" xr:uid="{00000000-0005-0000-0000-000017030000}"/>
    <cellStyle name="Accent2 85 2" xfId="2245" xr:uid="{00000000-0005-0000-0000-000018030000}"/>
    <cellStyle name="Accent2 86" xfId="636" xr:uid="{00000000-0005-0000-0000-000019030000}"/>
    <cellStyle name="Accent2 86 2" xfId="2246" xr:uid="{00000000-0005-0000-0000-00001A030000}"/>
    <cellStyle name="Accent2 87" xfId="637" xr:uid="{00000000-0005-0000-0000-00001B030000}"/>
    <cellStyle name="Accent2 87 2" xfId="2247" xr:uid="{00000000-0005-0000-0000-00001C030000}"/>
    <cellStyle name="Accent2 88" xfId="638" xr:uid="{00000000-0005-0000-0000-00001D030000}"/>
    <cellStyle name="Accent2 88 2" xfId="2248" xr:uid="{00000000-0005-0000-0000-00001E030000}"/>
    <cellStyle name="Accent2 89" xfId="639" xr:uid="{00000000-0005-0000-0000-00001F030000}"/>
    <cellStyle name="Accent2 89 2" xfId="2249" xr:uid="{00000000-0005-0000-0000-000020030000}"/>
    <cellStyle name="Accent2 9" xfId="640" xr:uid="{00000000-0005-0000-0000-000021030000}"/>
    <cellStyle name="Accent2 9 2" xfId="2250" xr:uid="{00000000-0005-0000-0000-000022030000}"/>
    <cellStyle name="Accent2 90" xfId="641" xr:uid="{00000000-0005-0000-0000-000023030000}"/>
    <cellStyle name="Accent2 90 2" xfId="2251" xr:uid="{00000000-0005-0000-0000-000024030000}"/>
    <cellStyle name="Accent2 91" xfId="642" xr:uid="{00000000-0005-0000-0000-000025030000}"/>
    <cellStyle name="Accent2 91 2" xfId="2252" xr:uid="{00000000-0005-0000-0000-000026030000}"/>
    <cellStyle name="Accent2 92" xfId="643" xr:uid="{00000000-0005-0000-0000-000027030000}"/>
    <cellStyle name="Accent2 92 2" xfId="2253" xr:uid="{00000000-0005-0000-0000-000028030000}"/>
    <cellStyle name="Accent2 93" xfId="644" xr:uid="{00000000-0005-0000-0000-000029030000}"/>
    <cellStyle name="Accent2 93 2" xfId="2254" xr:uid="{00000000-0005-0000-0000-00002A030000}"/>
    <cellStyle name="Accent2 94" xfId="645" xr:uid="{00000000-0005-0000-0000-00002B030000}"/>
    <cellStyle name="Accent2 94 2" xfId="2255" xr:uid="{00000000-0005-0000-0000-00002C030000}"/>
    <cellStyle name="Accent2 95" xfId="646" xr:uid="{00000000-0005-0000-0000-00002D030000}"/>
    <cellStyle name="Accent2 95 2" xfId="2256" xr:uid="{00000000-0005-0000-0000-00002E030000}"/>
    <cellStyle name="Accent2 96" xfId="647" xr:uid="{00000000-0005-0000-0000-00002F030000}"/>
    <cellStyle name="Accent2 96 2" xfId="2257" xr:uid="{00000000-0005-0000-0000-000030030000}"/>
    <cellStyle name="Accent2 97" xfId="648" xr:uid="{00000000-0005-0000-0000-000031030000}"/>
    <cellStyle name="Accent2 97 2" xfId="2258" xr:uid="{00000000-0005-0000-0000-000032030000}"/>
    <cellStyle name="Accent2 98" xfId="649" xr:uid="{00000000-0005-0000-0000-000033030000}"/>
    <cellStyle name="Accent2 98 2" xfId="2259" xr:uid="{00000000-0005-0000-0000-000034030000}"/>
    <cellStyle name="Accent2 99" xfId="650" xr:uid="{00000000-0005-0000-0000-000035030000}"/>
    <cellStyle name="Accent2 99 2" xfId="2260" xr:uid="{00000000-0005-0000-0000-000036030000}"/>
    <cellStyle name="Accent3" xfId="5882" builtinId="37" customBuiltin="1"/>
    <cellStyle name="Accent3 - 20 %" xfId="651" xr:uid="{00000000-0005-0000-0000-000038030000}"/>
    <cellStyle name="Accent3 - 20 % 2" xfId="2261" xr:uid="{00000000-0005-0000-0000-000039030000}"/>
    <cellStyle name="Accent3 - 40 %" xfId="652" xr:uid="{00000000-0005-0000-0000-00003A030000}"/>
    <cellStyle name="Accent3 - 40 % 2" xfId="2262" xr:uid="{00000000-0005-0000-0000-00003B030000}"/>
    <cellStyle name="Accent3 - 60 %" xfId="653" xr:uid="{00000000-0005-0000-0000-00003C030000}"/>
    <cellStyle name="Accent3 - 60 % 2" xfId="2263" xr:uid="{00000000-0005-0000-0000-00003D030000}"/>
    <cellStyle name="Accent3 10" xfId="654" xr:uid="{00000000-0005-0000-0000-00003E030000}"/>
    <cellStyle name="Accent3 10 2" xfId="2264" xr:uid="{00000000-0005-0000-0000-00003F030000}"/>
    <cellStyle name="Accent3 100" xfId="655" xr:uid="{00000000-0005-0000-0000-000040030000}"/>
    <cellStyle name="Accent3 100 2" xfId="2265" xr:uid="{00000000-0005-0000-0000-000041030000}"/>
    <cellStyle name="Accent3 101" xfId="656" xr:uid="{00000000-0005-0000-0000-000042030000}"/>
    <cellStyle name="Accent3 101 2" xfId="2266" xr:uid="{00000000-0005-0000-0000-000043030000}"/>
    <cellStyle name="Accent3 102" xfId="657" xr:uid="{00000000-0005-0000-0000-000044030000}"/>
    <cellStyle name="Accent3 102 2" xfId="2267" xr:uid="{00000000-0005-0000-0000-000045030000}"/>
    <cellStyle name="Accent3 103" xfId="658" xr:uid="{00000000-0005-0000-0000-000046030000}"/>
    <cellStyle name="Accent3 103 2" xfId="2268" xr:uid="{00000000-0005-0000-0000-000047030000}"/>
    <cellStyle name="Accent3 104" xfId="659" xr:uid="{00000000-0005-0000-0000-000048030000}"/>
    <cellStyle name="Accent3 104 2" xfId="2269" xr:uid="{00000000-0005-0000-0000-000049030000}"/>
    <cellStyle name="Accent3 105" xfId="660" xr:uid="{00000000-0005-0000-0000-00004A030000}"/>
    <cellStyle name="Accent3 105 2" xfId="2270" xr:uid="{00000000-0005-0000-0000-00004B030000}"/>
    <cellStyle name="Accent3 106" xfId="661" xr:uid="{00000000-0005-0000-0000-00004C030000}"/>
    <cellStyle name="Accent3 106 2" xfId="2271" xr:uid="{00000000-0005-0000-0000-00004D030000}"/>
    <cellStyle name="Accent3 107" xfId="662" xr:uid="{00000000-0005-0000-0000-00004E030000}"/>
    <cellStyle name="Accent3 107 2" xfId="2272" xr:uid="{00000000-0005-0000-0000-00004F030000}"/>
    <cellStyle name="Accent3 108" xfId="663" xr:uid="{00000000-0005-0000-0000-000050030000}"/>
    <cellStyle name="Accent3 108 2" xfId="2273" xr:uid="{00000000-0005-0000-0000-000051030000}"/>
    <cellStyle name="Accent3 109" xfId="664" xr:uid="{00000000-0005-0000-0000-000052030000}"/>
    <cellStyle name="Accent3 109 2" xfId="2274" xr:uid="{00000000-0005-0000-0000-000053030000}"/>
    <cellStyle name="Accent3 11" xfId="665" xr:uid="{00000000-0005-0000-0000-000054030000}"/>
    <cellStyle name="Accent3 11 2" xfId="2275" xr:uid="{00000000-0005-0000-0000-000055030000}"/>
    <cellStyle name="Accent3 110" xfId="666" xr:uid="{00000000-0005-0000-0000-000056030000}"/>
    <cellStyle name="Accent3 110 2" xfId="2276" xr:uid="{00000000-0005-0000-0000-000057030000}"/>
    <cellStyle name="Accent3 111" xfId="667" xr:uid="{00000000-0005-0000-0000-000058030000}"/>
    <cellStyle name="Accent3 111 2" xfId="2277" xr:uid="{00000000-0005-0000-0000-000059030000}"/>
    <cellStyle name="Accent3 112" xfId="668" xr:uid="{00000000-0005-0000-0000-00005A030000}"/>
    <cellStyle name="Accent3 112 2" xfId="2278" xr:uid="{00000000-0005-0000-0000-00005B030000}"/>
    <cellStyle name="Accent3 113" xfId="669" xr:uid="{00000000-0005-0000-0000-00005C030000}"/>
    <cellStyle name="Accent3 113 2" xfId="2279" xr:uid="{00000000-0005-0000-0000-00005D030000}"/>
    <cellStyle name="Accent3 114" xfId="670" xr:uid="{00000000-0005-0000-0000-00005E030000}"/>
    <cellStyle name="Accent3 114 2" xfId="2280" xr:uid="{00000000-0005-0000-0000-00005F030000}"/>
    <cellStyle name="Accent3 115" xfId="671" xr:uid="{00000000-0005-0000-0000-000060030000}"/>
    <cellStyle name="Accent3 115 2" xfId="2281" xr:uid="{00000000-0005-0000-0000-000061030000}"/>
    <cellStyle name="Accent3 116" xfId="672" xr:uid="{00000000-0005-0000-0000-000062030000}"/>
    <cellStyle name="Accent3 116 2" xfId="2282" xr:uid="{00000000-0005-0000-0000-000063030000}"/>
    <cellStyle name="Accent3 117" xfId="673" xr:uid="{00000000-0005-0000-0000-000064030000}"/>
    <cellStyle name="Accent3 117 2" xfId="2283" xr:uid="{00000000-0005-0000-0000-000065030000}"/>
    <cellStyle name="Accent3 118" xfId="674" xr:uid="{00000000-0005-0000-0000-000066030000}"/>
    <cellStyle name="Accent3 118 2" xfId="2284" xr:uid="{00000000-0005-0000-0000-000067030000}"/>
    <cellStyle name="Accent3 119" xfId="675" xr:uid="{00000000-0005-0000-0000-000068030000}"/>
    <cellStyle name="Accent3 119 2" xfId="2285" xr:uid="{00000000-0005-0000-0000-000069030000}"/>
    <cellStyle name="Accent3 12" xfId="676" xr:uid="{00000000-0005-0000-0000-00006A030000}"/>
    <cellStyle name="Accent3 12 2" xfId="2286" xr:uid="{00000000-0005-0000-0000-00006B030000}"/>
    <cellStyle name="Accent3 120" xfId="677" xr:uid="{00000000-0005-0000-0000-00006C030000}"/>
    <cellStyle name="Accent3 120 2" xfId="2287" xr:uid="{00000000-0005-0000-0000-00006D030000}"/>
    <cellStyle name="Accent3 121" xfId="678" xr:uid="{00000000-0005-0000-0000-00006E030000}"/>
    <cellStyle name="Accent3 121 2" xfId="2288" xr:uid="{00000000-0005-0000-0000-00006F030000}"/>
    <cellStyle name="Accent3 122" xfId="679" xr:uid="{00000000-0005-0000-0000-000070030000}"/>
    <cellStyle name="Accent3 122 2" xfId="2289" xr:uid="{00000000-0005-0000-0000-000071030000}"/>
    <cellStyle name="Accent3 123" xfId="680" xr:uid="{00000000-0005-0000-0000-000072030000}"/>
    <cellStyle name="Accent3 123 2" xfId="2290" xr:uid="{00000000-0005-0000-0000-000073030000}"/>
    <cellStyle name="Accent3 124" xfId="681" xr:uid="{00000000-0005-0000-0000-000074030000}"/>
    <cellStyle name="Accent3 124 2" xfId="2291" xr:uid="{00000000-0005-0000-0000-000075030000}"/>
    <cellStyle name="Accent3 125" xfId="682" xr:uid="{00000000-0005-0000-0000-000076030000}"/>
    <cellStyle name="Accent3 125 2" xfId="2292" xr:uid="{00000000-0005-0000-0000-000077030000}"/>
    <cellStyle name="Accent3 126" xfId="683" xr:uid="{00000000-0005-0000-0000-000078030000}"/>
    <cellStyle name="Accent3 126 2" xfId="2293" xr:uid="{00000000-0005-0000-0000-000079030000}"/>
    <cellStyle name="Accent3 127" xfId="684" xr:uid="{00000000-0005-0000-0000-00007A030000}"/>
    <cellStyle name="Accent3 127 2" xfId="2294" xr:uid="{00000000-0005-0000-0000-00007B030000}"/>
    <cellStyle name="Accent3 128" xfId="685" xr:uid="{00000000-0005-0000-0000-00007C030000}"/>
    <cellStyle name="Accent3 128 2" xfId="2295" xr:uid="{00000000-0005-0000-0000-00007D030000}"/>
    <cellStyle name="Accent3 129" xfId="686" xr:uid="{00000000-0005-0000-0000-00007E030000}"/>
    <cellStyle name="Accent3 129 2" xfId="2296" xr:uid="{00000000-0005-0000-0000-00007F030000}"/>
    <cellStyle name="Accent3 13" xfId="687" xr:uid="{00000000-0005-0000-0000-000080030000}"/>
    <cellStyle name="Accent3 13 2" xfId="2297" xr:uid="{00000000-0005-0000-0000-000081030000}"/>
    <cellStyle name="Accent3 130" xfId="688" xr:uid="{00000000-0005-0000-0000-000082030000}"/>
    <cellStyle name="Accent3 130 2" xfId="2298" xr:uid="{00000000-0005-0000-0000-000083030000}"/>
    <cellStyle name="Accent3 131" xfId="689" xr:uid="{00000000-0005-0000-0000-000084030000}"/>
    <cellStyle name="Accent3 131 2" xfId="2299" xr:uid="{00000000-0005-0000-0000-000085030000}"/>
    <cellStyle name="Accent3 132" xfId="690" xr:uid="{00000000-0005-0000-0000-000086030000}"/>
    <cellStyle name="Accent3 132 2" xfId="2300" xr:uid="{00000000-0005-0000-0000-000087030000}"/>
    <cellStyle name="Accent3 133" xfId="691" xr:uid="{00000000-0005-0000-0000-000088030000}"/>
    <cellStyle name="Accent3 133 2" xfId="2301" xr:uid="{00000000-0005-0000-0000-000089030000}"/>
    <cellStyle name="Accent3 134" xfId="692" xr:uid="{00000000-0005-0000-0000-00008A030000}"/>
    <cellStyle name="Accent3 134 2" xfId="2302" xr:uid="{00000000-0005-0000-0000-00008B030000}"/>
    <cellStyle name="Accent3 135" xfId="693" xr:uid="{00000000-0005-0000-0000-00008C030000}"/>
    <cellStyle name="Accent3 135 2" xfId="2303" xr:uid="{00000000-0005-0000-0000-00008D030000}"/>
    <cellStyle name="Accent3 136" xfId="694" xr:uid="{00000000-0005-0000-0000-00008E030000}"/>
    <cellStyle name="Accent3 136 2" xfId="2304" xr:uid="{00000000-0005-0000-0000-00008F030000}"/>
    <cellStyle name="Accent3 137" xfId="695" xr:uid="{00000000-0005-0000-0000-000090030000}"/>
    <cellStyle name="Accent3 137 2" xfId="2305" xr:uid="{00000000-0005-0000-0000-000091030000}"/>
    <cellStyle name="Accent3 138" xfId="696" xr:uid="{00000000-0005-0000-0000-000092030000}"/>
    <cellStyle name="Accent3 138 2" xfId="2306" xr:uid="{00000000-0005-0000-0000-000093030000}"/>
    <cellStyle name="Accent3 139" xfId="697" xr:uid="{00000000-0005-0000-0000-000094030000}"/>
    <cellStyle name="Accent3 139 2" xfId="2307" xr:uid="{00000000-0005-0000-0000-000095030000}"/>
    <cellStyle name="Accent3 14" xfId="698" xr:uid="{00000000-0005-0000-0000-000096030000}"/>
    <cellStyle name="Accent3 14 2" xfId="2308" xr:uid="{00000000-0005-0000-0000-000097030000}"/>
    <cellStyle name="Accent3 15" xfId="699" xr:uid="{00000000-0005-0000-0000-000098030000}"/>
    <cellStyle name="Accent3 15 2" xfId="2309" xr:uid="{00000000-0005-0000-0000-000099030000}"/>
    <cellStyle name="Accent3 16" xfId="700" xr:uid="{00000000-0005-0000-0000-00009A030000}"/>
    <cellStyle name="Accent3 16 2" xfId="2310" xr:uid="{00000000-0005-0000-0000-00009B030000}"/>
    <cellStyle name="Accent3 17" xfId="701" xr:uid="{00000000-0005-0000-0000-00009C030000}"/>
    <cellStyle name="Accent3 17 2" xfId="2311" xr:uid="{00000000-0005-0000-0000-00009D030000}"/>
    <cellStyle name="Accent3 18" xfId="702" xr:uid="{00000000-0005-0000-0000-00009E030000}"/>
    <cellStyle name="Accent3 18 2" xfId="2312" xr:uid="{00000000-0005-0000-0000-00009F030000}"/>
    <cellStyle name="Accent3 19" xfId="703" xr:uid="{00000000-0005-0000-0000-0000A0030000}"/>
    <cellStyle name="Accent3 19 2" xfId="2313" xr:uid="{00000000-0005-0000-0000-0000A1030000}"/>
    <cellStyle name="Accent3 2" xfId="704" xr:uid="{00000000-0005-0000-0000-0000A2030000}"/>
    <cellStyle name="Accent3 2 2" xfId="2314" xr:uid="{00000000-0005-0000-0000-0000A3030000}"/>
    <cellStyle name="Accent3 20" xfId="705" xr:uid="{00000000-0005-0000-0000-0000A4030000}"/>
    <cellStyle name="Accent3 20 2" xfId="2315" xr:uid="{00000000-0005-0000-0000-0000A5030000}"/>
    <cellStyle name="Accent3 21" xfId="706" xr:uid="{00000000-0005-0000-0000-0000A6030000}"/>
    <cellStyle name="Accent3 21 2" xfId="2316" xr:uid="{00000000-0005-0000-0000-0000A7030000}"/>
    <cellStyle name="Accent3 22" xfId="707" xr:uid="{00000000-0005-0000-0000-0000A8030000}"/>
    <cellStyle name="Accent3 22 2" xfId="2317" xr:uid="{00000000-0005-0000-0000-0000A9030000}"/>
    <cellStyle name="Accent3 23" xfId="708" xr:uid="{00000000-0005-0000-0000-0000AA030000}"/>
    <cellStyle name="Accent3 23 2" xfId="2318" xr:uid="{00000000-0005-0000-0000-0000AB030000}"/>
    <cellStyle name="Accent3 24" xfId="709" xr:uid="{00000000-0005-0000-0000-0000AC030000}"/>
    <cellStyle name="Accent3 24 2" xfId="2319" xr:uid="{00000000-0005-0000-0000-0000AD030000}"/>
    <cellStyle name="Accent3 25" xfId="710" xr:uid="{00000000-0005-0000-0000-0000AE030000}"/>
    <cellStyle name="Accent3 25 2" xfId="2320" xr:uid="{00000000-0005-0000-0000-0000AF030000}"/>
    <cellStyle name="Accent3 26" xfId="711" xr:uid="{00000000-0005-0000-0000-0000B0030000}"/>
    <cellStyle name="Accent3 26 2" xfId="2321" xr:uid="{00000000-0005-0000-0000-0000B1030000}"/>
    <cellStyle name="Accent3 27" xfId="712" xr:uid="{00000000-0005-0000-0000-0000B2030000}"/>
    <cellStyle name="Accent3 27 2" xfId="2322" xr:uid="{00000000-0005-0000-0000-0000B3030000}"/>
    <cellStyle name="Accent3 28" xfId="713" xr:uid="{00000000-0005-0000-0000-0000B4030000}"/>
    <cellStyle name="Accent3 28 2" xfId="2323" xr:uid="{00000000-0005-0000-0000-0000B5030000}"/>
    <cellStyle name="Accent3 29" xfId="714" xr:uid="{00000000-0005-0000-0000-0000B6030000}"/>
    <cellStyle name="Accent3 29 2" xfId="2324" xr:uid="{00000000-0005-0000-0000-0000B7030000}"/>
    <cellStyle name="Accent3 3" xfId="715" xr:uid="{00000000-0005-0000-0000-0000B8030000}"/>
    <cellStyle name="Accent3 3 2" xfId="2325" xr:uid="{00000000-0005-0000-0000-0000B9030000}"/>
    <cellStyle name="Accent3 30" xfId="716" xr:uid="{00000000-0005-0000-0000-0000BA030000}"/>
    <cellStyle name="Accent3 30 2" xfId="2326" xr:uid="{00000000-0005-0000-0000-0000BB030000}"/>
    <cellStyle name="Accent3 31" xfId="717" xr:uid="{00000000-0005-0000-0000-0000BC030000}"/>
    <cellStyle name="Accent3 31 2" xfId="2327" xr:uid="{00000000-0005-0000-0000-0000BD030000}"/>
    <cellStyle name="Accent3 32" xfId="718" xr:uid="{00000000-0005-0000-0000-0000BE030000}"/>
    <cellStyle name="Accent3 32 2" xfId="2328" xr:uid="{00000000-0005-0000-0000-0000BF030000}"/>
    <cellStyle name="Accent3 33" xfId="719" xr:uid="{00000000-0005-0000-0000-0000C0030000}"/>
    <cellStyle name="Accent3 33 2" xfId="2329" xr:uid="{00000000-0005-0000-0000-0000C1030000}"/>
    <cellStyle name="Accent3 34" xfId="720" xr:uid="{00000000-0005-0000-0000-0000C2030000}"/>
    <cellStyle name="Accent3 34 2" xfId="2330" xr:uid="{00000000-0005-0000-0000-0000C3030000}"/>
    <cellStyle name="Accent3 35" xfId="721" xr:uid="{00000000-0005-0000-0000-0000C4030000}"/>
    <cellStyle name="Accent3 35 2" xfId="2331" xr:uid="{00000000-0005-0000-0000-0000C5030000}"/>
    <cellStyle name="Accent3 36" xfId="722" xr:uid="{00000000-0005-0000-0000-0000C6030000}"/>
    <cellStyle name="Accent3 36 2" xfId="2332" xr:uid="{00000000-0005-0000-0000-0000C7030000}"/>
    <cellStyle name="Accent3 37" xfId="723" xr:uid="{00000000-0005-0000-0000-0000C8030000}"/>
    <cellStyle name="Accent3 37 2" xfId="2333" xr:uid="{00000000-0005-0000-0000-0000C9030000}"/>
    <cellStyle name="Accent3 38" xfId="724" xr:uid="{00000000-0005-0000-0000-0000CA030000}"/>
    <cellStyle name="Accent3 38 2" xfId="2334" xr:uid="{00000000-0005-0000-0000-0000CB030000}"/>
    <cellStyle name="Accent3 39" xfId="725" xr:uid="{00000000-0005-0000-0000-0000CC030000}"/>
    <cellStyle name="Accent3 39 2" xfId="2335" xr:uid="{00000000-0005-0000-0000-0000CD030000}"/>
    <cellStyle name="Accent3 4" xfId="726" xr:uid="{00000000-0005-0000-0000-0000CE030000}"/>
    <cellStyle name="Accent3 4 2" xfId="2336" xr:uid="{00000000-0005-0000-0000-0000CF030000}"/>
    <cellStyle name="Accent3 40" xfId="727" xr:uid="{00000000-0005-0000-0000-0000D0030000}"/>
    <cellStyle name="Accent3 40 2" xfId="2337" xr:uid="{00000000-0005-0000-0000-0000D1030000}"/>
    <cellStyle name="Accent3 41" xfId="728" xr:uid="{00000000-0005-0000-0000-0000D2030000}"/>
    <cellStyle name="Accent3 41 2" xfId="2338" xr:uid="{00000000-0005-0000-0000-0000D3030000}"/>
    <cellStyle name="Accent3 42" xfId="729" xr:uid="{00000000-0005-0000-0000-0000D4030000}"/>
    <cellStyle name="Accent3 42 2" xfId="2339" xr:uid="{00000000-0005-0000-0000-0000D5030000}"/>
    <cellStyle name="Accent3 43" xfId="730" xr:uid="{00000000-0005-0000-0000-0000D6030000}"/>
    <cellStyle name="Accent3 43 2" xfId="2340" xr:uid="{00000000-0005-0000-0000-0000D7030000}"/>
    <cellStyle name="Accent3 44" xfId="731" xr:uid="{00000000-0005-0000-0000-0000D8030000}"/>
    <cellStyle name="Accent3 44 2" xfId="2341" xr:uid="{00000000-0005-0000-0000-0000D9030000}"/>
    <cellStyle name="Accent3 45" xfId="732" xr:uid="{00000000-0005-0000-0000-0000DA030000}"/>
    <cellStyle name="Accent3 45 2" xfId="2342" xr:uid="{00000000-0005-0000-0000-0000DB030000}"/>
    <cellStyle name="Accent3 46" xfId="733" xr:uid="{00000000-0005-0000-0000-0000DC030000}"/>
    <cellStyle name="Accent3 46 2" xfId="2343" xr:uid="{00000000-0005-0000-0000-0000DD030000}"/>
    <cellStyle name="Accent3 47" xfId="734" xr:uid="{00000000-0005-0000-0000-0000DE030000}"/>
    <cellStyle name="Accent3 47 2" xfId="2344" xr:uid="{00000000-0005-0000-0000-0000DF030000}"/>
    <cellStyle name="Accent3 48" xfId="735" xr:uid="{00000000-0005-0000-0000-0000E0030000}"/>
    <cellStyle name="Accent3 48 2" xfId="2345" xr:uid="{00000000-0005-0000-0000-0000E1030000}"/>
    <cellStyle name="Accent3 49" xfId="736" xr:uid="{00000000-0005-0000-0000-0000E2030000}"/>
    <cellStyle name="Accent3 49 2" xfId="2346" xr:uid="{00000000-0005-0000-0000-0000E3030000}"/>
    <cellStyle name="Accent3 5" xfId="737" xr:uid="{00000000-0005-0000-0000-0000E4030000}"/>
    <cellStyle name="Accent3 5 2" xfId="2347" xr:uid="{00000000-0005-0000-0000-0000E5030000}"/>
    <cellStyle name="Accent3 50" xfId="738" xr:uid="{00000000-0005-0000-0000-0000E6030000}"/>
    <cellStyle name="Accent3 50 2" xfId="2348" xr:uid="{00000000-0005-0000-0000-0000E7030000}"/>
    <cellStyle name="Accent3 51" xfId="739" xr:uid="{00000000-0005-0000-0000-0000E8030000}"/>
    <cellStyle name="Accent3 51 2" xfId="2349" xr:uid="{00000000-0005-0000-0000-0000E9030000}"/>
    <cellStyle name="Accent3 52" xfId="740" xr:uid="{00000000-0005-0000-0000-0000EA030000}"/>
    <cellStyle name="Accent3 52 2" xfId="2350" xr:uid="{00000000-0005-0000-0000-0000EB030000}"/>
    <cellStyle name="Accent3 53" xfId="741" xr:uid="{00000000-0005-0000-0000-0000EC030000}"/>
    <cellStyle name="Accent3 53 2" xfId="2351" xr:uid="{00000000-0005-0000-0000-0000ED030000}"/>
    <cellStyle name="Accent3 54" xfId="742" xr:uid="{00000000-0005-0000-0000-0000EE030000}"/>
    <cellStyle name="Accent3 54 2" xfId="2352" xr:uid="{00000000-0005-0000-0000-0000EF030000}"/>
    <cellStyle name="Accent3 55" xfId="743" xr:uid="{00000000-0005-0000-0000-0000F0030000}"/>
    <cellStyle name="Accent3 55 2" xfId="2353" xr:uid="{00000000-0005-0000-0000-0000F1030000}"/>
    <cellStyle name="Accent3 56" xfId="744" xr:uid="{00000000-0005-0000-0000-0000F2030000}"/>
    <cellStyle name="Accent3 56 2" xfId="2354" xr:uid="{00000000-0005-0000-0000-0000F3030000}"/>
    <cellStyle name="Accent3 57" xfId="745" xr:uid="{00000000-0005-0000-0000-0000F4030000}"/>
    <cellStyle name="Accent3 57 2" xfId="2355" xr:uid="{00000000-0005-0000-0000-0000F5030000}"/>
    <cellStyle name="Accent3 58" xfId="746" xr:uid="{00000000-0005-0000-0000-0000F6030000}"/>
    <cellStyle name="Accent3 58 2" xfId="2356" xr:uid="{00000000-0005-0000-0000-0000F7030000}"/>
    <cellStyle name="Accent3 59" xfId="747" xr:uid="{00000000-0005-0000-0000-0000F8030000}"/>
    <cellStyle name="Accent3 59 2" xfId="2357" xr:uid="{00000000-0005-0000-0000-0000F9030000}"/>
    <cellStyle name="Accent3 6" xfId="748" xr:uid="{00000000-0005-0000-0000-0000FA030000}"/>
    <cellStyle name="Accent3 6 2" xfId="2358" xr:uid="{00000000-0005-0000-0000-0000FB030000}"/>
    <cellStyle name="Accent3 60" xfId="749" xr:uid="{00000000-0005-0000-0000-0000FC030000}"/>
    <cellStyle name="Accent3 60 2" xfId="2359" xr:uid="{00000000-0005-0000-0000-0000FD030000}"/>
    <cellStyle name="Accent3 61" xfId="750" xr:uid="{00000000-0005-0000-0000-0000FE030000}"/>
    <cellStyle name="Accent3 61 2" xfId="2360" xr:uid="{00000000-0005-0000-0000-0000FF030000}"/>
    <cellStyle name="Accent3 62" xfId="751" xr:uid="{00000000-0005-0000-0000-000000040000}"/>
    <cellStyle name="Accent3 62 2" xfId="2361" xr:uid="{00000000-0005-0000-0000-000001040000}"/>
    <cellStyle name="Accent3 63" xfId="752" xr:uid="{00000000-0005-0000-0000-000002040000}"/>
    <cellStyle name="Accent3 63 2" xfId="2362" xr:uid="{00000000-0005-0000-0000-000003040000}"/>
    <cellStyle name="Accent3 64" xfId="753" xr:uid="{00000000-0005-0000-0000-000004040000}"/>
    <cellStyle name="Accent3 64 2" xfId="2363" xr:uid="{00000000-0005-0000-0000-000005040000}"/>
    <cellStyle name="Accent3 65" xfId="754" xr:uid="{00000000-0005-0000-0000-000006040000}"/>
    <cellStyle name="Accent3 65 2" xfId="2364" xr:uid="{00000000-0005-0000-0000-000007040000}"/>
    <cellStyle name="Accent3 66" xfId="755" xr:uid="{00000000-0005-0000-0000-000008040000}"/>
    <cellStyle name="Accent3 66 2" xfId="2365" xr:uid="{00000000-0005-0000-0000-000009040000}"/>
    <cellStyle name="Accent3 67" xfId="756" xr:uid="{00000000-0005-0000-0000-00000A040000}"/>
    <cellStyle name="Accent3 67 2" xfId="2366" xr:uid="{00000000-0005-0000-0000-00000B040000}"/>
    <cellStyle name="Accent3 68" xfId="757" xr:uid="{00000000-0005-0000-0000-00000C040000}"/>
    <cellStyle name="Accent3 68 2" xfId="2367" xr:uid="{00000000-0005-0000-0000-00000D040000}"/>
    <cellStyle name="Accent3 69" xfId="758" xr:uid="{00000000-0005-0000-0000-00000E040000}"/>
    <cellStyle name="Accent3 69 2" xfId="2368" xr:uid="{00000000-0005-0000-0000-00000F040000}"/>
    <cellStyle name="Accent3 7" xfId="759" xr:uid="{00000000-0005-0000-0000-000010040000}"/>
    <cellStyle name="Accent3 7 2" xfId="2369" xr:uid="{00000000-0005-0000-0000-000011040000}"/>
    <cellStyle name="Accent3 70" xfId="760" xr:uid="{00000000-0005-0000-0000-000012040000}"/>
    <cellStyle name="Accent3 70 2" xfId="2370" xr:uid="{00000000-0005-0000-0000-000013040000}"/>
    <cellStyle name="Accent3 71" xfId="761" xr:uid="{00000000-0005-0000-0000-000014040000}"/>
    <cellStyle name="Accent3 71 2" xfId="2371" xr:uid="{00000000-0005-0000-0000-000015040000}"/>
    <cellStyle name="Accent3 72" xfId="762" xr:uid="{00000000-0005-0000-0000-000016040000}"/>
    <cellStyle name="Accent3 72 2" xfId="2372" xr:uid="{00000000-0005-0000-0000-000017040000}"/>
    <cellStyle name="Accent3 73" xfId="763" xr:uid="{00000000-0005-0000-0000-000018040000}"/>
    <cellStyle name="Accent3 73 2" xfId="2373" xr:uid="{00000000-0005-0000-0000-000019040000}"/>
    <cellStyle name="Accent3 74" xfId="764" xr:uid="{00000000-0005-0000-0000-00001A040000}"/>
    <cellStyle name="Accent3 74 2" xfId="2374" xr:uid="{00000000-0005-0000-0000-00001B040000}"/>
    <cellStyle name="Accent3 75" xfId="765" xr:uid="{00000000-0005-0000-0000-00001C040000}"/>
    <cellStyle name="Accent3 75 2" xfId="2375" xr:uid="{00000000-0005-0000-0000-00001D040000}"/>
    <cellStyle name="Accent3 76" xfId="766" xr:uid="{00000000-0005-0000-0000-00001E040000}"/>
    <cellStyle name="Accent3 76 2" xfId="2376" xr:uid="{00000000-0005-0000-0000-00001F040000}"/>
    <cellStyle name="Accent3 77" xfId="767" xr:uid="{00000000-0005-0000-0000-000020040000}"/>
    <cellStyle name="Accent3 77 2" xfId="2377" xr:uid="{00000000-0005-0000-0000-000021040000}"/>
    <cellStyle name="Accent3 78" xfId="768" xr:uid="{00000000-0005-0000-0000-000022040000}"/>
    <cellStyle name="Accent3 78 2" xfId="2378" xr:uid="{00000000-0005-0000-0000-000023040000}"/>
    <cellStyle name="Accent3 79" xfId="769" xr:uid="{00000000-0005-0000-0000-000024040000}"/>
    <cellStyle name="Accent3 79 2" xfId="2379" xr:uid="{00000000-0005-0000-0000-000025040000}"/>
    <cellStyle name="Accent3 8" xfId="770" xr:uid="{00000000-0005-0000-0000-000026040000}"/>
    <cellStyle name="Accent3 8 2" xfId="2380" xr:uid="{00000000-0005-0000-0000-000027040000}"/>
    <cellStyle name="Accent3 80" xfId="771" xr:uid="{00000000-0005-0000-0000-000028040000}"/>
    <cellStyle name="Accent3 80 2" xfId="2381" xr:uid="{00000000-0005-0000-0000-000029040000}"/>
    <cellStyle name="Accent3 81" xfId="772" xr:uid="{00000000-0005-0000-0000-00002A040000}"/>
    <cellStyle name="Accent3 81 2" xfId="2382" xr:uid="{00000000-0005-0000-0000-00002B040000}"/>
    <cellStyle name="Accent3 82" xfId="773" xr:uid="{00000000-0005-0000-0000-00002C040000}"/>
    <cellStyle name="Accent3 82 2" xfId="2383" xr:uid="{00000000-0005-0000-0000-00002D040000}"/>
    <cellStyle name="Accent3 83" xfId="774" xr:uid="{00000000-0005-0000-0000-00002E040000}"/>
    <cellStyle name="Accent3 83 2" xfId="2384" xr:uid="{00000000-0005-0000-0000-00002F040000}"/>
    <cellStyle name="Accent3 84" xfId="775" xr:uid="{00000000-0005-0000-0000-000030040000}"/>
    <cellStyle name="Accent3 84 2" xfId="2385" xr:uid="{00000000-0005-0000-0000-000031040000}"/>
    <cellStyle name="Accent3 85" xfId="776" xr:uid="{00000000-0005-0000-0000-000032040000}"/>
    <cellStyle name="Accent3 85 2" xfId="2386" xr:uid="{00000000-0005-0000-0000-000033040000}"/>
    <cellStyle name="Accent3 86" xfId="777" xr:uid="{00000000-0005-0000-0000-000034040000}"/>
    <cellStyle name="Accent3 86 2" xfId="2387" xr:uid="{00000000-0005-0000-0000-000035040000}"/>
    <cellStyle name="Accent3 87" xfId="778" xr:uid="{00000000-0005-0000-0000-000036040000}"/>
    <cellStyle name="Accent3 87 2" xfId="2388" xr:uid="{00000000-0005-0000-0000-000037040000}"/>
    <cellStyle name="Accent3 88" xfId="779" xr:uid="{00000000-0005-0000-0000-000038040000}"/>
    <cellStyle name="Accent3 88 2" xfId="2389" xr:uid="{00000000-0005-0000-0000-000039040000}"/>
    <cellStyle name="Accent3 89" xfId="780" xr:uid="{00000000-0005-0000-0000-00003A040000}"/>
    <cellStyle name="Accent3 89 2" xfId="2390" xr:uid="{00000000-0005-0000-0000-00003B040000}"/>
    <cellStyle name="Accent3 9" xfId="781" xr:uid="{00000000-0005-0000-0000-00003C040000}"/>
    <cellStyle name="Accent3 9 2" xfId="2391" xr:uid="{00000000-0005-0000-0000-00003D040000}"/>
    <cellStyle name="Accent3 90" xfId="782" xr:uid="{00000000-0005-0000-0000-00003E040000}"/>
    <cellStyle name="Accent3 90 2" xfId="2392" xr:uid="{00000000-0005-0000-0000-00003F040000}"/>
    <cellStyle name="Accent3 91" xfId="783" xr:uid="{00000000-0005-0000-0000-000040040000}"/>
    <cellStyle name="Accent3 91 2" xfId="2393" xr:uid="{00000000-0005-0000-0000-000041040000}"/>
    <cellStyle name="Accent3 92" xfId="784" xr:uid="{00000000-0005-0000-0000-000042040000}"/>
    <cellStyle name="Accent3 92 2" xfId="2394" xr:uid="{00000000-0005-0000-0000-000043040000}"/>
    <cellStyle name="Accent3 93" xfId="785" xr:uid="{00000000-0005-0000-0000-000044040000}"/>
    <cellStyle name="Accent3 93 2" xfId="2395" xr:uid="{00000000-0005-0000-0000-000045040000}"/>
    <cellStyle name="Accent3 94" xfId="786" xr:uid="{00000000-0005-0000-0000-000046040000}"/>
    <cellStyle name="Accent3 94 2" xfId="2396" xr:uid="{00000000-0005-0000-0000-000047040000}"/>
    <cellStyle name="Accent3 95" xfId="787" xr:uid="{00000000-0005-0000-0000-000048040000}"/>
    <cellStyle name="Accent3 95 2" xfId="2397" xr:uid="{00000000-0005-0000-0000-000049040000}"/>
    <cellStyle name="Accent3 96" xfId="788" xr:uid="{00000000-0005-0000-0000-00004A040000}"/>
    <cellStyle name="Accent3 96 2" xfId="2398" xr:uid="{00000000-0005-0000-0000-00004B040000}"/>
    <cellStyle name="Accent3 97" xfId="789" xr:uid="{00000000-0005-0000-0000-00004C040000}"/>
    <cellStyle name="Accent3 97 2" xfId="2399" xr:uid="{00000000-0005-0000-0000-00004D040000}"/>
    <cellStyle name="Accent3 98" xfId="790" xr:uid="{00000000-0005-0000-0000-00004E040000}"/>
    <cellStyle name="Accent3 98 2" xfId="2400" xr:uid="{00000000-0005-0000-0000-00004F040000}"/>
    <cellStyle name="Accent3 99" xfId="791" xr:uid="{00000000-0005-0000-0000-000050040000}"/>
    <cellStyle name="Accent3 99 2" xfId="2401" xr:uid="{00000000-0005-0000-0000-000051040000}"/>
    <cellStyle name="Accent4" xfId="5886" builtinId="41" customBuiltin="1"/>
    <cellStyle name="Accent4 - 20 %" xfId="792" xr:uid="{00000000-0005-0000-0000-000053040000}"/>
    <cellStyle name="Accent4 - 20 % 2" xfId="2402" xr:uid="{00000000-0005-0000-0000-000054040000}"/>
    <cellStyle name="Accent4 - 40 %" xfId="793" xr:uid="{00000000-0005-0000-0000-000055040000}"/>
    <cellStyle name="Accent4 - 40 % 2" xfId="2403" xr:uid="{00000000-0005-0000-0000-000056040000}"/>
    <cellStyle name="Accent4 - 60 %" xfId="794" xr:uid="{00000000-0005-0000-0000-000057040000}"/>
    <cellStyle name="Accent4 - 60 % 2" xfId="2404" xr:uid="{00000000-0005-0000-0000-000058040000}"/>
    <cellStyle name="Accent4 10" xfId="795" xr:uid="{00000000-0005-0000-0000-000059040000}"/>
    <cellStyle name="Accent4 10 2" xfId="2405" xr:uid="{00000000-0005-0000-0000-00005A040000}"/>
    <cellStyle name="Accent4 100" xfId="796" xr:uid="{00000000-0005-0000-0000-00005B040000}"/>
    <cellStyle name="Accent4 100 2" xfId="2406" xr:uid="{00000000-0005-0000-0000-00005C040000}"/>
    <cellStyle name="Accent4 101" xfId="797" xr:uid="{00000000-0005-0000-0000-00005D040000}"/>
    <cellStyle name="Accent4 101 2" xfId="2407" xr:uid="{00000000-0005-0000-0000-00005E040000}"/>
    <cellStyle name="Accent4 102" xfId="798" xr:uid="{00000000-0005-0000-0000-00005F040000}"/>
    <cellStyle name="Accent4 102 2" xfId="2408" xr:uid="{00000000-0005-0000-0000-000060040000}"/>
    <cellStyle name="Accent4 103" xfId="799" xr:uid="{00000000-0005-0000-0000-000061040000}"/>
    <cellStyle name="Accent4 103 2" xfId="2409" xr:uid="{00000000-0005-0000-0000-000062040000}"/>
    <cellStyle name="Accent4 104" xfId="800" xr:uid="{00000000-0005-0000-0000-000063040000}"/>
    <cellStyle name="Accent4 104 2" xfId="2410" xr:uid="{00000000-0005-0000-0000-000064040000}"/>
    <cellStyle name="Accent4 105" xfId="801" xr:uid="{00000000-0005-0000-0000-000065040000}"/>
    <cellStyle name="Accent4 105 2" xfId="2411" xr:uid="{00000000-0005-0000-0000-000066040000}"/>
    <cellStyle name="Accent4 106" xfId="802" xr:uid="{00000000-0005-0000-0000-000067040000}"/>
    <cellStyle name="Accent4 106 2" xfId="2412" xr:uid="{00000000-0005-0000-0000-000068040000}"/>
    <cellStyle name="Accent4 107" xfId="803" xr:uid="{00000000-0005-0000-0000-000069040000}"/>
    <cellStyle name="Accent4 107 2" xfId="2413" xr:uid="{00000000-0005-0000-0000-00006A040000}"/>
    <cellStyle name="Accent4 108" xfId="804" xr:uid="{00000000-0005-0000-0000-00006B040000}"/>
    <cellStyle name="Accent4 108 2" xfId="2414" xr:uid="{00000000-0005-0000-0000-00006C040000}"/>
    <cellStyle name="Accent4 109" xfId="805" xr:uid="{00000000-0005-0000-0000-00006D040000}"/>
    <cellStyle name="Accent4 109 2" xfId="2415" xr:uid="{00000000-0005-0000-0000-00006E040000}"/>
    <cellStyle name="Accent4 11" xfId="806" xr:uid="{00000000-0005-0000-0000-00006F040000}"/>
    <cellStyle name="Accent4 11 2" xfId="2416" xr:uid="{00000000-0005-0000-0000-000070040000}"/>
    <cellStyle name="Accent4 110" xfId="807" xr:uid="{00000000-0005-0000-0000-000071040000}"/>
    <cellStyle name="Accent4 110 2" xfId="2417" xr:uid="{00000000-0005-0000-0000-000072040000}"/>
    <cellStyle name="Accent4 111" xfId="808" xr:uid="{00000000-0005-0000-0000-000073040000}"/>
    <cellStyle name="Accent4 111 2" xfId="2418" xr:uid="{00000000-0005-0000-0000-000074040000}"/>
    <cellStyle name="Accent4 112" xfId="809" xr:uid="{00000000-0005-0000-0000-000075040000}"/>
    <cellStyle name="Accent4 112 2" xfId="2419" xr:uid="{00000000-0005-0000-0000-000076040000}"/>
    <cellStyle name="Accent4 113" xfId="810" xr:uid="{00000000-0005-0000-0000-000077040000}"/>
    <cellStyle name="Accent4 113 2" xfId="2420" xr:uid="{00000000-0005-0000-0000-000078040000}"/>
    <cellStyle name="Accent4 114" xfId="811" xr:uid="{00000000-0005-0000-0000-000079040000}"/>
    <cellStyle name="Accent4 114 2" xfId="2421" xr:uid="{00000000-0005-0000-0000-00007A040000}"/>
    <cellStyle name="Accent4 115" xfId="812" xr:uid="{00000000-0005-0000-0000-00007B040000}"/>
    <cellStyle name="Accent4 115 2" xfId="2422" xr:uid="{00000000-0005-0000-0000-00007C040000}"/>
    <cellStyle name="Accent4 116" xfId="813" xr:uid="{00000000-0005-0000-0000-00007D040000}"/>
    <cellStyle name="Accent4 116 2" xfId="2423" xr:uid="{00000000-0005-0000-0000-00007E040000}"/>
    <cellStyle name="Accent4 117" xfId="814" xr:uid="{00000000-0005-0000-0000-00007F040000}"/>
    <cellStyle name="Accent4 117 2" xfId="2424" xr:uid="{00000000-0005-0000-0000-000080040000}"/>
    <cellStyle name="Accent4 118" xfId="815" xr:uid="{00000000-0005-0000-0000-000081040000}"/>
    <cellStyle name="Accent4 118 2" xfId="2425" xr:uid="{00000000-0005-0000-0000-000082040000}"/>
    <cellStyle name="Accent4 119" xfId="816" xr:uid="{00000000-0005-0000-0000-000083040000}"/>
    <cellStyle name="Accent4 119 2" xfId="2426" xr:uid="{00000000-0005-0000-0000-000084040000}"/>
    <cellStyle name="Accent4 12" xfId="817" xr:uid="{00000000-0005-0000-0000-000085040000}"/>
    <cellStyle name="Accent4 12 2" xfId="2427" xr:uid="{00000000-0005-0000-0000-000086040000}"/>
    <cellStyle name="Accent4 120" xfId="818" xr:uid="{00000000-0005-0000-0000-000087040000}"/>
    <cellStyle name="Accent4 120 2" xfId="2428" xr:uid="{00000000-0005-0000-0000-000088040000}"/>
    <cellStyle name="Accent4 121" xfId="819" xr:uid="{00000000-0005-0000-0000-000089040000}"/>
    <cellStyle name="Accent4 121 2" xfId="2429" xr:uid="{00000000-0005-0000-0000-00008A040000}"/>
    <cellStyle name="Accent4 122" xfId="820" xr:uid="{00000000-0005-0000-0000-00008B040000}"/>
    <cellStyle name="Accent4 122 2" xfId="2430" xr:uid="{00000000-0005-0000-0000-00008C040000}"/>
    <cellStyle name="Accent4 123" xfId="821" xr:uid="{00000000-0005-0000-0000-00008D040000}"/>
    <cellStyle name="Accent4 123 2" xfId="2431" xr:uid="{00000000-0005-0000-0000-00008E040000}"/>
    <cellStyle name="Accent4 124" xfId="822" xr:uid="{00000000-0005-0000-0000-00008F040000}"/>
    <cellStyle name="Accent4 124 2" xfId="2432" xr:uid="{00000000-0005-0000-0000-000090040000}"/>
    <cellStyle name="Accent4 125" xfId="823" xr:uid="{00000000-0005-0000-0000-000091040000}"/>
    <cellStyle name="Accent4 125 2" xfId="2433" xr:uid="{00000000-0005-0000-0000-000092040000}"/>
    <cellStyle name="Accent4 126" xfId="824" xr:uid="{00000000-0005-0000-0000-000093040000}"/>
    <cellStyle name="Accent4 126 2" xfId="2434" xr:uid="{00000000-0005-0000-0000-000094040000}"/>
    <cellStyle name="Accent4 127" xfId="825" xr:uid="{00000000-0005-0000-0000-000095040000}"/>
    <cellStyle name="Accent4 127 2" xfId="2435" xr:uid="{00000000-0005-0000-0000-000096040000}"/>
    <cellStyle name="Accent4 128" xfId="826" xr:uid="{00000000-0005-0000-0000-000097040000}"/>
    <cellStyle name="Accent4 128 2" xfId="2436" xr:uid="{00000000-0005-0000-0000-000098040000}"/>
    <cellStyle name="Accent4 129" xfId="827" xr:uid="{00000000-0005-0000-0000-000099040000}"/>
    <cellStyle name="Accent4 129 2" xfId="2437" xr:uid="{00000000-0005-0000-0000-00009A040000}"/>
    <cellStyle name="Accent4 13" xfId="828" xr:uid="{00000000-0005-0000-0000-00009B040000}"/>
    <cellStyle name="Accent4 13 2" xfId="2438" xr:uid="{00000000-0005-0000-0000-00009C040000}"/>
    <cellStyle name="Accent4 130" xfId="829" xr:uid="{00000000-0005-0000-0000-00009D040000}"/>
    <cellStyle name="Accent4 130 2" xfId="2439" xr:uid="{00000000-0005-0000-0000-00009E040000}"/>
    <cellStyle name="Accent4 131" xfId="830" xr:uid="{00000000-0005-0000-0000-00009F040000}"/>
    <cellStyle name="Accent4 131 2" xfId="2440" xr:uid="{00000000-0005-0000-0000-0000A0040000}"/>
    <cellStyle name="Accent4 132" xfId="831" xr:uid="{00000000-0005-0000-0000-0000A1040000}"/>
    <cellStyle name="Accent4 132 2" xfId="2441" xr:uid="{00000000-0005-0000-0000-0000A2040000}"/>
    <cellStyle name="Accent4 133" xfId="832" xr:uid="{00000000-0005-0000-0000-0000A3040000}"/>
    <cellStyle name="Accent4 133 2" xfId="2442" xr:uid="{00000000-0005-0000-0000-0000A4040000}"/>
    <cellStyle name="Accent4 134" xfId="833" xr:uid="{00000000-0005-0000-0000-0000A5040000}"/>
    <cellStyle name="Accent4 134 2" xfId="2443" xr:uid="{00000000-0005-0000-0000-0000A6040000}"/>
    <cellStyle name="Accent4 135" xfId="834" xr:uid="{00000000-0005-0000-0000-0000A7040000}"/>
    <cellStyle name="Accent4 135 2" xfId="2444" xr:uid="{00000000-0005-0000-0000-0000A8040000}"/>
    <cellStyle name="Accent4 136" xfId="835" xr:uid="{00000000-0005-0000-0000-0000A9040000}"/>
    <cellStyle name="Accent4 136 2" xfId="2445" xr:uid="{00000000-0005-0000-0000-0000AA040000}"/>
    <cellStyle name="Accent4 137" xfId="836" xr:uid="{00000000-0005-0000-0000-0000AB040000}"/>
    <cellStyle name="Accent4 137 2" xfId="2446" xr:uid="{00000000-0005-0000-0000-0000AC040000}"/>
    <cellStyle name="Accent4 138" xfId="837" xr:uid="{00000000-0005-0000-0000-0000AD040000}"/>
    <cellStyle name="Accent4 138 2" xfId="2447" xr:uid="{00000000-0005-0000-0000-0000AE040000}"/>
    <cellStyle name="Accent4 139" xfId="838" xr:uid="{00000000-0005-0000-0000-0000AF040000}"/>
    <cellStyle name="Accent4 139 2" xfId="2448" xr:uid="{00000000-0005-0000-0000-0000B0040000}"/>
    <cellStyle name="Accent4 14" xfId="839" xr:uid="{00000000-0005-0000-0000-0000B1040000}"/>
    <cellStyle name="Accent4 14 2" xfId="2449" xr:uid="{00000000-0005-0000-0000-0000B2040000}"/>
    <cellStyle name="Accent4 15" xfId="840" xr:uid="{00000000-0005-0000-0000-0000B3040000}"/>
    <cellStyle name="Accent4 15 2" xfId="2450" xr:uid="{00000000-0005-0000-0000-0000B4040000}"/>
    <cellStyle name="Accent4 16" xfId="841" xr:uid="{00000000-0005-0000-0000-0000B5040000}"/>
    <cellStyle name="Accent4 16 2" xfId="2451" xr:uid="{00000000-0005-0000-0000-0000B6040000}"/>
    <cellStyle name="Accent4 17" xfId="842" xr:uid="{00000000-0005-0000-0000-0000B7040000}"/>
    <cellStyle name="Accent4 17 2" xfId="2452" xr:uid="{00000000-0005-0000-0000-0000B8040000}"/>
    <cellStyle name="Accent4 18" xfId="843" xr:uid="{00000000-0005-0000-0000-0000B9040000}"/>
    <cellStyle name="Accent4 18 2" xfId="2453" xr:uid="{00000000-0005-0000-0000-0000BA040000}"/>
    <cellStyle name="Accent4 19" xfId="844" xr:uid="{00000000-0005-0000-0000-0000BB040000}"/>
    <cellStyle name="Accent4 19 2" xfId="2454" xr:uid="{00000000-0005-0000-0000-0000BC040000}"/>
    <cellStyle name="Accent4 2" xfId="845" xr:uid="{00000000-0005-0000-0000-0000BD040000}"/>
    <cellStyle name="Accent4 2 2" xfId="2455" xr:uid="{00000000-0005-0000-0000-0000BE040000}"/>
    <cellStyle name="Accent4 20" xfId="846" xr:uid="{00000000-0005-0000-0000-0000BF040000}"/>
    <cellStyle name="Accent4 20 2" xfId="2456" xr:uid="{00000000-0005-0000-0000-0000C0040000}"/>
    <cellStyle name="Accent4 21" xfId="847" xr:uid="{00000000-0005-0000-0000-0000C1040000}"/>
    <cellStyle name="Accent4 21 2" xfId="2457" xr:uid="{00000000-0005-0000-0000-0000C2040000}"/>
    <cellStyle name="Accent4 22" xfId="848" xr:uid="{00000000-0005-0000-0000-0000C3040000}"/>
    <cellStyle name="Accent4 22 2" xfId="2458" xr:uid="{00000000-0005-0000-0000-0000C4040000}"/>
    <cellStyle name="Accent4 23" xfId="849" xr:uid="{00000000-0005-0000-0000-0000C5040000}"/>
    <cellStyle name="Accent4 23 2" xfId="2459" xr:uid="{00000000-0005-0000-0000-0000C6040000}"/>
    <cellStyle name="Accent4 24" xfId="850" xr:uid="{00000000-0005-0000-0000-0000C7040000}"/>
    <cellStyle name="Accent4 24 2" xfId="2460" xr:uid="{00000000-0005-0000-0000-0000C8040000}"/>
    <cellStyle name="Accent4 25" xfId="851" xr:uid="{00000000-0005-0000-0000-0000C9040000}"/>
    <cellStyle name="Accent4 25 2" xfId="2461" xr:uid="{00000000-0005-0000-0000-0000CA040000}"/>
    <cellStyle name="Accent4 26" xfId="852" xr:uid="{00000000-0005-0000-0000-0000CB040000}"/>
    <cellStyle name="Accent4 26 2" xfId="2462" xr:uid="{00000000-0005-0000-0000-0000CC040000}"/>
    <cellStyle name="Accent4 27" xfId="853" xr:uid="{00000000-0005-0000-0000-0000CD040000}"/>
    <cellStyle name="Accent4 27 2" xfId="2463" xr:uid="{00000000-0005-0000-0000-0000CE040000}"/>
    <cellStyle name="Accent4 28" xfId="854" xr:uid="{00000000-0005-0000-0000-0000CF040000}"/>
    <cellStyle name="Accent4 28 2" xfId="2464" xr:uid="{00000000-0005-0000-0000-0000D0040000}"/>
    <cellStyle name="Accent4 29" xfId="855" xr:uid="{00000000-0005-0000-0000-0000D1040000}"/>
    <cellStyle name="Accent4 29 2" xfId="2465" xr:uid="{00000000-0005-0000-0000-0000D2040000}"/>
    <cellStyle name="Accent4 3" xfId="856" xr:uid="{00000000-0005-0000-0000-0000D3040000}"/>
    <cellStyle name="Accent4 3 2" xfId="2466" xr:uid="{00000000-0005-0000-0000-0000D4040000}"/>
    <cellStyle name="Accent4 30" xfId="857" xr:uid="{00000000-0005-0000-0000-0000D5040000}"/>
    <cellStyle name="Accent4 30 2" xfId="2467" xr:uid="{00000000-0005-0000-0000-0000D6040000}"/>
    <cellStyle name="Accent4 31" xfId="858" xr:uid="{00000000-0005-0000-0000-0000D7040000}"/>
    <cellStyle name="Accent4 31 2" xfId="2468" xr:uid="{00000000-0005-0000-0000-0000D8040000}"/>
    <cellStyle name="Accent4 32" xfId="859" xr:uid="{00000000-0005-0000-0000-0000D9040000}"/>
    <cellStyle name="Accent4 32 2" xfId="2469" xr:uid="{00000000-0005-0000-0000-0000DA040000}"/>
    <cellStyle name="Accent4 33" xfId="860" xr:uid="{00000000-0005-0000-0000-0000DB040000}"/>
    <cellStyle name="Accent4 33 2" xfId="2470" xr:uid="{00000000-0005-0000-0000-0000DC040000}"/>
    <cellStyle name="Accent4 34" xfId="861" xr:uid="{00000000-0005-0000-0000-0000DD040000}"/>
    <cellStyle name="Accent4 34 2" xfId="2471" xr:uid="{00000000-0005-0000-0000-0000DE040000}"/>
    <cellStyle name="Accent4 35" xfId="862" xr:uid="{00000000-0005-0000-0000-0000DF040000}"/>
    <cellStyle name="Accent4 35 2" xfId="2472" xr:uid="{00000000-0005-0000-0000-0000E0040000}"/>
    <cellStyle name="Accent4 36" xfId="863" xr:uid="{00000000-0005-0000-0000-0000E1040000}"/>
    <cellStyle name="Accent4 36 2" xfId="2473" xr:uid="{00000000-0005-0000-0000-0000E2040000}"/>
    <cellStyle name="Accent4 37" xfId="864" xr:uid="{00000000-0005-0000-0000-0000E3040000}"/>
    <cellStyle name="Accent4 37 2" xfId="2474" xr:uid="{00000000-0005-0000-0000-0000E4040000}"/>
    <cellStyle name="Accent4 38" xfId="865" xr:uid="{00000000-0005-0000-0000-0000E5040000}"/>
    <cellStyle name="Accent4 38 2" xfId="2475" xr:uid="{00000000-0005-0000-0000-0000E6040000}"/>
    <cellStyle name="Accent4 39" xfId="866" xr:uid="{00000000-0005-0000-0000-0000E7040000}"/>
    <cellStyle name="Accent4 39 2" xfId="2476" xr:uid="{00000000-0005-0000-0000-0000E8040000}"/>
    <cellStyle name="Accent4 4" xfId="867" xr:uid="{00000000-0005-0000-0000-0000E9040000}"/>
    <cellStyle name="Accent4 4 2" xfId="2477" xr:uid="{00000000-0005-0000-0000-0000EA040000}"/>
    <cellStyle name="Accent4 40" xfId="868" xr:uid="{00000000-0005-0000-0000-0000EB040000}"/>
    <cellStyle name="Accent4 40 2" xfId="2478" xr:uid="{00000000-0005-0000-0000-0000EC040000}"/>
    <cellStyle name="Accent4 41" xfId="869" xr:uid="{00000000-0005-0000-0000-0000ED040000}"/>
    <cellStyle name="Accent4 41 2" xfId="2479" xr:uid="{00000000-0005-0000-0000-0000EE040000}"/>
    <cellStyle name="Accent4 42" xfId="870" xr:uid="{00000000-0005-0000-0000-0000EF040000}"/>
    <cellStyle name="Accent4 42 2" xfId="2480" xr:uid="{00000000-0005-0000-0000-0000F0040000}"/>
    <cellStyle name="Accent4 43" xfId="871" xr:uid="{00000000-0005-0000-0000-0000F1040000}"/>
    <cellStyle name="Accent4 43 2" xfId="2481" xr:uid="{00000000-0005-0000-0000-0000F2040000}"/>
    <cellStyle name="Accent4 44" xfId="872" xr:uid="{00000000-0005-0000-0000-0000F3040000}"/>
    <cellStyle name="Accent4 44 2" xfId="2482" xr:uid="{00000000-0005-0000-0000-0000F4040000}"/>
    <cellStyle name="Accent4 45" xfId="873" xr:uid="{00000000-0005-0000-0000-0000F5040000}"/>
    <cellStyle name="Accent4 45 2" xfId="2483" xr:uid="{00000000-0005-0000-0000-0000F6040000}"/>
    <cellStyle name="Accent4 46" xfId="874" xr:uid="{00000000-0005-0000-0000-0000F7040000}"/>
    <cellStyle name="Accent4 46 2" xfId="2484" xr:uid="{00000000-0005-0000-0000-0000F8040000}"/>
    <cellStyle name="Accent4 47" xfId="875" xr:uid="{00000000-0005-0000-0000-0000F9040000}"/>
    <cellStyle name="Accent4 47 2" xfId="2485" xr:uid="{00000000-0005-0000-0000-0000FA040000}"/>
    <cellStyle name="Accent4 48" xfId="876" xr:uid="{00000000-0005-0000-0000-0000FB040000}"/>
    <cellStyle name="Accent4 48 2" xfId="2486" xr:uid="{00000000-0005-0000-0000-0000FC040000}"/>
    <cellStyle name="Accent4 49" xfId="877" xr:uid="{00000000-0005-0000-0000-0000FD040000}"/>
    <cellStyle name="Accent4 49 2" xfId="2487" xr:uid="{00000000-0005-0000-0000-0000FE040000}"/>
    <cellStyle name="Accent4 5" xfId="878" xr:uid="{00000000-0005-0000-0000-0000FF040000}"/>
    <cellStyle name="Accent4 5 2" xfId="2488" xr:uid="{00000000-0005-0000-0000-000000050000}"/>
    <cellStyle name="Accent4 50" xfId="879" xr:uid="{00000000-0005-0000-0000-000001050000}"/>
    <cellStyle name="Accent4 50 2" xfId="2489" xr:uid="{00000000-0005-0000-0000-000002050000}"/>
    <cellStyle name="Accent4 51" xfId="880" xr:uid="{00000000-0005-0000-0000-000003050000}"/>
    <cellStyle name="Accent4 51 2" xfId="2490" xr:uid="{00000000-0005-0000-0000-000004050000}"/>
    <cellStyle name="Accent4 52" xfId="881" xr:uid="{00000000-0005-0000-0000-000005050000}"/>
    <cellStyle name="Accent4 52 2" xfId="2491" xr:uid="{00000000-0005-0000-0000-000006050000}"/>
    <cellStyle name="Accent4 53" xfId="882" xr:uid="{00000000-0005-0000-0000-000007050000}"/>
    <cellStyle name="Accent4 53 2" xfId="2492" xr:uid="{00000000-0005-0000-0000-000008050000}"/>
    <cellStyle name="Accent4 54" xfId="883" xr:uid="{00000000-0005-0000-0000-000009050000}"/>
    <cellStyle name="Accent4 54 2" xfId="2493" xr:uid="{00000000-0005-0000-0000-00000A050000}"/>
    <cellStyle name="Accent4 55" xfId="884" xr:uid="{00000000-0005-0000-0000-00000B050000}"/>
    <cellStyle name="Accent4 55 2" xfId="2494" xr:uid="{00000000-0005-0000-0000-00000C050000}"/>
    <cellStyle name="Accent4 56" xfId="885" xr:uid="{00000000-0005-0000-0000-00000D050000}"/>
    <cellStyle name="Accent4 56 2" xfId="2495" xr:uid="{00000000-0005-0000-0000-00000E050000}"/>
    <cellStyle name="Accent4 57" xfId="886" xr:uid="{00000000-0005-0000-0000-00000F050000}"/>
    <cellStyle name="Accent4 57 2" xfId="2496" xr:uid="{00000000-0005-0000-0000-000010050000}"/>
    <cellStyle name="Accent4 58" xfId="887" xr:uid="{00000000-0005-0000-0000-000011050000}"/>
    <cellStyle name="Accent4 58 2" xfId="2497" xr:uid="{00000000-0005-0000-0000-000012050000}"/>
    <cellStyle name="Accent4 59" xfId="888" xr:uid="{00000000-0005-0000-0000-000013050000}"/>
    <cellStyle name="Accent4 59 2" xfId="2498" xr:uid="{00000000-0005-0000-0000-000014050000}"/>
    <cellStyle name="Accent4 6" xfId="889" xr:uid="{00000000-0005-0000-0000-000015050000}"/>
    <cellStyle name="Accent4 6 2" xfId="2499" xr:uid="{00000000-0005-0000-0000-000016050000}"/>
    <cellStyle name="Accent4 60" xfId="890" xr:uid="{00000000-0005-0000-0000-000017050000}"/>
    <cellStyle name="Accent4 60 2" xfId="2500" xr:uid="{00000000-0005-0000-0000-000018050000}"/>
    <cellStyle name="Accent4 61" xfId="891" xr:uid="{00000000-0005-0000-0000-000019050000}"/>
    <cellStyle name="Accent4 61 2" xfId="2501" xr:uid="{00000000-0005-0000-0000-00001A050000}"/>
    <cellStyle name="Accent4 62" xfId="892" xr:uid="{00000000-0005-0000-0000-00001B050000}"/>
    <cellStyle name="Accent4 62 2" xfId="2502" xr:uid="{00000000-0005-0000-0000-00001C050000}"/>
    <cellStyle name="Accent4 63" xfId="893" xr:uid="{00000000-0005-0000-0000-00001D050000}"/>
    <cellStyle name="Accent4 63 2" xfId="2503" xr:uid="{00000000-0005-0000-0000-00001E050000}"/>
    <cellStyle name="Accent4 64" xfId="894" xr:uid="{00000000-0005-0000-0000-00001F050000}"/>
    <cellStyle name="Accent4 64 2" xfId="2504" xr:uid="{00000000-0005-0000-0000-000020050000}"/>
    <cellStyle name="Accent4 65" xfId="895" xr:uid="{00000000-0005-0000-0000-000021050000}"/>
    <cellStyle name="Accent4 65 2" xfId="2505" xr:uid="{00000000-0005-0000-0000-000022050000}"/>
    <cellStyle name="Accent4 66" xfId="896" xr:uid="{00000000-0005-0000-0000-000023050000}"/>
    <cellStyle name="Accent4 66 2" xfId="2506" xr:uid="{00000000-0005-0000-0000-000024050000}"/>
    <cellStyle name="Accent4 67" xfId="897" xr:uid="{00000000-0005-0000-0000-000025050000}"/>
    <cellStyle name="Accent4 67 2" xfId="2507" xr:uid="{00000000-0005-0000-0000-000026050000}"/>
    <cellStyle name="Accent4 68" xfId="898" xr:uid="{00000000-0005-0000-0000-000027050000}"/>
    <cellStyle name="Accent4 68 2" xfId="2508" xr:uid="{00000000-0005-0000-0000-000028050000}"/>
    <cellStyle name="Accent4 69" xfId="899" xr:uid="{00000000-0005-0000-0000-000029050000}"/>
    <cellStyle name="Accent4 69 2" xfId="2509" xr:uid="{00000000-0005-0000-0000-00002A050000}"/>
    <cellStyle name="Accent4 7" xfId="900" xr:uid="{00000000-0005-0000-0000-00002B050000}"/>
    <cellStyle name="Accent4 7 2" xfId="2510" xr:uid="{00000000-0005-0000-0000-00002C050000}"/>
    <cellStyle name="Accent4 70" xfId="901" xr:uid="{00000000-0005-0000-0000-00002D050000}"/>
    <cellStyle name="Accent4 70 2" xfId="2511" xr:uid="{00000000-0005-0000-0000-00002E050000}"/>
    <cellStyle name="Accent4 71" xfId="902" xr:uid="{00000000-0005-0000-0000-00002F050000}"/>
    <cellStyle name="Accent4 71 2" xfId="2512" xr:uid="{00000000-0005-0000-0000-000030050000}"/>
    <cellStyle name="Accent4 72" xfId="903" xr:uid="{00000000-0005-0000-0000-000031050000}"/>
    <cellStyle name="Accent4 72 2" xfId="2513" xr:uid="{00000000-0005-0000-0000-000032050000}"/>
    <cellStyle name="Accent4 73" xfId="904" xr:uid="{00000000-0005-0000-0000-000033050000}"/>
    <cellStyle name="Accent4 73 2" xfId="2514" xr:uid="{00000000-0005-0000-0000-000034050000}"/>
    <cellStyle name="Accent4 74" xfId="905" xr:uid="{00000000-0005-0000-0000-000035050000}"/>
    <cellStyle name="Accent4 74 2" xfId="2515" xr:uid="{00000000-0005-0000-0000-000036050000}"/>
    <cellStyle name="Accent4 75" xfId="906" xr:uid="{00000000-0005-0000-0000-000037050000}"/>
    <cellStyle name="Accent4 75 2" xfId="2516" xr:uid="{00000000-0005-0000-0000-000038050000}"/>
    <cellStyle name="Accent4 76" xfId="907" xr:uid="{00000000-0005-0000-0000-000039050000}"/>
    <cellStyle name="Accent4 76 2" xfId="2517" xr:uid="{00000000-0005-0000-0000-00003A050000}"/>
    <cellStyle name="Accent4 77" xfId="908" xr:uid="{00000000-0005-0000-0000-00003B050000}"/>
    <cellStyle name="Accent4 77 2" xfId="2518" xr:uid="{00000000-0005-0000-0000-00003C050000}"/>
    <cellStyle name="Accent4 78" xfId="909" xr:uid="{00000000-0005-0000-0000-00003D050000}"/>
    <cellStyle name="Accent4 78 2" xfId="2519" xr:uid="{00000000-0005-0000-0000-00003E050000}"/>
    <cellStyle name="Accent4 79" xfId="910" xr:uid="{00000000-0005-0000-0000-00003F050000}"/>
    <cellStyle name="Accent4 79 2" xfId="2520" xr:uid="{00000000-0005-0000-0000-000040050000}"/>
    <cellStyle name="Accent4 8" xfId="911" xr:uid="{00000000-0005-0000-0000-000041050000}"/>
    <cellStyle name="Accent4 8 2" xfId="2521" xr:uid="{00000000-0005-0000-0000-000042050000}"/>
    <cellStyle name="Accent4 80" xfId="912" xr:uid="{00000000-0005-0000-0000-000043050000}"/>
    <cellStyle name="Accent4 80 2" xfId="2522" xr:uid="{00000000-0005-0000-0000-000044050000}"/>
    <cellStyle name="Accent4 81" xfId="913" xr:uid="{00000000-0005-0000-0000-000045050000}"/>
    <cellStyle name="Accent4 81 2" xfId="2523" xr:uid="{00000000-0005-0000-0000-000046050000}"/>
    <cellStyle name="Accent4 82" xfId="914" xr:uid="{00000000-0005-0000-0000-000047050000}"/>
    <cellStyle name="Accent4 82 2" xfId="2524" xr:uid="{00000000-0005-0000-0000-000048050000}"/>
    <cellStyle name="Accent4 83" xfId="915" xr:uid="{00000000-0005-0000-0000-000049050000}"/>
    <cellStyle name="Accent4 83 2" xfId="2525" xr:uid="{00000000-0005-0000-0000-00004A050000}"/>
    <cellStyle name="Accent4 84" xfId="916" xr:uid="{00000000-0005-0000-0000-00004B050000}"/>
    <cellStyle name="Accent4 84 2" xfId="2526" xr:uid="{00000000-0005-0000-0000-00004C050000}"/>
    <cellStyle name="Accent4 85" xfId="917" xr:uid="{00000000-0005-0000-0000-00004D050000}"/>
    <cellStyle name="Accent4 85 2" xfId="2527" xr:uid="{00000000-0005-0000-0000-00004E050000}"/>
    <cellStyle name="Accent4 86" xfId="918" xr:uid="{00000000-0005-0000-0000-00004F050000}"/>
    <cellStyle name="Accent4 86 2" xfId="2528" xr:uid="{00000000-0005-0000-0000-000050050000}"/>
    <cellStyle name="Accent4 87" xfId="919" xr:uid="{00000000-0005-0000-0000-000051050000}"/>
    <cellStyle name="Accent4 87 2" xfId="2529" xr:uid="{00000000-0005-0000-0000-000052050000}"/>
    <cellStyle name="Accent4 88" xfId="920" xr:uid="{00000000-0005-0000-0000-000053050000}"/>
    <cellStyle name="Accent4 88 2" xfId="2530" xr:uid="{00000000-0005-0000-0000-000054050000}"/>
    <cellStyle name="Accent4 89" xfId="921" xr:uid="{00000000-0005-0000-0000-000055050000}"/>
    <cellStyle name="Accent4 89 2" xfId="2531" xr:uid="{00000000-0005-0000-0000-000056050000}"/>
    <cellStyle name="Accent4 9" xfId="922" xr:uid="{00000000-0005-0000-0000-000057050000}"/>
    <cellStyle name="Accent4 9 2" xfId="2532" xr:uid="{00000000-0005-0000-0000-000058050000}"/>
    <cellStyle name="Accent4 90" xfId="923" xr:uid="{00000000-0005-0000-0000-000059050000}"/>
    <cellStyle name="Accent4 90 2" xfId="2533" xr:uid="{00000000-0005-0000-0000-00005A050000}"/>
    <cellStyle name="Accent4 91" xfId="924" xr:uid="{00000000-0005-0000-0000-00005B050000}"/>
    <cellStyle name="Accent4 91 2" xfId="2534" xr:uid="{00000000-0005-0000-0000-00005C050000}"/>
    <cellStyle name="Accent4 92" xfId="925" xr:uid="{00000000-0005-0000-0000-00005D050000}"/>
    <cellStyle name="Accent4 92 2" xfId="2535" xr:uid="{00000000-0005-0000-0000-00005E050000}"/>
    <cellStyle name="Accent4 93" xfId="926" xr:uid="{00000000-0005-0000-0000-00005F050000}"/>
    <cellStyle name="Accent4 93 2" xfId="2536" xr:uid="{00000000-0005-0000-0000-000060050000}"/>
    <cellStyle name="Accent4 94" xfId="927" xr:uid="{00000000-0005-0000-0000-000061050000}"/>
    <cellStyle name="Accent4 94 2" xfId="2537" xr:uid="{00000000-0005-0000-0000-000062050000}"/>
    <cellStyle name="Accent4 95" xfId="928" xr:uid="{00000000-0005-0000-0000-000063050000}"/>
    <cellStyle name="Accent4 95 2" xfId="2538" xr:uid="{00000000-0005-0000-0000-000064050000}"/>
    <cellStyle name="Accent4 96" xfId="929" xr:uid="{00000000-0005-0000-0000-000065050000}"/>
    <cellStyle name="Accent4 96 2" xfId="2539" xr:uid="{00000000-0005-0000-0000-000066050000}"/>
    <cellStyle name="Accent4 97" xfId="930" xr:uid="{00000000-0005-0000-0000-000067050000}"/>
    <cellStyle name="Accent4 97 2" xfId="2540" xr:uid="{00000000-0005-0000-0000-000068050000}"/>
    <cellStyle name="Accent4 98" xfId="931" xr:uid="{00000000-0005-0000-0000-000069050000}"/>
    <cellStyle name="Accent4 98 2" xfId="2541" xr:uid="{00000000-0005-0000-0000-00006A050000}"/>
    <cellStyle name="Accent4 99" xfId="932" xr:uid="{00000000-0005-0000-0000-00006B050000}"/>
    <cellStyle name="Accent4 99 2" xfId="2542" xr:uid="{00000000-0005-0000-0000-00006C050000}"/>
    <cellStyle name="Accent5" xfId="5890" builtinId="45" customBuiltin="1"/>
    <cellStyle name="Accent5 - 20 %" xfId="933" xr:uid="{00000000-0005-0000-0000-00006E050000}"/>
    <cellStyle name="Accent5 - 20 % 2" xfId="2543" xr:uid="{00000000-0005-0000-0000-00006F050000}"/>
    <cellStyle name="Accent5 - 40 %" xfId="934" xr:uid="{00000000-0005-0000-0000-000070050000}"/>
    <cellStyle name="Accent5 - 40 % 2" xfId="2544" xr:uid="{00000000-0005-0000-0000-000071050000}"/>
    <cellStyle name="Accent5 - 60 %" xfId="935" xr:uid="{00000000-0005-0000-0000-000072050000}"/>
    <cellStyle name="Accent5 - 60 % 2" xfId="2545" xr:uid="{00000000-0005-0000-0000-000073050000}"/>
    <cellStyle name="Accent5 10" xfId="936" xr:uid="{00000000-0005-0000-0000-000074050000}"/>
    <cellStyle name="Accent5 10 2" xfId="2546" xr:uid="{00000000-0005-0000-0000-000075050000}"/>
    <cellStyle name="Accent5 100" xfId="937" xr:uid="{00000000-0005-0000-0000-000076050000}"/>
    <cellStyle name="Accent5 100 2" xfId="2547" xr:uid="{00000000-0005-0000-0000-000077050000}"/>
    <cellStyle name="Accent5 101" xfId="938" xr:uid="{00000000-0005-0000-0000-000078050000}"/>
    <cellStyle name="Accent5 101 2" xfId="2548" xr:uid="{00000000-0005-0000-0000-000079050000}"/>
    <cellStyle name="Accent5 102" xfId="939" xr:uid="{00000000-0005-0000-0000-00007A050000}"/>
    <cellStyle name="Accent5 102 2" xfId="2549" xr:uid="{00000000-0005-0000-0000-00007B050000}"/>
    <cellStyle name="Accent5 103" xfId="940" xr:uid="{00000000-0005-0000-0000-00007C050000}"/>
    <cellStyle name="Accent5 103 2" xfId="2550" xr:uid="{00000000-0005-0000-0000-00007D050000}"/>
    <cellStyle name="Accent5 104" xfId="941" xr:uid="{00000000-0005-0000-0000-00007E050000}"/>
    <cellStyle name="Accent5 104 2" xfId="2551" xr:uid="{00000000-0005-0000-0000-00007F050000}"/>
    <cellStyle name="Accent5 105" xfId="942" xr:uid="{00000000-0005-0000-0000-000080050000}"/>
    <cellStyle name="Accent5 105 2" xfId="2552" xr:uid="{00000000-0005-0000-0000-000081050000}"/>
    <cellStyle name="Accent5 106" xfId="943" xr:uid="{00000000-0005-0000-0000-000082050000}"/>
    <cellStyle name="Accent5 106 2" xfId="2553" xr:uid="{00000000-0005-0000-0000-000083050000}"/>
    <cellStyle name="Accent5 107" xfId="944" xr:uid="{00000000-0005-0000-0000-000084050000}"/>
    <cellStyle name="Accent5 107 2" xfId="2554" xr:uid="{00000000-0005-0000-0000-000085050000}"/>
    <cellStyle name="Accent5 108" xfId="945" xr:uid="{00000000-0005-0000-0000-000086050000}"/>
    <cellStyle name="Accent5 108 2" xfId="2555" xr:uid="{00000000-0005-0000-0000-000087050000}"/>
    <cellStyle name="Accent5 109" xfId="946" xr:uid="{00000000-0005-0000-0000-000088050000}"/>
    <cellStyle name="Accent5 109 2" xfId="2556" xr:uid="{00000000-0005-0000-0000-000089050000}"/>
    <cellStyle name="Accent5 11" xfId="947" xr:uid="{00000000-0005-0000-0000-00008A050000}"/>
    <cellStyle name="Accent5 11 2" xfId="2557" xr:uid="{00000000-0005-0000-0000-00008B050000}"/>
    <cellStyle name="Accent5 110" xfId="948" xr:uid="{00000000-0005-0000-0000-00008C050000}"/>
    <cellStyle name="Accent5 110 2" xfId="2558" xr:uid="{00000000-0005-0000-0000-00008D050000}"/>
    <cellStyle name="Accent5 111" xfId="949" xr:uid="{00000000-0005-0000-0000-00008E050000}"/>
    <cellStyle name="Accent5 111 2" xfId="2559" xr:uid="{00000000-0005-0000-0000-00008F050000}"/>
    <cellStyle name="Accent5 112" xfId="950" xr:uid="{00000000-0005-0000-0000-000090050000}"/>
    <cellStyle name="Accent5 112 2" xfId="2560" xr:uid="{00000000-0005-0000-0000-000091050000}"/>
    <cellStyle name="Accent5 113" xfId="951" xr:uid="{00000000-0005-0000-0000-000092050000}"/>
    <cellStyle name="Accent5 113 2" xfId="2561" xr:uid="{00000000-0005-0000-0000-000093050000}"/>
    <cellStyle name="Accent5 114" xfId="952" xr:uid="{00000000-0005-0000-0000-000094050000}"/>
    <cellStyle name="Accent5 114 2" xfId="2562" xr:uid="{00000000-0005-0000-0000-000095050000}"/>
    <cellStyle name="Accent5 115" xfId="953" xr:uid="{00000000-0005-0000-0000-000096050000}"/>
    <cellStyle name="Accent5 115 2" xfId="2563" xr:uid="{00000000-0005-0000-0000-000097050000}"/>
    <cellStyle name="Accent5 116" xfId="954" xr:uid="{00000000-0005-0000-0000-000098050000}"/>
    <cellStyle name="Accent5 116 2" xfId="2564" xr:uid="{00000000-0005-0000-0000-000099050000}"/>
    <cellStyle name="Accent5 117" xfId="955" xr:uid="{00000000-0005-0000-0000-00009A050000}"/>
    <cellStyle name="Accent5 117 2" xfId="2565" xr:uid="{00000000-0005-0000-0000-00009B050000}"/>
    <cellStyle name="Accent5 118" xfId="956" xr:uid="{00000000-0005-0000-0000-00009C050000}"/>
    <cellStyle name="Accent5 118 2" xfId="2566" xr:uid="{00000000-0005-0000-0000-00009D050000}"/>
    <cellStyle name="Accent5 119" xfId="957" xr:uid="{00000000-0005-0000-0000-00009E050000}"/>
    <cellStyle name="Accent5 119 2" xfId="2567" xr:uid="{00000000-0005-0000-0000-00009F050000}"/>
    <cellStyle name="Accent5 12" xfId="958" xr:uid="{00000000-0005-0000-0000-0000A0050000}"/>
    <cellStyle name="Accent5 12 2" xfId="2568" xr:uid="{00000000-0005-0000-0000-0000A1050000}"/>
    <cellStyle name="Accent5 120" xfId="959" xr:uid="{00000000-0005-0000-0000-0000A2050000}"/>
    <cellStyle name="Accent5 120 2" xfId="2569" xr:uid="{00000000-0005-0000-0000-0000A3050000}"/>
    <cellStyle name="Accent5 121" xfId="960" xr:uid="{00000000-0005-0000-0000-0000A4050000}"/>
    <cellStyle name="Accent5 121 2" xfId="2570" xr:uid="{00000000-0005-0000-0000-0000A5050000}"/>
    <cellStyle name="Accent5 122" xfId="961" xr:uid="{00000000-0005-0000-0000-0000A6050000}"/>
    <cellStyle name="Accent5 122 2" xfId="2571" xr:uid="{00000000-0005-0000-0000-0000A7050000}"/>
    <cellStyle name="Accent5 123" xfId="962" xr:uid="{00000000-0005-0000-0000-0000A8050000}"/>
    <cellStyle name="Accent5 123 2" xfId="2572" xr:uid="{00000000-0005-0000-0000-0000A9050000}"/>
    <cellStyle name="Accent5 124" xfId="963" xr:uid="{00000000-0005-0000-0000-0000AA050000}"/>
    <cellStyle name="Accent5 124 2" xfId="2573" xr:uid="{00000000-0005-0000-0000-0000AB050000}"/>
    <cellStyle name="Accent5 125" xfId="964" xr:uid="{00000000-0005-0000-0000-0000AC050000}"/>
    <cellStyle name="Accent5 125 2" xfId="2574" xr:uid="{00000000-0005-0000-0000-0000AD050000}"/>
    <cellStyle name="Accent5 126" xfId="965" xr:uid="{00000000-0005-0000-0000-0000AE050000}"/>
    <cellStyle name="Accent5 126 2" xfId="2575" xr:uid="{00000000-0005-0000-0000-0000AF050000}"/>
    <cellStyle name="Accent5 127" xfId="966" xr:uid="{00000000-0005-0000-0000-0000B0050000}"/>
    <cellStyle name="Accent5 127 2" xfId="2576" xr:uid="{00000000-0005-0000-0000-0000B1050000}"/>
    <cellStyle name="Accent5 128" xfId="967" xr:uid="{00000000-0005-0000-0000-0000B2050000}"/>
    <cellStyle name="Accent5 128 2" xfId="2577" xr:uid="{00000000-0005-0000-0000-0000B3050000}"/>
    <cellStyle name="Accent5 129" xfId="968" xr:uid="{00000000-0005-0000-0000-0000B4050000}"/>
    <cellStyle name="Accent5 129 2" xfId="2578" xr:uid="{00000000-0005-0000-0000-0000B5050000}"/>
    <cellStyle name="Accent5 13" xfId="969" xr:uid="{00000000-0005-0000-0000-0000B6050000}"/>
    <cellStyle name="Accent5 13 2" xfId="2579" xr:uid="{00000000-0005-0000-0000-0000B7050000}"/>
    <cellStyle name="Accent5 130" xfId="970" xr:uid="{00000000-0005-0000-0000-0000B8050000}"/>
    <cellStyle name="Accent5 130 2" xfId="2580" xr:uid="{00000000-0005-0000-0000-0000B9050000}"/>
    <cellStyle name="Accent5 131" xfId="971" xr:uid="{00000000-0005-0000-0000-0000BA050000}"/>
    <cellStyle name="Accent5 131 2" xfId="2581" xr:uid="{00000000-0005-0000-0000-0000BB050000}"/>
    <cellStyle name="Accent5 132" xfId="972" xr:uid="{00000000-0005-0000-0000-0000BC050000}"/>
    <cellStyle name="Accent5 132 2" xfId="2582" xr:uid="{00000000-0005-0000-0000-0000BD050000}"/>
    <cellStyle name="Accent5 133" xfId="973" xr:uid="{00000000-0005-0000-0000-0000BE050000}"/>
    <cellStyle name="Accent5 133 2" xfId="2583" xr:uid="{00000000-0005-0000-0000-0000BF050000}"/>
    <cellStyle name="Accent5 134" xfId="974" xr:uid="{00000000-0005-0000-0000-0000C0050000}"/>
    <cellStyle name="Accent5 134 2" xfId="2584" xr:uid="{00000000-0005-0000-0000-0000C1050000}"/>
    <cellStyle name="Accent5 135" xfId="975" xr:uid="{00000000-0005-0000-0000-0000C2050000}"/>
    <cellStyle name="Accent5 135 2" xfId="2585" xr:uid="{00000000-0005-0000-0000-0000C3050000}"/>
    <cellStyle name="Accent5 136" xfId="976" xr:uid="{00000000-0005-0000-0000-0000C4050000}"/>
    <cellStyle name="Accent5 136 2" xfId="2586" xr:uid="{00000000-0005-0000-0000-0000C5050000}"/>
    <cellStyle name="Accent5 137" xfId="977" xr:uid="{00000000-0005-0000-0000-0000C6050000}"/>
    <cellStyle name="Accent5 137 2" xfId="2587" xr:uid="{00000000-0005-0000-0000-0000C7050000}"/>
    <cellStyle name="Accent5 138" xfId="978" xr:uid="{00000000-0005-0000-0000-0000C8050000}"/>
    <cellStyle name="Accent5 138 2" xfId="2588" xr:uid="{00000000-0005-0000-0000-0000C9050000}"/>
    <cellStyle name="Accent5 139" xfId="979" xr:uid="{00000000-0005-0000-0000-0000CA050000}"/>
    <cellStyle name="Accent5 139 2" xfId="2589" xr:uid="{00000000-0005-0000-0000-0000CB050000}"/>
    <cellStyle name="Accent5 14" xfId="980" xr:uid="{00000000-0005-0000-0000-0000CC050000}"/>
    <cellStyle name="Accent5 14 2" xfId="2590" xr:uid="{00000000-0005-0000-0000-0000CD050000}"/>
    <cellStyle name="Accent5 15" xfId="981" xr:uid="{00000000-0005-0000-0000-0000CE050000}"/>
    <cellStyle name="Accent5 15 2" xfId="2591" xr:uid="{00000000-0005-0000-0000-0000CF050000}"/>
    <cellStyle name="Accent5 16" xfId="982" xr:uid="{00000000-0005-0000-0000-0000D0050000}"/>
    <cellStyle name="Accent5 16 2" xfId="2592" xr:uid="{00000000-0005-0000-0000-0000D1050000}"/>
    <cellStyle name="Accent5 17" xfId="983" xr:uid="{00000000-0005-0000-0000-0000D2050000}"/>
    <cellStyle name="Accent5 17 2" xfId="2593" xr:uid="{00000000-0005-0000-0000-0000D3050000}"/>
    <cellStyle name="Accent5 18" xfId="984" xr:uid="{00000000-0005-0000-0000-0000D4050000}"/>
    <cellStyle name="Accent5 18 2" xfId="2594" xr:uid="{00000000-0005-0000-0000-0000D5050000}"/>
    <cellStyle name="Accent5 19" xfId="985" xr:uid="{00000000-0005-0000-0000-0000D6050000}"/>
    <cellStyle name="Accent5 19 2" xfId="2595" xr:uid="{00000000-0005-0000-0000-0000D7050000}"/>
    <cellStyle name="Accent5 2" xfId="986" xr:uid="{00000000-0005-0000-0000-0000D8050000}"/>
    <cellStyle name="Accent5 2 2" xfId="2596" xr:uid="{00000000-0005-0000-0000-0000D9050000}"/>
    <cellStyle name="Accent5 20" xfId="987" xr:uid="{00000000-0005-0000-0000-0000DA050000}"/>
    <cellStyle name="Accent5 20 2" xfId="2597" xr:uid="{00000000-0005-0000-0000-0000DB050000}"/>
    <cellStyle name="Accent5 21" xfId="988" xr:uid="{00000000-0005-0000-0000-0000DC050000}"/>
    <cellStyle name="Accent5 21 2" xfId="2598" xr:uid="{00000000-0005-0000-0000-0000DD050000}"/>
    <cellStyle name="Accent5 22" xfId="989" xr:uid="{00000000-0005-0000-0000-0000DE050000}"/>
    <cellStyle name="Accent5 22 2" xfId="2599" xr:uid="{00000000-0005-0000-0000-0000DF050000}"/>
    <cellStyle name="Accent5 23" xfId="990" xr:uid="{00000000-0005-0000-0000-0000E0050000}"/>
    <cellStyle name="Accent5 23 2" xfId="2600" xr:uid="{00000000-0005-0000-0000-0000E1050000}"/>
    <cellStyle name="Accent5 24" xfId="991" xr:uid="{00000000-0005-0000-0000-0000E2050000}"/>
    <cellStyle name="Accent5 24 2" xfId="2601" xr:uid="{00000000-0005-0000-0000-0000E3050000}"/>
    <cellStyle name="Accent5 25" xfId="992" xr:uid="{00000000-0005-0000-0000-0000E4050000}"/>
    <cellStyle name="Accent5 25 2" xfId="2602" xr:uid="{00000000-0005-0000-0000-0000E5050000}"/>
    <cellStyle name="Accent5 26" xfId="993" xr:uid="{00000000-0005-0000-0000-0000E6050000}"/>
    <cellStyle name="Accent5 26 2" xfId="2603" xr:uid="{00000000-0005-0000-0000-0000E7050000}"/>
    <cellStyle name="Accent5 27" xfId="994" xr:uid="{00000000-0005-0000-0000-0000E8050000}"/>
    <cellStyle name="Accent5 27 2" xfId="2604" xr:uid="{00000000-0005-0000-0000-0000E9050000}"/>
    <cellStyle name="Accent5 28" xfId="995" xr:uid="{00000000-0005-0000-0000-0000EA050000}"/>
    <cellStyle name="Accent5 28 2" xfId="2605" xr:uid="{00000000-0005-0000-0000-0000EB050000}"/>
    <cellStyle name="Accent5 29" xfId="996" xr:uid="{00000000-0005-0000-0000-0000EC050000}"/>
    <cellStyle name="Accent5 29 2" xfId="2606" xr:uid="{00000000-0005-0000-0000-0000ED050000}"/>
    <cellStyle name="Accent5 3" xfId="997" xr:uid="{00000000-0005-0000-0000-0000EE050000}"/>
    <cellStyle name="Accent5 3 2" xfId="2607" xr:uid="{00000000-0005-0000-0000-0000EF050000}"/>
    <cellStyle name="Accent5 30" xfId="998" xr:uid="{00000000-0005-0000-0000-0000F0050000}"/>
    <cellStyle name="Accent5 30 2" xfId="2608" xr:uid="{00000000-0005-0000-0000-0000F1050000}"/>
    <cellStyle name="Accent5 31" xfId="999" xr:uid="{00000000-0005-0000-0000-0000F2050000}"/>
    <cellStyle name="Accent5 31 2" xfId="2609" xr:uid="{00000000-0005-0000-0000-0000F3050000}"/>
    <cellStyle name="Accent5 32" xfId="1000" xr:uid="{00000000-0005-0000-0000-0000F4050000}"/>
    <cellStyle name="Accent5 32 2" xfId="2610" xr:uid="{00000000-0005-0000-0000-0000F5050000}"/>
    <cellStyle name="Accent5 33" xfId="1001" xr:uid="{00000000-0005-0000-0000-0000F6050000}"/>
    <cellStyle name="Accent5 33 2" xfId="2611" xr:uid="{00000000-0005-0000-0000-0000F7050000}"/>
    <cellStyle name="Accent5 34" xfId="1002" xr:uid="{00000000-0005-0000-0000-0000F8050000}"/>
    <cellStyle name="Accent5 34 2" xfId="2612" xr:uid="{00000000-0005-0000-0000-0000F9050000}"/>
    <cellStyle name="Accent5 35" xfId="1003" xr:uid="{00000000-0005-0000-0000-0000FA050000}"/>
    <cellStyle name="Accent5 35 2" xfId="2613" xr:uid="{00000000-0005-0000-0000-0000FB050000}"/>
    <cellStyle name="Accent5 36" xfId="1004" xr:uid="{00000000-0005-0000-0000-0000FC050000}"/>
    <cellStyle name="Accent5 36 2" xfId="2614" xr:uid="{00000000-0005-0000-0000-0000FD050000}"/>
    <cellStyle name="Accent5 37" xfId="1005" xr:uid="{00000000-0005-0000-0000-0000FE050000}"/>
    <cellStyle name="Accent5 37 2" xfId="2615" xr:uid="{00000000-0005-0000-0000-0000FF050000}"/>
    <cellStyle name="Accent5 38" xfId="1006" xr:uid="{00000000-0005-0000-0000-000000060000}"/>
    <cellStyle name="Accent5 38 2" xfId="2616" xr:uid="{00000000-0005-0000-0000-000001060000}"/>
    <cellStyle name="Accent5 39" xfId="1007" xr:uid="{00000000-0005-0000-0000-000002060000}"/>
    <cellStyle name="Accent5 39 2" xfId="2617" xr:uid="{00000000-0005-0000-0000-000003060000}"/>
    <cellStyle name="Accent5 4" xfId="1008" xr:uid="{00000000-0005-0000-0000-000004060000}"/>
    <cellStyle name="Accent5 4 2" xfId="2618" xr:uid="{00000000-0005-0000-0000-000005060000}"/>
    <cellStyle name="Accent5 40" xfId="1009" xr:uid="{00000000-0005-0000-0000-000006060000}"/>
    <cellStyle name="Accent5 40 2" xfId="2619" xr:uid="{00000000-0005-0000-0000-000007060000}"/>
    <cellStyle name="Accent5 41" xfId="1010" xr:uid="{00000000-0005-0000-0000-000008060000}"/>
    <cellStyle name="Accent5 41 2" xfId="2620" xr:uid="{00000000-0005-0000-0000-000009060000}"/>
    <cellStyle name="Accent5 42" xfId="1011" xr:uid="{00000000-0005-0000-0000-00000A060000}"/>
    <cellStyle name="Accent5 42 2" xfId="2621" xr:uid="{00000000-0005-0000-0000-00000B060000}"/>
    <cellStyle name="Accent5 43" xfId="1012" xr:uid="{00000000-0005-0000-0000-00000C060000}"/>
    <cellStyle name="Accent5 43 2" xfId="2622" xr:uid="{00000000-0005-0000-0000-00000D060000}"/>
    <cellStyle name="Accent5 44" xfId="1013" xr:uid="{00000000-0005-0000-0000-00000E060000}"/>
    <cellStyle name="Accent5 44 2" xfId="2623" xr:uid="{00000000-0005-0000-0000-00000F060000}"/>
    <cellStyle name="Accent5 45" xfId="1014" xr:uid="{00000000-0005-0000-0000-000010060000}"/>
    <cellStyle name="Accent5 45 2" xfId="2624" xr:uid="{00000000-0005-0000-0000-000011060000}"/>
    <cellStyle name="Accent5 46" xfId="1015" xr:uid="{00000000-0005-0000-0000-000012060000}"/>
    <cellStyle name="Accent5 46 2" xfId="2625" xr:uid="{00000000-0005-0000-0000-000013060000}"/>
    <cellStyle name="Accent5 47" xfId="1016" xr:uid="{00000000-0005-0000-0000-000014060000}"/>
    <cellStyle name="Accent5 47 2" xfId="2626" xr:uid="{00000000-0005-0000-0000-000015060000}"/>
    <cellStyle name="Accent5 48" xfId="1017" xr:uid="{00000000-0005-0000-0000-000016060000}"/>
    <cellStyle name="Accent5 48 2" xfId="2627" xr:uid="{00000000-0005-0000-0000-000017060000}"/>
    <cellStyle name="Accent5 49" xfId="1018" xr:uid="{00000000-0005-0000-0000-000018060000}"/>
    <cellStyle name="Accent5 49 2" xfId="2628" xr:uid="{00000000-0005-0000-0000-000019060000}"/>
    <cellStyle name="Accent5 5" xfId="1019" xr:uid="{00000000-0005-0000-0000-00001A060000}"/>
    <cellStyle name="Accent5 5 2" xfId="2629" xr:uid="{00000000-0005-0000-0000-00001B060000}"/>
    <cellStyle name="Accent5 50" xfId="1020" xr:uid="{00000000-0005-0000-0000-00001C060000}"/>
    <cellStyle name="Accent5 50 2" xfId="2630" xr:uid="{00000000-0005-0000-0000-00001D060000}"/>
    <cellStyle name="Accent5 51" xfId="1021" xr:uid="{00000000-0005-0000-0000-00001E060000}"/>
    <cellStyle name="Accent5 51 2" xfId="2631" xr:uid="{00000000-0005-0000-0000-00001F060000}"/>
    <cellStyle name="Accent5 52" xfId="1022" xr:uid="{00000000-0005-0000-0000-000020060000}"/>
    <cellStyle name="Accent5 52 2" xfId="2632" xr:uid="{00000000-0005-0000-0000-000021060000}"/>
    <cellStyle name="Accent5 53" xfId="1023" xr:uid="{00000000-0005-0000-0000-000022060000}"/>
    <cellStyle name="Accent5 53 2" xfId="2633" xr:uid="{00000000-0005-0000-0000-000023060000}"/>
    <cellStyle name="Accent5 54" xfId="1024" xr:uid="{00000000-0005-0000-0000-000024060000}"/>
    <cellStyle name="Accent5 54 2" xfId="2634" xr:uid="{00000000-0005-0000-0000-000025060000}"/>
    <cellStyle name="Accent5 55" xfId="1025" xr:uid="{00000000-0005-0000-0000-000026060000}"/>
    <cellStyle name="Accent5 55 2" xfId="2635" xr:uid="{00000000-0005-0000-0000-000027060000}"/>
    <cellStyle name="Accent5 56" xfId="1026" xr:uid="{00000000-0005-0000-0000-000028060000}"/>
    <cellStyle name="Accent5 56 2" xfId="2636" xr:uid="{00000000-0005-0000-0000-000029060000}"/>
    <cellStyle name="Accent5 57" xfId="1027" xr:uid="{00000000-0005-0000-0000-00002A060000}"/>
    <cellStyle name="Accent5 57 2" xfId="2637" xr:uid="{00000000-0005-0000-0000-00002B060000}"/>
    <cellStyle name="Accent5 58" xfId="1028" xr:uid="{00000000-0005-0000-0000-00002C060000}"/>
    <cellStyle name="Accent5 58 2" xfId="2638" xr:uid="{00000000-0005-0000-0000-00002D060000}"/>
    <cellStyle name="Accent5 59" xfId="1029" xr:uid="{00000000-0005-0000-0000-00002E060000}"/>
    <cellStyle name="Accent5 59 2" xfId="2639" xr:uid="{00000000-0005-0000-0000-00002F060000}"/>
    <cellStyle name="Accent5 6" xfId="1030" xr:uid="{00000000-0005-0000-0000-000030060000}"/>
    <cellStyle name="Accent5 6 2" xfId="2640" xr:uid="{00000000-0005-0000-0000-000031060000}"/>
    <cellStyle name="Accent5 60" xfId="1031" xr:uid="{00000000-0005-0000-0000-000032060000}"/>
    <cellStyle name="Accent5 60 2" xfId="2641" xr:uid="{00000000-0005-0000-0000-000033060000}"/>
    <cellStyle name="Accent5 61" xfId="1032" xr:uid="{00000000-0005-0000-0000-000034060000}"/>
    <cellStyle name="Accent5 61 2" xfId="2642" xr:uid="{00000000-0005-0000-0000-000035060000}"/>
    <cellStyle name="Accent5 62" xfId="1033" xr:uid="{00000000-0005-0000-0000-000036060000}"/>
    <cellStyle name="Accent5 62 2" xfId="2643" xr:uid="{00000000-0005-0000-0000-000037060000}"/>
    <cellStyle name="Accent5 63" xfId="1034" xr:uid="{00000000-0005-0000-0000-000038060000}"/>
    <cellStyle name="Accent5 63 2" xfId="2644" xr:uid="{00000000-0005-0000-0000-000039060000}"/>
    <cellStyle name="Accent5 64" xfId="1035" xr:uid="{00000000-0005-0000-0000-00003A060000}"/>
    <cellStyle name="Accent5 64 2" xfId="2645" xr:uid="{00000000-0005-0000-0000-00003B060000}"/>
    <cellStyle name="Accent5 65" xfId="1036" xr:uid="{00000000-0005-0000-0000-00003C060000}"/>
    <cellStyle name="Accent5 65 2" xfId="2646" xr:uid="{00000000-0005-0000-0000-00003D060000}"/>
    <cellStyle name="Accent5 66" xfId="1037" xr:uid="{00000000-0005-0000-0000-00003E060000}"/>
    <cellStyle name="Accent5 66 2" xfId="2647" xr:uid="{00000000-0005-0000-0000-00003F060000}"/>
    <cellStyle name="Accent5 67" xfId="1038" xr:uid="{00000000-0005-0000-0000-000040060000}"/>
    <cellStyle name="Accent5 67 2" xfId="2648" xr:uid="{00000000-0005-0000-0000-000041060000}"/>
    <cellStyle name="Accent5 68" xfId="1039" xr:uid="{00000000-0005-0000-0000-000042060000}"/>
    <cellStyle name="Accent5 68 2" xfId="2649" xr:uid="{00000000-0005-0000-0000-000043060000}"/>
    <cellStyle name="Accent5 69" xfId="1040" xr:uid="{00000000-0005-0000-0000-000044060000}"/>
    <cellStyle name="Accent5 69 2" xfId="2650" xr:uid="{00000000-0005-0000-0000-000045060000}"/>
    <cellStyle name="Accent5 7" xfId="1041" xr:uid="{00000000-0005-0000-0000-000046060000}"/>
    <cellStyle name="Accent5 7 2" xfId="2651" xr:uid="{00000000-0005-0000-0000-000047060000}"/>
    <cellStyle name="Accent5 70" xfId="1042" xr:uid="{00000000-0005-0000-0000-000048060000}"/>
    <cellStyle name="Accent5 70 2" xfId="2652" xr:uid="{00000000-0005-0000-0000-000049060000}"/>
    <cellStyle name="Accent5 71" xfId="1043" xr:uid="{00000000-0005-0000-0000-00004A060000}"/>
    <cellStyle name="Accent5 71 2" xfId="2653" xr:uid="{00000000-0005-0000-0000-00004B060000}"/>
    <cellStyle name="Accent5 72" xfId="1044" xr:uid="{00000000-0005-0000-0000-00004C060000}"/>
    <cellStyle name="Accent5 72 2" xfId="2654" xr:uid="{00000000-0005-0000-0000-00004D060000}"/>
    <cellStyle name="Accent5 73" xfId="1045" xr:uid="{00000000-0005-0000-0000-00004E060000}"/>
    <cellStyle name="Accent5 73 2" xfId="2655" xr:uid="{00000000-0005-0000-0000-00004F060000}"/>
    <cellStyle name="Accent5 74" xfId="1046" xr:uid="{00000000-0005-0000-0000-000050060000}"/>
    <cellStyle name="Accent5 74 2" xfId="2656" xr:uid="{00000000-0005-0000-0000-000051060000}"/>
    <cellStyle name="Accent5 75" xfId="1047" xr:uid="{00000000-0005-0000-0000-000052060000}"/>
    <cellStyle name="Accent5 75 2" xfId="2657" xr:uid="{00000000-0005-0000-0000-000053060000}"/>
    <cellStyle name="Accent5 76" xfId="1048" xr:uid="{00000000-0005-0000-0000-000054060000}"/>
    <cellStyle name="Accent5 76 2" xfId="2658" xr:uid="{00000000-0005-0000-0000-000055060000}"/>
    <cellStyle name="Accent5 77" xfId="1049" xr:uid="{00000000-0005-0000-0000-000056060000}"/>
    <cellStyle name="Accent5 77 2" xfId="2659" xr:uid="{00000000-0005-0000-0000-000057060000}"/>
    <cellStyle name="Accent5 78" xfId="1050" xr:uid="{00000000-0005-0000-0000-000058060000}"/>
    <cellStyle name="Accent5 78 2" xfId="2660" xr:uid="{00000000-0005-0000-0000-000059060000}"/>
    <cellStyle name="Accent5 79" xfId="1051" xr:uid="{00000000-0005-0000-0000-00005A060000}"/>
    <cellStyle name="Accent5 79 2" xfId="2661" xr:uid="{00000000-0005-0000-0000-00005B060000}"/>
    <cellStyle name="Accent5 8" xfId="1052" xr:uid="{00000000-0005-0000-0000-00005C060000}"/>
    <cellStyle name="Accent5 8 2" xfId="2662" xr:uid="{00000000-0005-0000-0000-00005D060000}"/>
    <cellStyle name="Accent5 80" xfId="1053" xr:uid="{00000000-0005-0000-0000-00005E060000}"/>
    <cellStyle name="Accent5 80 2" xfId="2663" xr:uid="{00000000-0005-0000-0000-00005F060000}"/>
    <cellStyle name="Accent5 81" xfId="1054" xr:uid="{00000000-0005-0000-0000-000060060000}"/>
    <cellStyle name="Accent5 81 2" xfId="2664" xr:uid="{00000000-0005-0000-0000-000061060000}"/>
    <cellStyle name="Accent5 82" xfId="1055" xr:uid="{00000000-0005-0000-0000-000062060000}"/>
    <cellStyle name="Accent5 82 2" xfId="2665" xr:uid="{00000000-0005-0000-0000-000063060000}"/>
    <cellStyle name="Accent5 83" xfId="1056" xr:uid="{00000000-0005-0000-0000-000064060000}"/>
    <cellStyle name="Accent5 83 2" xfId="2666" xr:uid="{00000000-0005-0000-0000-000065060000}"/>
    <cellStyle name="Accent5 84" xfId="1057" xr:uid="{00000000-0005-0000-0000-000066060000}"/>
    <cellStyle name="Accent5 84 2" xfId="2667" xr:uid="{00000000-0005-0000-0000-000067060000}"/>
    <cellStyle name="Accent5 85" xfId="1058" xr:uid="{00000000-0005-0000-0000-000068060000}"/>
    <cellStyle name="Accent5 85 2" xfId="2668" xr:uid="{00000000-0005-0000-0000-000069060000}"/>
    <cellStyle name="Accent5 86" xfId="1059" xr:uid="{00000000-0005-0000-0000-00006A060000}"/>
    <cellStyle name="Accent5 86 2" xfId="2669" xr:uid="{00000000-0005-0000-0000-00006B060000}"/>
    <cellStyle name="Accent5 87" xfId="1060" xr:uid="{00000000-0005-0000-0000-00006C060000}"/>
    <cellStyle name="Accent5 87 2" xfId="2670" xr:uid="{00000000-0005-0000-0000-00006D060000}"/>
    <cellStyle name="Accent5 88" xfId="1061" xr:uid="{00000000-0005-0000-0000-00006E060000}"/>
    <cellStyle name="Accent5 88 2" xfId="2671" xr:uid="{00000000-0005-0000-0000-00006F060000}"/>
    <cellStyle name="Accent5 89" xfId="1062" xr:uid="{00000000-0005-0000-0000-000070060000}"/>
    <cellStyle name="Accent5 89 2" xfId="2672" xr:uid="{00000000-0005-0000-0000-000071060000}"/>
    <cellStyle name="Accent5 9" xfId="1063" xr:uid="{00000000-0005-0000-0000-000072060000}"/>
    <cellStyle name="Accent5 9 2" xfId="2673" xr:uid="{00000000-0005-0000-0000-000073060000}"/>
    <cellStyle name="Accent5 90" xfId="1064" xr:uid="{00000000-0005-0000-0000-000074060000}"/>
    <cellStyle name="Accent5 90 2" xfId="2674" xr:uid="{00000000-0005-0000-0000-000075060000}"/>
    <cellStyle name="Accent5 91" xfId="1065" xr:uid="{00000000-0005-0000-0000-000076060000}"/>
    <cellStyle name="Accent5 91 2" xfId="2675" xr:uid="{00000000-0005-0000-0000-000077060000}"/>
    <cellStyle name="Accent5 92" xfId="1066" xr:uid="{00000000-0005-0000-0000-000078060000}"/>
    <cellStyle name="Accent5 92 2" xfId="2676" xr:uid="{00000000-0005-0000-0000-000079060000}"/>
    <cellStyle name="Accent5 93" xfId="1067" xr:uid="{00000000-0005-0000-0000-00007A060000}"/>
    <cellStyle name="Accent5 93 2" xfId="2677" xr:uid="{00000000-0005-0000-0000-00007B060000}"/>
    <cellStyle name="Accent5 94" xfId="1068" xr:uid="{00000000-0005-0000-0000-00007C060000}"/>
    <cellStyle name="Accent5 94 2" xfId="2678" xr:uid="{00000000-0005-0000-0000-00007D060000}"/>
    <cellStyle name="Accent5 95" xfId="1069" xr:uid="{00000000-0005-0000-0000-00007E060000}"/>
    <cellStyle name="Accent5 95 2" xfId="2679" xr:uid="{00000000-0005-0000-0000-00007F060000}"/>
    <cellStyle name="Accent5 96" xfId="1070" xr:uid="{00000000-0005-0000-0000-000080060000}"/>
    <cellStyle name="Accent5 96 2" xfId="2680" xr:uid="{00000000-0005-0000-0000-000081060000}"/>
    <cellStyle name="Accent5 97" xfId="1071" xr:uid="{00000000-0005-0000-0000-000082060000}"/>
    <cellStyle name="Accent5 97 2" xfId="2681" xr:uid="{00000000-0005-0000-0000-000083060000}"/>
    <cellStyle name="Accent5 98" xfId="1072" xr:uid="{00000000-0005-0000-0000-000084060000}"/>
    <cellStyle name="Accent5 98 2" xfId="2682" xr:uid="{00000000-0005-0000-0000-000085060000}"/>
    <cellStyle name="Accent5 99" xfId="1073" xr:uid="{00000000-0005-0000-0000-000086060000}"/>
    <cellStyle name="Accent5 99 2" xfId="2683" xr:uid="{00000000-0005-0000-0000-000087060000}"/>
    <cellStyle name="Accent6" xfId="5894" builtinId="49" customBuiltin="1"/>
    <cellStyle name="Accent6 - 20 %" xfId="1074" xr:uid="{00000000-0005-0000-0000-000089060000}"/>
    <cellStyle name="Accent6 - 20 % 2" xfId="2684" xr:uid="{00000000-0005-0000-0000-00008A060000}"/>
    <cellStyle name="Accent6 - 40 %" xfId="1075" xr:uid="{00000000-0005-0000-0000-00008B060000}"/>
    <cellStyle name="Accent6 - 40 % 2" xfId="2685" xr:uid="{00000000-0005-0000-0000-00008C060000}"/>
    <cellStyle name="Accent6 - 60 %" xfId="1076" xr:uid="{00000000-0005-0000-0000-00008D060000}"/>
    <cellStyle name="Accent6 - 60 % 2" xfId="2686" xr:uid="{00000000-0005-0000-0000-00008E060000}"/>
    <cellStyle name="Accent6 10" xfId="1077" xr:uid="{00000000-0005-0000-0000-00008F060000}"/>
    <cellStyle name="Accent6 10 2" xfId="2687" xr:uid="{00000000-0005-0000-0000-000090060000}"/>
    <cellStyle name="Accent6 100" xfId="1078" xr:uid="{00000000-0005-0000-0000-000091060000}"/>
    <cellStyle name="Accent6 100 2" xfId="2688" xr:uid="{00000000-0005-0000-0000-000092060000}"/>
    <cellStyle name="Accent6 101" xfId="1079" xr:uid="{00000000-0005-0000-0000-000093060000}"/>
    <cellStyle name="Accent6 101 2" xfId="2689" xr:uid="{00000000-0005-0000-0000-000094060000}"/>
    <cellStyle name="Accent6 102" xfId="1080" xr:uid="{00000000-0005-0000-0000-000095060000}"/>
    <cellStyle name="Accent6 102 2" xfId="2690" xr:uid="{00000000-0005-0000-0000-000096060000}"/>
    <cellStyle name="Accent6 103" xfId="1081" xr:uid="{00000000-0005-0000-0000-000097060000}"/>
    <cellStyle name="Accent6 103 2" xfId="2691" xr:uid="{00000000-0005-0000-0000-000098060000}"/>
    <cellStyle name="Accent6 104" xfId="1082" xr:uid="{00000000-0005-0000-0000-000099060000}"/>
    <cellStyle name="Accent6 104 2" xfId="2692" xr:uid="{00000000-0005-0000-0000-00009A060000}"/>
    <cellStyle name="Accent6 105" xfId="1083" xr:uid="{00000000-0005-0000-0000-00009B060000}"/>
    <cellStyle name="Accent6 105 2" xfId="2693" xr:uid="{00000000-0005-0000-0000-00009C060000}"/>
    <cellStyle name="Accent6 106" xfId="1084" xr:uid="{00000000-0005-0000-0000-00009D060000}"/>
    <cellStyle name="Accent6 106 2" xfId="2694" xr:uid="{00000000-0005-0000-0000-00009E060000}"/>
    <cellStyle name="Accent6 107" xfId="1085" xr:uid="{00000000-0005-0000-0000-00009F060000}"/>
    <cellStyle name="Accent6 107 2" xfId="2695" xr:uid="{00000000-0005-0000-0000-0000A0060000}"/>
    <cellStyle name="Accent6 108" xfId="1086" xr:uid="{00000000-0005-0000-0000-0000A1060000}"/>
    <cellStyle name="Accent6 108 2" xfId="2696" xr:uid="{00000000-0005-0000-0000-0000A2060000}"/>
    <cellStyle name="Accent6 109" xfId="1087" xr:uid="{00000000-0005-0000-0000-0000A3060000}"/>
    <cellStyle name="Accent6 109 2" xfId="2697" xr:uid="{00000000-0005-0000-0000-0000A4060000}"/>
    <cellStyle name="Accent6 11" xfId="1088" xr:uid="{00000000-0005-0000-0000-0000A5060000}"/>
    <cellStyle name="Accent6 11 2" xfId="2698" xr:uid="{00000000-0005-0000-0000-0000A6060000}"/>
    <cellStyle name="Accent6 110" xfId="1089" xr:uid="{00000000-0005-0000-0000-0000A7060000}"/>
    <cellStyle name="Accent6 110 2" xfId="2699" xr:uid="{00000000-0005-0000-0000-0000A8060000}"/>
    <cellStyle name="Accent6 111" xfId="1090" xr:uid="{00000000-0005-0000-0000-0000A9060000}"/>
    <cellStyle name="Accent6 111 2" xfId="2700" xr:uid="{00000000-0005-0000-0000-0000AA060000}"/>
    <cellStyle name="Accent6 112" xfId="1091" xr:uid="{00000000-0005-0000-0000-0000AB060000}"/>
    <cellStyle name="Accent6 112 2" xfId="2701" xr:uid="{00000000-0005-0000-0000-0000AC060000}"/>
    <cellStyle name="Accent6 113" xfId="1092" xr:uid="{00000000-0005-0000-0000-0000AD060000}"/>
    <cellStyle name="Accent6 113 2" xfId="2702" xr:uid="{00000000-0005-0000-0000-0000AE060000}"/>
    <cellStyle name="Accent6 114" xfId="1093" xr:uid="{00000000-0005-0000-0000-0000AF060000}"/>
    <cellStyle name="Accent6 114 2" xfId="2703" xr:uid="{00000000-0005-0000-0000-0000B0060000}"/>
    <cellStyle name="Accent6 115" xfId="1094" xr:uid="{00000000-0005-0000-0000-0000B1060000}"/>
    <cellStyle name="Accent6 115 2" xfId="2704" xr:uid="{00000000-0005-0000-0000-0000B2060000}"/>
    <cellStyle name="Accent6 116" xfId="1095" xr:uid="{00000000-0005-0000-0000-0000B3060000}"/>
    <cellStyle name="Accent6 116 2" xfId="2705" xr:uid="{00000000-0005-0000-0000-0000B4060000}"/>
    <cellStyle name="Accent6 117" xfId="1096" xr:uid="{00000000-0005-0000-0000-0000B5060000}"/>
    <cellStyle name="Accent6 117 2" xfId="2706" xr:uid="{00000000-0005-0000-0000-0000B6060000}"/>
    <cellStyle name="Accent6 118" xfId="1097" xr:uid="{00000000-0005-0000-0000-0000B7060000}"/>
    <cellStyle name="Accent6 118 2" xfId="2707" xr:uid="{00000000-0005-0000-0000-0000B8060000}"/>
    <cellStyle name="Accent6 119" xfId="1098" xr:uid="{00000000-0005-0000-0000-0000B9060000}"/>
    <cellStyle name="Accent6 119 2" xfId="2708" xr:uid="{00000000-0005-0000-0000-0000BA060000}"/>
    <cellStyle name="Accent6 12" xfId="1099" xr:uid="{00000000-0005-0000-0000-0000BB060000}"/>
    <cellStyle name="Accent6 12 2" xfId="2709" xr:uid="{00000000-0005-0000-0000-0000BC060000}"/>
    <cellStyle name="Accent6 120" xfId="1100" xr:uid="{00000000-0005-0000-0000-0000BD060000}"/>
    <cellStyle name="Accent6 120 2" xfId="2710" xr:uid="{00000000-0005-0000-0000-0000BE060000}"/>
    <cellStyle name="Accent6 121" xfId="1101" xr:uid="{00000000-0005-0000-0000-0000BF060000}"/>
    <cellStyle name="Accent6 121 2" xfId="2711" xr:uid="{00000000-0005-0000-0000-0000C0060000}"/>
    <cellStyle name="Accent6 122" xfId="1102" xr:uid="{00000000-0005-0000-0000-0000C1060000}"/>
    <cellStyle name="Accent6 122 2" xfId="2712" xr:uid="{00000000-0005-0000-0000-0000C2060000}"/>
    <cellStyle name="Accent6 123" xfId="1103" xr:uid="{00000000-0005-0000-0000-0000C3060000}"/>
    <cellStyle name="Accent6 123 2" xfId="2713" xr:uid="{00000000-0005-0000-0000-0000C4060000}"/>
    <cellStyle name="Accent6 124" xfId="1104" xr:uid="{00000000-0005-0000-0000-0000C5060000}"/>
    <cellStyle name="Accent6 124 2" xfId="2714" xr:uid="{00000000-0005-0000-0000-0000C6060000}"/>
    <cellStyle name="Accent6 125" xfId="1105" xr:uid="{00000000-0005-0000-0000-0000C7060000}"/>
    <cellStyle name="Accent6 125 2" xfId="2715" xr:uid="{00000000-0005-0000-0000-0000C8060000}"/>
    <cellStyle name="Accent6 126" xfId="1106" xr:uid="{00000000-0005-0000-0000-0000C9060000}"/>
    <cellStyle name="Accent6 126 2" xfId="2716" xr:uid="{00000000-0005-0000-0000-0000CA060000}"/>
    <cellStyle name="Accent6 127" xfId="1107" xr:uid="{00000000-0005-0000-0000-0000CB060000}"/>
    <cellStyle name="Accent6 127 2" xfId="2717" xr:uid="{00000000-0005-0000-0000-0000CC060000}"/>
    <cellStyle name="Accent6 128" xfId="1108" xr:uid="{00000000-0005-0000-0000-0000CD060000}"/>
    <cellStyle name="Accent6 128 2" xfId="2718" xr:uid="{00000000-0005-0000-0000-0000CE060000}"/>
    <cellStyle name="Accent6 129" xfId="1109" xr:uid="{00000000-0005-0000-0000-0000CF060000}"/>
    <cellStyle name="Accent6 129 2" xfId="2719" xr:uid="{00000000-0005-0000-0000-0000D0060000}"/>
    <cellStyle name="Accent6 13" xfId="1110" xr:uid="{00000000-0005-0000-0000-0000D1060000}"/>
    <cellStyle name="Accent6 13 2" xfId="2720" xr:uid="{00000000-0005-0000-0000-0000D2060000}"/>
    <cellStyle name="Accent6 130" xfId="1111" xr:uid="{00000000-0005-0000-0000-0000D3060000}"/>
    <cellStyle name="Accent6 130 2" xfId="2721" xr:uid="{00000000-0005-0000-0000-0000D4060000}"/>
    <cellStyle name="Accent6 131" xfId="1112" xr:uid="{00000000-0005-0000-0000-0000D5060000}"/>
    <cellStyle name="Accent6 131 2" xfId="2722" xr:uid="{00000000-0005-0000-0000-0000D6060000}"/>
    <cellStyle name="Accent6 132" xfId="1113" xr:uid="{00000000-0005-0000-0000-0000D7060000}"/>
    <cellStyle name="Accent6 132 2" xfId="2723" xr:uid="{00000000-0005-0000-0000-0000D8060000}"/>
    <cellStyle name="Accent6 133" xfId="1114" xr:uid="{00000000-0005-0000-0000-0000D9060000}"/>
    <cellStyle name="Accent6 133 2" xfId="2724" xr:uid="{00000000-0005-0000-0000-0000DA060000}"/>
    <cellStyle name="Accent6 134" xfId="1115" xr:uid="{00000000-0005-0000-0000-0000DB060000}"/>
    <cellStyle name="Accent6 134 2" xfId="2725" xr:uid="{00000000-0005-0000-0000-0000DC060000}"/>
    <cellStyle name="Accent6 135" xfId="1116" xr:uid="{00000000-0005-0000-0000-0000DD060000}"/>
    <cellStyle name="Accent6 135 2" xfId="2726" xr:uid="{00000000-0005-0000-0000-0000DE060000}"/>
    <cellStyle name="Accent6 136" xfId="1117" xr:uid="{00000000-0005-0000-0000-0000DF060000}"/>
    <cellStyle name="Accent6 136 2" xfId="2727" xr:uid="{00000000-0005-0000-0000-0000E0060000}"/>
    <cellStyle name="Accent6 137" xfId="1118" xr:uid="{00000000-0005-0000-0000-0000E1060000}"/>
    <cellStyle name="Accent6 137 2" xfId="2728" xr:uid="{00000000-0005-0000-0000-0000E2060000}"/>
    <cellStyle name="Accent6 138" xfId="1119" xr:uid="{00000000-0005-0000-0000-0000E3060000}"/>
    <cellStyle name="Accent6 138 2" xfId="2729" xr:uid="{00000000-0005-0000-0000-0000E4060000}"/>
    <cellStyle name="Accent6 139" xfId="1120" xr:uid="{00000000-0005-0000-0000-0000E5060000}"/>
    <cellStyle name="Accent6 139 2" xfId="2730" xr:uid="{00000000-0005-0000-0000-0000E6060000}"/>
    <cellStyle name="Accent6 14" xfId="1121" xr:uid="{00000000-0005-0000-0000-0000E7060000}"/>
    <cellStyle name="Accent6 14 2" xfId="2731" xr:uid="{00000000-0005-0000-0000-0000E8060000}"/>
    <cellStyle name="Accent6 15" xfId="1122" xr:uid="{00000000-0005-0000-0000-0000E9060000}"/>
    <cellStyle name="Accent6 15 2" xfId="2732" xr:uid="{00000000-0005-0000-0000-0000EA060000}"/>
    <cellStyle name="Accent6 16" xfId="1123" xr:uid="{00000000-0005-0000-0000-0000EB060000}"/>
    <cellStyle name="Accent6 16 2" xfId="2733" xr:uid="{00000000-0005-0000-0000-0000EC060000}"/>
    <cellStyle name="Accent6 17" xfId="1124" xr:uid="{00000000-0005-0000-0000-0000ED060000}"/>
    <cellStyle name="Accent6 17 2" xfId="2734" xr:uid="{00000000-0005-0000-0000-0000EE060000}"/>
    <cellStyle name="Accent6 18" xfId="1125" xr:uid="{00000000-0005-0000-0000-0000EF060000}"/>
    <cellStyle name="Accent6 18 2" xfId="2735" xr:uid="{00000000-0005-0000-0000-0000F0060000}"/>
    <cellStyle name="Accent6 19" xfId="1126" xr:uid="{00000000-0005-0000-0000-0000F1060000}"/>
    <cellStyle name="Accent6 19 2" xfId="2736" xr:uid="{00000000-0005-0000-0000-0000F2060000}"/>
    <cellStyle name="Accent6 2" xfId="1127" xr:uid="{00000000-0005-0000-0000-0000F3060000}"/>
    <cellStyle name="Accent6 2 2" xfId="2737" xr:uid="{00000000-0005-0000-0000-0000F4060000}"/>
    <cellStyle name="Accent6 20" xfId="1128" xr:uid="{00000000-0005-0000-0000-0000F5060000}"/>
    <cellStyle name="Accent6 20 2" xfId="2738" xr:uid="{00000000-0005-0000-0000-0000F6060000}"/>
    <cellStyle name="Accent6 21" xfId="1129" xr:uid="{00000000-0005-0000-0000-0000F7060000}"/>
    <cellStyle name="Accent6 21 2" xfId="2739" xr:uid="{00000000-0005-0000-0000-0000F8060000}"/>
    <cellStyle name="Accent6 22" xfId="1130" xr:uid="{00000000-0005-0000-0000-0000F9060000}"/>
    <cellStyle name="Accent6 22 2" xfId="2740" xr:uid="{00000000-0005-0000-0000-0000FA060000}"/>
    <cellStyle name="Accent6 23" xfId="1131" xr:uid="{00000000-0005-0000-0000-0000FB060000}"/>
    <cellStyle name="Accent6 23 2" xfId="2741" xr:uid="{00000000-0005-0000-0000-0000FC060000}"/>
    <cellStyle name="Accent6 24" xfId="1132" xr:uid="{00000000-0005-0000-0000-0000FD060000}"/>
    <cellStyle name="Accent6 24 2" xfId="2742" xr:uid="{00000000-0005-0000-0000-0000FE060000}"/>
    <cellStyle name="Accent6 25" xfId="1133" xr:uid="{00000000-0005-0000-0000-0000FF060000}"/>
    <cellStyle name="Accent6 25 2" xfId="2743" xr:uid="{00000000-0005-0000-0000-000000070000}"/>
    <cellStyle name="Accent6 26" xfId="1134" xr:uid="{00000000-0005-0000-0000-000001070000}"/>
    <cellStyle name="Accent6 26 2" xfId="2744" xr:uid="{00000000-0005-0000-0000-000002070000}"/>
    <cellStyle name="Accent6 27" xfId="1135" xr:uid="{00000000-0005-0000-0000-000003070000}"/>
    <cellStyle name="Accent6 27 2" xfId="2745" xr:uid="{00000000-0005-0000-0000-000004070000}"/>
    <cellStyle name="Accent6 28" xfId="1136" xr:uid="{00000000-0005-0000-0000-000005070000}"/>
    <cellStyle name="Accent6 28 2" xfId="2746" xr:uid="{00000000-0005-0000-0000-000006070000}"/>
    <cellStyle name="Accent6 29" xfId="1137" xr:uid="{00000000-0005-0000-0000-000007070000}"/>
    <cellStyle name="Accent6 29 2" xfId="2747" xr:uid="{00000000-0005-0000-0000-000008070000}"/>
    <cellStyle name="Accent6 3" xfId="1138" xr:uid="{00000000-0005-0000-0000-000009070000}"/>
    <cellStyle name="Accent6 3 2" xfId="2748" xr:uid="{00000000-0005-0000-0000-00000A070000}"/>
    <cellStyle name="Accent6 30" xfId="1139" xr:uid="{00000000-0005-0000-0000-00000B070000}"/>
    <cellStyle name="Accent6 30 2" xfId="2749" xr:uid="{00000000-0005-0000-0000-00000C070000}"/>
    <cellStyle name="Accent6 31" xfId="1140" xr:uid="{00000000-0005-0000-0000-00000D070000}"/>
    <cellStyle name="Accent6 31 2" xfId="2750" xr:uid="{00000000-0005-0000-0000-00000E070000}"/>
    <cellStyle name="Accent6 32" xfId="1141" xr:uid="{00000000-0005-0000-0000-00000F070000}"/>
    <cellStyle name="Accent6 32 2" xfId="2751" xr:uid="{00000000-0005-0000-0000-000010070000}"/>
    <cellStyle name="Accent6 33" xfId="1142" xr:uid="{00000000-0005-0000-0000-000011070000}"/>
    <cellStyle name="Accent6 33 2" xfId="2752" xr:uid="{00000000-0005-0000-0000-000012070000}"/>
    <cellStyle name="Accent6 34" xfId="1143" xr:uid="{00000000-0005-0000-0000-000013070000}"/>
    <cellStyle name="Accent6 34 2" xfId="2753" xr:uid="{00000000-0005-0000-0000-000014070000}"/>
    <cellStyle name="Accent6 35" xfId="1144" xr:uid="{00000000-0005-0000-0000-000015070000}"/>
    <cellStyle name="Accent6 35 2" xfId="2754" xr:uid="{00000000-0005-0000-0000-000016070000}"/>
    <cellStyle name="Accent6 36" xfId="1145" xr:uid="{00000000-0005-0000-0000-000017070000}"/>
    <cellStyle name="Accent6 36 2" xfId="2755" xr:uid="{00000000-0005-0000-0000-000018070000}"/>
    <cellStyle name="Accent6 37" xfId="1146" xr:uid="{00000000-0005-0000-0000-000019070000}"/>
    <cellStyle name="Accent6 37 2" xfId="2756" xr:uid="{00000000-0005-0000-0000-00001A070000}"/>
    <cellStyle name="Accent6 38" xfId="1147" xr:uid="{00000000-0005-0000-0000-00001B070000}"/>
    <cellStyle name="Accent6 38 2" xfId="2757" xr:uid="{00000000-0005-0000-0000-00001C070000}"/>
    <cellStyle name="Accent6 39" xfId="1148" xr:uid="{00000000-0005-0000-0000-00001D070000}"/>
    <cellStyle name="Accent6 39 2" xfId="2758" xr:uid="{00000000-0005-0000-0000-00001E070000}"/>
    <cellStyle name="Accent6 4" xfId="1149" xr:uid="{00000000-0005-0000-0000-00001F070000}"/>
    <cellStyle name="Accent6 4 2" xfId="2759" xr:uid="{00000000-0005-0000-0000-000020070000}"/>
    <cellStyle name="Accent6 40" xfId="1150" xr:uid="{00000000-0005-0000-0000-000021070000}"/>
    <cellStyle name="Accent6 40 2" xfId="2760" xr:uid="{00000000-0005-0000-0000-000022070000}"/>
    <cellStyle name="Accent6 41" xfId="1151" xr:uid="{00000000-0005-0000-0000-000023070000}"/>
    <cellStyle name="Accent6 41 2" xfId="2761" xr:uid="{00000000-0005-0000-0000-000024070000}"/>
    <cellStyle name="Accent6 42" xfId="1152" xr:uid="{00000000-0005-0000-0000-000025070000}"/>
    <cellStyle name="Accent6 42 2" xfId="2762" xr:uid="{00000000-0005-0000-0000-000026070000}"/>
    <cellStyle name="Accent6 43" xfId="1153" xr:uid="{00000000-0005-0000-0000-000027070000}"/>
    <cellStyle name="Accent6 43 2" xfId="2763" xr:uid="{00000000-0005-0000-0000-000028070000}"/>
    <cellStyle name="Accent6 44" xfId="1154" xr:uid="{00000000-0005-0000-0000-000029070000}"/>
    <cellStyle name="Accent6 44 2" xfId="2764" xr:uid="{00000000-0005-0000-0000-00002A070000}"/>
    <cellStyle name="Accent6 45" xfId="1155" xr:uid="{00000000-0005-0000-0000-00002B070000}"/>
    <cellStyle name="Accent6 45 2" xfId="2765" xr:uid="{00000000-0005-0000-0000-00002C070000}"/>
    <cellStyle name="Accent6 46" xfId="1156" xr:uid="{00000000-0005-0000-0000-00002D070000}"/>
    <cellStyle name="Accent6 46 2" xfId="2766" xr:uid="{00000000-0005-0000-0000-00002E070000}"/>
    <cellStyle name="Accent6 47" xfId="1157" xr:uid="{00000000-0005-0000-0000-00002F070000}"/>
    <cellStyle name="Accent6 47 2" xfId="2767" xr:uid="{00000000-0005-0000-0000-000030070000}"/>
    <cellStyle name="Accent6 48" xfId="1158" xr:uid="{00000000-0005-0000-0000-000031070000}"/>
    <cellStyle name="Accent6 48 2" xfId="2768" xr:uid="{00000000-0005-0000-0000-000032070000}"/>
    <cellStyle name="Accent6 49" xfId="1159" xr:uid="{00000000-0005-0000-0000-000033070000}"/>
    <cellStyle name="Accent6 49 2" xfId="2769" xr:uid="{00000000-0005-0000-0000-000034070000}"/>
    <cellStyle name="Accent6 5" xfId="1160" xr:uid="{00000000-0005-0000-0000-000035070000}"/>
    <cellStyle name="Accent6 5 2" xfId="2770" xr:uid="{00000000-0005-0000-0000-000036070000}"/>
    <cellStyle name="Accent6 50" xfId="1161" xr:uid="{00000000-0005-0000-0000-000037070000}"/>
    <cellStyle name="Accent6 50 2" xfId="2771" xr:uid="{00000000-0005-0000-0000-000038070000}"/>
    <cellStyle name="Accent6 51" xfId="1162" xr:uid="{00000000-0005-0000-0000-000039070000}"/>
    <cellStyle name="Accent6 51 2" xfId="2772" xr:uid="{00000000-0005-0000-0000-00003A070000}"/>
    <cellStyle name="Accent6 52" xfId="1163" xr:uid="{00000000-0005-0000-0000-00003B070000}"/>
    <cellStyle name="Accent6 52 2" xfId="2773" xr:uid="{00000000-0005-0000-0000-00003C070000}"/>
    <cellStyle name="Accent6 53" xfId="1164" xr:uid="{00000000-0005-0000-0000-00003D070000}"/>
    <cellStyle name="Accent6 53 2" xfId="2774" xr:uid="{00000000-0005-0000-0000-00003E070000}"/>
    <cellStyle name="Accent6 54" xfId="1165" xr:uid="{00000000-0005-0000-0000-00003F070000}"/>
    <cellStyle name="Accent6 54 2" xfId="2775" xr:uid="{00000000-0005-0000-0000-000040070000}"/>
    <cellStyle name="Accent6 55" xfId="1166" xr:uid="{00000000-0005-0000-0000-000041070000}"/>
    <cellStyle name="Accent6 55 2" xfId="2776" xr:uid="{00000000-0005-0000-0000-000042070000}"/>
    <cellStyle name="Accent6 56" xfId="1167" xr:uid="{00000000-0005-0000-0000-000043070000}"/>
    <cellStyle name="Accent6 56 2" xfId="2777" xr:uid="{00000000-0005-0000-0000-000044070000}"/>
    <cellStyle name="Accent6 57" xfId="1168" xr:uid="{00000000-0005-0000-0000-000045070000}"/>
    <cellStyle name="Accent6 57 2" xfId="2778" xr:uid="{00000000-0005-0000-0000-000046070000}"/>
    <cellStyle name="Accent6 58" xfId="1169" xr:uid="{00000000-0005-0000-0000-000047070000}"/>
    <cellStyle name="Accent6 58 2" xfId="2779" xr:uid="{00000000-0005-0000-0000-000048070000}"/>
    <cellStyle name="Accent6 59" xfId="1170" xr:uid="{00000000-0005-0000-0000-000049070000}"/>
    <cellStyle name="Accent6 59 2" xfId="2780" xr:uid="{00000000-0005-0000-0000-00004A070000}"/>
    <cellStyle name="Accent6 6" xfId="1171" xr:uid="{00000000-0005-0000-0000-00004B070000}"/>
    <cellStyle name="Accent6 6 2" xfId="2781" xr:uid="{00000000-0005-0000-0000-00004C070000}"/>
    <cellStyle name="Accent6 60" xfId="1172" xr:uid="{00000000-0005-0000-0000-00004D070000}"/>
    <cellStyle name="Accent6 60 2" xfId="2782" xr:uid="{00000000-0005-0000-0000-00004E070000}"/>
    <cellStyle name="Accent6 61" xfId="1173" xr:uid="{00000000-0005-0000-0000-00004F070000}"/>
    <cellStyle name="Accent6 61 2" xfId="2783" xr:uid="{00000000-0005-0000-0000-000050070000}"/>
    <cellStyle name="Accent6 62" xfId="1174" xr:uid="{00000000-0005-0000-0000-000051070000}"/>
    <cellStyle name="Accent6 62 2" xfId="2784" xr:uid="{00000000-0005-0000-0000-000052070000}"/>
    <cellStyle name="Accent6 63" xfId="1175" xr:uid="{00000000-0005-0000-0000-000053070000}"/>
    <cellStyle name="Accent6 63 2" xfId="2785" xr:uid="{00000000-0005-0000-0000-000054070000}"/>
    <cellStyle name="Accent6 64" xfId="1176" xr:uid="{00000000-0005-0000-0000-000055070000}"/>
    <cellStyle name="Accent6 64 2" xfId="2786" xr:uid="{00000000-0005-0000-0000-000056070000}"/>
    <cellStyle name="Accent6 65" xfId="1177" xr:uid="{00000000-0005-0000-0000-000057070000}"/>
    <cellStyle name="Accent6 65 2" xfId="2787" xr:uid="{00000000-0005-0000-0000-000058070000}"/>
    <cellStyle name="Accent6 66" xfId="1178" xr:uid="{00000000-0005-0000-0000-000059070000}"/>
    <cellStyle name="Accent6 66 2" xfId="2788" xr:uid="{00000000-0005-0000-0000-00005A070000}"/>
    <cellStyle name="Accent6 67" xfId="1179" xr:uid="{00000000-0005-0000-0000-00005B070000}"/>
    <cellStyle name="Accent6 67 2" xfId="2789" xr:uid="{00000000-0005-0000-0000-00005C070000}"/>
    <cellStyle name="Accent6 68" xfId="1180" xr:uid="{00000000-0005-0000-0000-00005D070000}"/>
    <cellStyle name="Accent6 68 2" xfId="2790" xr:uid="{00000000-0005-0000-0000-00005E070000}"/>
    <cellStyle name="Accent6 69" xfId="1181" xr:uid="{00000000-0005-0000-0000-00005F070000}"/>
    <cellStyle name="Accent6 69 2" xfId="2791" xr:uid="{00000000-0005-0000-0000-000060070000}"/>
    <cellStyle name="Accent6 7" xfId="1182" xr:uid="{00000000-0005-0000-0000-000061070000}"/>
    <cellStyle name="Accent6 7 2" xfId="2792" xr:uid="{00000000-0005-0000-0000-000062070000}"/>
    <cellStyle name="Accent6 70" xfId="1183" xr:uid="{00000000-0005-0000-0000-000063070000}"/>
    <cellStyle name="Accent6 70 2" xfId="2793" xr:uid="{00000000-0005-0000-0000-000064070000}"/>
    <cellStyle name="Accent6 71" xfId="1184" xr:uid="{00000000-0005-0000-0000-000065070000}"/>
    <cellStyle name="Accent6 71 2" xfId="2794" xr:uid="{00000000-0005-0000-0000-000066070000}"/>
    <cellStyle name="Accent6 72" xfId="1185" xr:uid="{00000000-0005-0000-0000-000067070000}"/>
    <cellStyle name="Accent6 72 2" xfId="2795" xr:uid="{00000000-0005-0000-0000-000068070000}"/>
    <cellStyle name="Accent6 73" xfId="1186" xr:uid="{00000000-0005-0000-0000-000069070000}"/>
    <cellStyle name="Accent6 73 2" xfId="2796" xr:uid="{00000000-0005-0000-0000-00006A070000}"/>
    <cellStyle name="Accent6 74" xfId="1187" xr:uid="{00000000-0005-0000-0000-00006B070000}"/>
    <cellStyle name="Accent6 74 2" xfId="2797" xr:uid="{00000000-0005-0000-0000-00006C070000}"/>
    <cellStyle name="Accent6 75" xfId="1188" xr:uid="{00000000-0005-0000-0000-00006D070000}"/>
    <cellStyle name="Accent6 75 2" xfId="2798" xr:uid="{00000000-0005-0000-0000-00006E070000}"/>
    <cellStyle name="Accent6 76" xfId="1189" xr:uid="{00000000-0005-0000-0000-00006F070000}"/>
    <cellStyle name="Accent6 76 2" xfId="2799" xr:uid="{00000000-0005-0000-0000-000070070000}"/>
    <cellStyle name="Accent6 77" xfId="1190" xr:uid="{00000000-0005-0000-0000-000071070000}"/>
    <cellStyle name="Accent6 77 2" xfId="2800" xr:uid="{00000000-0005-0000-0000-000072070000}"/>
    <cellStyle name="Accent6 78" xfId="1191" xr:uid="{00000000-0005-0000-0000-000073070000}"/>
    <cellStyle name="Accent6 78 2" xfId="2801" xr:uid="{00000000-0005-0000-0000-000074070000}"/>
    <cellStyle name="Accent6 79" xfId="1192" xr:uid="{00000000-0005-0000-0000-000075070000}"/>
    <cellStyle name="Accent6 79 2" xfId="2802" xr:uid="{00000000-0005-0000-0000-000076070000}"/>
    <cellStyle name="Accent6 8" xfId="1193" xr:uid="{00000000-0005-0000-0000-000077070000}"/>
    <cellStyle name="Accent6 8 2" xfId="2803" xr:uid="{00000000-0005-0000-0000-000078070000}"/>
    <cellStyle name="Accent6 80" xfId="1194" xr:uid="{00000000-0005-0000-0000-000079070000}"/>
    <cellStyle name="Accent6 80 2" xfId="2804" xr:uid="{00000000-0005-0000-0000-00007A070000}"/>
    <cellStyle name="Accent6 81" xfId="1195" xr:uid="{00000000-0005-0000-0000-00007B070000}"/>
    <cellStyle name="Accent6 81 2" xfId="2805" xr:uid="{00000000-0005-0000-0000-00007C070000}"/>
    <cellStyle name="Accent6 82" xfId="1196" xr:uid="{00000000-0005-0000-0000-00007D070000}"/>
    <cellStyle name="Accent6 82 2" xfId="2806" xr:uid="{00000000-0005-0000-0000-00007E070000}"/>
    <cellStyle name="Accent6 83" xfId="1197" xr:uid="{00000000-0005-0000-0000-00007F070000}"/>
    <cellStyle name="Accent6 83 2" xfId="2807" xr:uid="{00000000-0005-0000-0000-000080070000}"/>
    <cellStyle name="Accent6 84" xfId="1198" xr:uid="{00000000-0005-0000-0000-000081070000}"/>
    <cellStyle name="Accent6 84 2" xfId="2808" xr:uid="{00000000-0005-0000-0000-000082070000}"/>
    <cellStyle name="Accent6 85" xfId="1199" xr:uid="{00000000-0005-0000-0000-000083070000}"/>
    <cellStyle name="Accent6 85 2" xfId="2809" xr:uid="{00000000-0005-0000-0000-000084070000}"/>
    <cellStyle name="Accent6 86" xfId="1200" xr:uid="{00000000-0005-0000-0000-000085070000}"/>
    <cellStyle name="Accent6 86 2" xfId="2810" xr:uid="{00000000-0005-0000-0000-000086070000}"/>
    <cellStyle name="Accent6 87" xfId="1201" xr:uid="{00000000-0005-0000-0000-000087070000}"/>
    <cellStyle name="Accent6 87 2" xfId="2811" xr:uid="{00000000-0005-0000-0000-000088070000}"/>
    <cellStyle name="Accent6 88" xfId="1202" xr:uid="{00000000-0005-0000-0000-000089070000}"/>
    <cellStyle name="Accent6 88 2" xfId="2812" xr:uid="{00000000-0005-0000-0000-00008A070000}"/>
    <cellStyle name="Accent6 89" xfId="1203" xr:uid="{00000000-0005-0000-0000-00008B070000}"/>
    <cellStyle name="Accent6 89 2" xfId="2813" xr:uid="{00000000-0005-0000-0000-00008C070000}"/>
    <cellStyle name="Accent6 9" xfId="1204" xr:uid="{00000000-0005-0000-0000-00008D070000}"/>
    <cellStyle name="Accent6 9 2" xfId="2814" xr:uid="{00000000-0005-0000-0000-00008E070000}"/>
    <cellStyle name="Accent6 90" xfId="1205" xr:uid="{00000000-0005-0000-0000-00008F070000}"/>
    <cellStyle name="Accent6 90 2" xfId="2815" xr:uid="{00000000-0005-0000-0000-000090070000}"/>
    <cellStyle name="Accent6 91" xfId="1206" xr:uid="{00000000-0005-0000-0000-000091070000}"/>
    <cellStyle name="Accent6 91 2" xfId="2816" xr:uid="{00000000-0005-0000-0000-000092070000}"/>
    <cellStyle name="Accent6 92" xfId="1207" xr:uid="{00000000-0005-0000-0000-000093070000}"/>
    <cellStyle name="Accent6 92 2" xfId="2817" xr:uid="{00000000-0005-0000-0000-000094070000}"/>
    <cellStyle name="Accent6 93" xfId="1208" xr:uid="{00000000-0005-0000-0000-000095070000}"/>
    <cellStyle name="Accent6 93 2" xfId="2818" xr:uid="{00000000-0005-0000-0000-000096070000}"/>
    <cellStyle name="Accent6 94" xfId="1209" xr:uid="{00000000-0005-0000-0000-000097070000}"/>
    <cellStyle name="Accent6 94 2" xfId="2819" xr:uid="{00000000-0005-0000-0000-000098070000}"/>
    <cellStyle name="Accent6 95" xfId="1210" xr:uid="{00000000-0005-0000-0000-000099070000}"/>
    <cellStyle name="Accent6 95 2" xfId="2820" xr:uid="{00000000-0005-0000-0000-00009A070000}"/>
    <cellStyle name="Accent6 96" xfId="1211" xr:uid="{00000000-0005-0000-0000-00009B070000}"/>
    <cellStyle name="Accent6 96 2" xfId="2821" xr:uid="{00000000-0005-0000-0000-00009C070000}"/>
    <cellStyle name="Accent6 97" xfId="1212" xr:uid="{00000000-0005-0000-0000-00009D070000}"/>
    <cellStyle name="Accent6 97 2" xfId="2822" xr:uid="{00000000-0005-0000-0000-00009E070000}"/>
    <cellStyle name="Accent6 98" xfId="1213" xr:uid="{00000000-0005-0000-0000-00009F070000}"/>
    <cellStyle name="Accent6 98 2" xfId="2823" xr:uid="{00000000-0005-0000-0000-0000A0070000}"/>
    <cellStyle name="Accent6 99" xfId="1214" xr:uid="{00000000-0005-0000-0000-0000A1070000}"/>
    <cellStyle name="Accent6 99 2" xfId="2824" xr:uid="{00000000-0005-0000-0000-0000A2070000}"/>
    <cellStyle name="ANCLAS,REZONES Y SUS PARTES,DE FUNDICION,DE HIERRO O DE ACERO" xfId="6" xr:uid="{00000000-0005-0000-0000-0000A3070000}"/>
    <cellStyle name="ANCLAS,REZONES Y SUS PARTES,DE FUNDICION,DE HIERRO O DE ACERO 2" xfId="7" xr:uid="{00000000-0005-0000-0000-0000A4070000}"/>
    <cellStyle name="ANCLAS,REZONES Y SUS PARTES,DE FUNDICION,DE HIERRO O DE ACERO 2 2" xfId="8" xr:uid="{00000000-0005-0000-0000-0000A5070000}"/>
    <cellStyle name="ANCLAS,REZONES Y SUS PARTES,DE FUNDICION,DE HIERRO O DE ACERO 2 2 2" xfId="2827" xr:uid="{00000000-0005-0000-0000-0000A6070000}"/>
    <cellStyle name="ANCLAS,REZONES Y SUS PARTES,DE FUNDICION,DE HIERRO O DE ACERO 2 3" xfId="312" xr:uid="{00000000-0005-0000-0000-0000A7070000}"/>
    <cellStyle name="ANCLAS,REZONES Y SUS PARTES,DE FUNDICION,DE HIERRO O DE ACERO 2 3 2" xfId="2828" xr:uid="{00000000-0005-0000-0000-0000A8070000}"/>
    <cellStyle name="ANCLAS,REZONES Y SUS PARTES,DE FUNDICION,DE HIERRO O DE ACERO 2 4" xfId="2826" xr:uid="{00000000-0005-0000-0000-0000A9070000}"/>
    <cellStyle name="ANCLAS,REZONES Y SUS PARTES,DE FUNDICION,DE HIERRO O DE ACERO 3" xfId="2825" xr:uid="{00000000-0005-0000-0000-0000AA070000}"/>
    <cellStyle name="annee semestre" xfId="1215" xr:uid="{00000000-0005-0000-0000-0000AB070000}"/>
    <cellStyle name="annee semestre 2" xfId="2829" xr:uid="{00000000-0005-0000-0000-0000AC070000}"/>
    <cellStyle name="annee semestre 2 2" xfId="4402" xr:uid="{00000000-0005-0000-0000-0000AD070000}"/>
    <cellStyle name="annee semestre 2 3" xfId="3788" xr:uid="{00000000-0005-0000-0000-0000AE070000}"/>
    <cellStyle name="annee semestre 2 4" xfId="5388" xr:uid="{00000000-0005-0000-0000-0000AF070000}"/>
    <cellStyle name="annee semestre 2 5" xfId="5691" xr:uid="{00000000-0005-0000-0000-0000B0070000}"/>
    <cellStyle name="annee semestre 3" xfId="3670" xr:uid="{00000000-0005-0000-0000-0000B1070000}"/>
    <cellStyle name="annee semestre 3 2" xfId="4367" xr:uid="{00000000-0005-0000-0000-0000B2070000}"/>
    <cellStyle name="annee semestre 3 3" xfId="5077" xr:uid="{00000000-0005-0000-0000-0000B3070000}"/>
    <cellStyle name="annee semestre 3 4" xfId="5692" xr:uid="{00000000-0005-0000-0000-0000B4070000}"/>
    <cellStyle name="annee semestre 4" xfId="3709" xr:uid="{00000000-0005-0000-0000-0000B5070000}"/>
    <cellStyle name="annee semestre 5" xfId="4641" xr:uid="{00000000-0005-0000-0000-0000B6070000}"/>
    <cellStyle name="annee semestre 6" xfId="5453" xr:uid="{00000000-0005-0000-0000-0000B7070000}"/>
    <cellStyle name="arial" xfId="1216" xr:uid="{00000000-0005-0000-0000-0000B8070000}"/>
    <cellStyle name="arial 2" xfId="2830" xr:uid="{00000000-0005-0000-0000-0000B9070000}"/>
    <cellStyle name="Avertissement" xfId="1217" xr:uid="{00000000-0005-0000-0000-0000BA070000}"/>
    <cellStyle name="Avertissement 2" xfId="2831" xr:uid="{00000000-0005-0000-0000-0000BB070000}"/>
    <cellStyle name="Bad" xfId="5863" builtinId="27" customBuiltin="1"/>
    <cellStyle name="Bad 2" xfId="1218" xr:uid="{00000000-0005-0000-0000-0000BD070000}"/>
    <cellStyle name="Bad 2 2" xfId="2832" xr:uid="{00000000-0005-0000-0000-0000BE070000}"/>
    <cellStyle name="Bad 3" xfId="4202" xr:uid="{00000000-0005-0000-0000-0000BF070000}"/>
    <cellStyle name="Calcul" xfId="1219" xr:uid="{00000000-0005-0000-0000-0000C0070000}"/>
    <cellStyle name="Calcul 2" xfId="2833" xr:uid="{00000000-0005-0000-0000-0000C1070000}"/>
    <cellStyle name="Calcul 2 2" xfId="4403" xr:uid="{00000000-0005-0000-0000-0000C2070000}"/>
    <cellStyle name="Calcul 2 3" xfId="4366" xr:uid="{00000000-0005-0000-0000-0000C3070000}"/>
    <cellStyle name="Calcul 2 4" xfId="5162" xr:uid="{00000000-0005-0000-0000-0000C4070000}"/>
    <cellStyle name="Calcul 2 5" xfId="4959" xr:uid="{00000000-0005-0000-0000-0000C5070000}"/>
    <cellStyle name="Calcul 2 6" xfId="5693" xr:uid="{00000000-0005-0000-0000-0000C6070000}"/>
    <cellStyle name="Calcul 3" xfId="3825" xr:uid="{00000000-0005-0000-0000-0000C7070000}"/>
    <cellStyle name="Calcul 4" xfId="4606" xr:uid="{00000000-0005-0000-0000-0000C8070000}"/>
    <cellStyle name="Calcul 5" xfId="5366" xr:uid="{00000000-0005-0000-0000-0000C9070000}"/>
    <cellStyle name="Calcul 6" xfId="5251" xr:uid="{00000000-0005-0000-0000-0000CA070000}"/>
    <cellStyle name="Calcul 7" xfId="5454" xr:uid="{00000000-0005-0000-0000-0000CB070000}"/>
    <cellStyle name="Calculation" xfId="5867" builtinId="22" customBuiltin="1"/>
    <cellStyle name="Calculation 2" xfId="1220" xr:uid="{00000000-0005-0000-0000-0000CD070000}"/>
    <cellStyle name="Calculation 2 2" xfId="2834" xr:uid="{00000000-0005-0000-0000-0000CE070000}"/>
    <cellStyle name="Calculation 2 2 2" xfId="4404" xr:uid="{00000000-0005-0000-0000-0000CF070000}"/>
    <cellStyle name="Calculation 2 2 3" xfId="3787" xr:uid="{00000000-0005-0000-0000-0000D0070000}"/>
    <cellStyle name="Calculation 2 2 4" xfId="4821" xr:uid="{00000000-0005-0000-0000-0000D1070000}"/>
    <cellStyle name="Calculation 2 2 5" xfId="4844" xr:uid="{00000000-0005-0000-0000-0000D2070000}"/>
    <cellStyle name="Calculation 2 2 6" xfId="5694" xr:uid="{00000000-0005-0000-0000-0000D3070000}"/>
    <cellStyle name="Calculation 2 3" xfId="3826" xr:uid="{00000000-0005-0000-0000-0000D4070000}"/>
    <cellStyle name="Calculation 2 4" xfId="4043" xr:uid="{00000000-0005-0000-0000-0000D5070000}"/>
    <cellStyle name="Calculation 2 5" xfId="4681" xr:uid="{00000000-0005-0000-0000-0000D6070000}"/>
    <cellStyle name="Calculation 2 6" xfId="4998" xr:uid="{00000000-0005-0000-0000-0000D7070000}"/>
    <cellStyle name="Calculation 2 7" xfId="5455" xr:uid="{00000000-0005-0000-0000-0000D8070000}"/>
    <cellStyle name="Calculation 3" xfId="4203" xr:uid="{00000000-0005-0000-0000-0000D9070000}"/>
    <cellStyle name="Calculation 3 2" xfId="3821" xr:uid="{00000000-0005-0000-0000-0000DA070000}"/>
    <cellStyle name="Calculation 3 3" xfId="4908" xr:uid="{00000000-0005-0000-0000-0000DB070000}"/>
    <cellStyle name="Calculation 3 4" xfId="4853" xr:uid="{00000000-0005-0000-0000-0000DC070000}"/>
    <cellStyle name="Calculation 3 5" xfId="5625" xr:uid="{00000000-0005-0000-0000-0000DD070000}"/>
    <cellStyle name="Cellule liée" xfId="1221" xr:uid="{00000000-0005-0000-0000-0000DE070000}"/>
    <cellStyle name="Cellule liée 2" xfId="2835" xr:uid="{00000000-0005-0000-0000-0000DF070000}"/>
    <cellStyle name="Check Cell" xfId="5869" builtinId="23" customBuiltin="1"/>
    <cellStyle name="Check Cell 2" xfId="1222" xr:uid="{00000000-0005-0000-0000-0000E1070000}"/>
    <cellStyle name="Check Cell 2 2" xfId="2836" xr:uid="{00000000-0005-0000-0000-0000E2070000}"/>
    <cellStyle name="Check Cell 3" xfId="4204" xr:uid="{00000000-0005-0000-0000-0000E3070000}"/>
    <cellStyle name="clsAltData" xfId="307" xr:uid="{00000000-0005-0000-0000-0000E4070000}"/>
    <cellStyle name="clsAltData 2" xfId="1223" xr:uid="{00000000-0005-0000-0000-0000E5070000}"/>
    <cellStyle name="clsAltData 2 2" xfId="4913" xr:uid="{00000000-0005-0000-0000-0000E6070000}"/>
    <cellStyle name="clsAltData 2 3" xfId="4640" xr:uid="{00000000-0005-0000-0000-0000E7070000}"/>
    <cellStyle name="clsAltData 2 4" xfId="5456" xr:uid="{00000000-0005-0000-0000-0000E8070000}"/>
    <cellStyle name="clsAltData 3" xfId="4712" xr:uid="{00000000-0005-0000-0000-0000E9070000}"/>
    <cellStyle name="clsAltData 4" xfId="5163" xr:uid="{00000000-0005-0000-0000-0000EA070000}"/>
    <cellStyle name="clsAltData 5" xfId="5449" xr:uid="{00000000-0005-0000-0000-0000EB070000}"/>
    <cellStyle name="clsAltDataPrezn1" xfId="1224" xr:uid="{00000000-0005-0000-0000-0000EC070000}"/>
    <cellStyle name="clsAltDataPrezn1 2" xfId="4914" xr:uid="{00000000-0005-0000-0000-0000ED070000}"/>
    <cellStyle name="clsAltDataPrezn1 3" xfId="5210" xr:uid="{00000000-0005-0000-0000-0000EE070000}"/>
    <cellStyle name="clsAltDataPrezn1 4" xfId="5457" xr:uid="{00000000-0005-0000-0000-0000EF070000}"/>
    <cellStyle name="clsAltMRVData" xfId="1225" xr:uid="{00000000-0005-0000-0000-0000F0070000}"/>
    <cellStyle name="clsAltMRVData 2" xfId="2837" xr:uid="{00000000-0005-0000-0000-0000F1070000}"/>
    <cellStyle name="clsAltMRVData 2 2" xfId="5252" xr:uid="{00000000-0005-0000-0000-0000F2070000}"/>
    <cellStyle name="clsAltMRVData 2 3" xfId="5042" xr:uid="{00000000-0005-0000-0000-0000F3070000}"/>
    <cellStyle name="clsAltMRVData 2 4" xfId="5695" xr:uid="{00000000-0005-0000-0000-0000F4070000}"/>
    <cellStyle name="clsAltMRVData 3" xfId="4915" xr:uid="{00000000-0005-0000-0000-0000F5070000}"/>
    <cellStyle name="clsAltMRVData 4" xfId="4638" xr:uid="{00000000-0005-0000-0000-0000F6070000}"/>
    <cellStyle name="clsAltMRVData 5" xfId="5458" xr:uid="{00000000-0005-0000-0000-0000F7070000}"/>
    <cellStyle name="clsAltMRVDataPrezn1" xfId="1226" xr:uid="{00000000-0005-0000-0000-0000F8070000}"/>
    <cellStyle name="clsAltMRVDataPrezn1 2" xfId="4916" xr:uid="{00000000-0005-0000-0000-0000F9070000}"/>
    <cellStyle name="clsAltMRVDataPrezn1 3" xfId="4912" xr:uid="{00000000-0005-0000-0000-0000FA070000}"/>
    <cellStyle name="clsAltMRVDataPrezn1 4" xfId="5459" xr:uid="{00000000-0005-0000-0000-0000FB070000}"/>
    <cellStyle name="clsAltMRVDataPrezn3" xfId="1227" xr:uid="{00000000-0005-0000-0000-0000FC070000}"/>
    <cellStyle name="clsAltMRVDataPrezn3 2" xfId="4917" xr:uid="{00000000-0005-0000-0000-0000FD070000}"/>
    <cellStyle name="clsAltMRVDataPrezn3 3" xfId="5419" xr:uid="{00000000-0005-0000-0000-0000FE070000}"/>
    <cellStyle name="clsAltMRVDataPrezn3 4" xfId="5460" xr:uid="{00000000-0005-0000-0000-0000FF070000}"/>
    <cellStyle name="clsAltRowHeader" xfId="306" xr:uid="{00000000-0005-0000-0000-000000080000}"/>
    <cellStyle name="clsAltRowHeader 2" xfId="1228" xr:uid="{00000000-0005-0000-0000-000001080000}"/>
    <cellStyle name="clsAltRowHeader 2 2" xfId="2839" xr:uid="{00000000-0005-0000-0000-000002080000}"/>
    <cellStyle name="clsAltRowHeader 2 2 2" xfId="5253" xr:uid="{00000000-0005-0000-0000-000003080000}"/>
    <cellStyle name="clsAltRowHeader 2 2 3" xfId="5183" xr:uid="{00000000-0005-0000-0000-000004080000}"/>
    <cellStyle name="clsAltRowHeader 2 2 4" xfId="5696" xr:uid="{00000000-0005-0000-0000-000005080000}"/>
    <cellStyle name="clsAltRowHeader 2 3" xfId="4918" xr:uid="{00000000-0005-0000-0000-000006080000}"/>
    <cellStyle name="clsAltRowHeader 2 4" xfId="5016" xr:uid="{00000000-0005-0000-0000-000007080000}"/>
    <cellStyle name="clsAltRowHeader 2 5" xfId="5461" xr:uid="{00000000-0005-0000-0000-000008080000}"/>
    <cellStyle name="clsAltRowHeader 3" xfId="2838" xr:uid="{00000000-0005-0000-0000-000009080000}"/>
    <cellStyle name="clsAltRowHeader 3 2" xfId="5254" xr:uid="{00000000-0005-0000-0000-00000A080000}"/>
    <cellStyle name="clsAltRowHeader 3 3" xfId="5025" xr:uid="{00000000-0005-0000-0000-00000B080000}"/>
    <cellStyle name="clsAltRowHeader 3 4" xfId="5697" xr:uid="{00000000-0005-0000-0000-00000C080000}"/>
    <cellStyle name="clsAltRowHeader 4" xfId="4711" xr:uid="{00000000-0005-0000-0000-00000D080000}"/>
    <cellStyle name="clsAltRowHeader 5" xfId="5441" xr:uid="{00000000-0005-0000-0000-00000E080000}"/>
    <cellStyle name="clsAltRowHeader 6" xfId="5448" xr:uid="{00000000-0005-0000-0000-00000F080000}"/>
    <cellStyle name="clsBlank" xfId="1229" xr:uid="{00000000-0005-0000-0000-000010080000}"/>
    <cellStyle name="clsBlank 2" xfId="2840" xr:uid="{00000000-0005-0000-0000-000011080000}"/>
    <cellStyle name="clsColumnHeader" xfId="305" xr:uid="{00000000-0005-0000-0000-000012080000}"/>
    <cellStyle name="clsColumnHeader 2" xfId="1230" xr:uid="{00000000-0005-0000-0000-000013080000}"/>
    <cellStyle name="clsColumnHeader 2 2" xfId="2842" xr:uid="{00000000-0005-0000-0000-000014080000}"/>
    <cellStyle name="clsColumnHeader 2 2 2" xfId="5255" xr:uid="{00000000-0005-0000-0000-000015080000}"/>
    <cellStyle name="clsColumnHeader 2 2 3" xfId="5285" xr:uid="{00000000-0005-0000-0000-000016080000}"/>
    <cellStyle name="clsColumnHeader 2 2 4" xfId="5698" xr:uid="{00000000-0005-0000-0000-000017080000}"/>
    <cellStyle name="clsColumnHeader 2 3" xfId="4919" xr:uid="{00000000-0005-0000-0000-000018080000}"/>
    <cellStyle name="clsColumnHeader 2 4" xfId="4907" xr:uid="{00000000-0005-0000-0000-000019080000}"/>
    <cellStyle name="clsColumnHeader 2 5" xfId="5462" xr:uid="{00000000-0005-0000-0000-00001A080000}"/>
    <cellStyle name="clsColumnHeader 3" xfId="2841" xr:uid="{00000000-0005-0000-0000-00001B080000}"/>
    <cellStyle name="clsColumnHeader 3 2" xfId="5256" xr:uid="{00000000-0005-0000-0000-00001C080000}"/>
    <cellStyle name="clsColumnHeader 3 3" xfId="4843" xr:uid="{00000000-0005-0000-0000-00001D080000}"/>
    <cellStyle name="clsColumnHeader 3 4" xfId="5699" xr:uid="{00000000-0005-0000-0000-00001E080000}"/>
    <cellStyle name="clsColumnHeader 4" xfId="4710" xr:uid="{00000000-0005-0000-0000-00001F080000}"/>
    <cellStyle name="clsColumnHeader 5" xfId="5442" xr:uid="{00000000-0005-0000-0000-000020080000}"/>
    <cellStyle name="clsColumnHeader 6" xfId="5447" xr:uid="{00000000-0005-0000-0000-000021080000}"/>
    <cellStyle name="clsData" xfId="309" xr:uid="{00000000-0005-0000-0000-000022080000}"/>
    <cellStyle name="clsData 2" xfId="1231" xr:uid="{00000000-0005-0000-0000-000023080000}"/>
    <cellStyle name="clsData 2 2" xfId="4920" xr:uid="{00000000-0005-0000-0000-000024080000}"/>
    <cellStyle name="clsData 2 3" xfId="5266" xr:uid="{00000000-0005-0000-0000-000025080000}"/>
    <cellStyle name="clsData 2 4" xfId="5463" xr:uid="{00000000-0005-0000-0000-000026080000}"/>
    <cellStyle name="clsData 3" xfId="4714" xr:uid="{00000000-0005-0000-0000-000027080000}"/>
    <cellStyle name="clsData 4" xfId="5440" xr:uid="{00000000-0005-0000-0000-000028080000}"/>
    <cellStyle name="clsData 5" xfId="5451" xr:uid="{00000000-0005-0000-0000-000029080000}"/>
    <cellStyle name="clsDataPrezn1" xfId="1232" xr:uid="{00000000-0005-0000-0000-00002A080000}"/>
    <cellStyle name="clsDataPrezn1 2" xfId="4921" xr:uid="{00000000-0005-0000-0000-00002B080000}"/>
    <cellStyle name="clsDataPrezn1 3" xfId="5415" xr:uid="{00000000-0005-0000-0000-00002C080000}"/>
    <cellStyle name="clsDataPrezn1 4" xfId="5464" xr:uid="{00000000-0005-0000-0000-00002D080000}"/>
    <cellStyle name="clsDefault" xfId="1233" xr:uid="{00000000-0005-0000-0000-00002E080000}"/>
    <cellStyle name="clsDefault 2" xfId="2843" xr:uid="{00000000-0005-0000-0000-00002F080000}"/>
    <cellStyle name="clsFooter" xfId="1234" xr:uid="{00000000-0005-0000-0000-000030080000}"/>
    <cellStyle name="clsFooter 2" xfId="2844" xr:uid="{00000000-0005-0000-0000-000031080000}"/>
    <cellStyle name="clsFooter 2 2" xfId="5257" xr:uid="{00000000-0005-0000-0000-000032080000}"/>
    <cellStyle name="clsFooter 2 3" xfId="5387" xr:uid="{00000000-0005-0000-0000-000033080000}"/>
    <cellStyle name="clsFooter 2 4" xfId="5700" xr:uid="{00000000-0005-0000-0000-000034080000}"/>
    <cellStyle name="clsFooter 3" xfId="4922" xr:uid="{00000000-0005-0000-0000-000035080000}"/>
    <cellStyle name="clsFooter 4" xfId="5246" xr:uid="{00000000-0005-0000-0000-000036080000}"/>
    <cellStyle name="clsFooter 5" xfId="5465" xr:uid="{00000000-0005-0000-0000-000037080000}"/>
    <cellStyle name="clsIndexTableData" xfId="1235" xr:uid="{00000000-0005-0000-0000-000038080000}"/>
    <cellStyle name="clsIndexTableData 2" xfId="2845" xr:uid="{00000000-0005-0000-0000-000039080000}"/>
    <cellStyle name="clsIndexTableHdr" xfId="1236" xr:uid="{00000000-0005-0000-0000-00003A080000}"/>
    <cellStyle name="clsIndexTableHdr 2" xfId="2846" xr:uid="{00000000-0005-0000-0000-00003B080000}"/>
    <cellStyle name="clsIndexTableTitle" xfId="310" xr:uid="{00000000-0005-0000-0000-00003C080000}"/>
    <cellStyle name="clsIndexTableTitle 2" xfId="2847" xr:uid="{00000000-0005-0000-0000-00003D080000}"/>
    <cellStyle name="clsIndexTableTitle 2 2" xfId="5258" xr:uid="{00000000-0005-0000-0000-00003E080000}"/>
    <cellStyle name="clsIndexTableTitle 2 3" xfId="5024" xr:uid="{00000000-0005-0000-0000-00003F080000}"/>
    <cellStyle name="clsIndexTableTitle 2 4" xfId="5701" xr:uid="{00000000-0005-0000-0000-000040080000}"/>
    <cellStyle name="clsIndexTableTitle 3" xfId="4715" xr:uid="{00000000-0005-0000-0000-000041080000}"/>
    <cellStyle name="clsIndexTableTitle 4" xfId="5439" xr:uid="{00000000-0005-0000-0000-000042080000}"/>
    <cellStyle name="clsIndexTableTitle 5" xfId="5452" xr:uid="{00000000-0005-0000-0000-000043080000}"/>
    <cellStyle name="clsMRVData" xfId="1237" xr:uid="{00000000-0005-0000-0000-000044080000}"/>
    <cellStyle name="clsMRVData 2" xfId="2848" xr:uid="{00000000-0005-0000-0000-000045080000}"/>
    <cellStyle name="clsMRVData 2 2" xfId="5259" xr:uid="{00000000-0005-0000-0000-000046080000}"/>
    <cellStyle name="clsMRVData 2 3" xfId="4697" xr:uid="{00000000-0005-0000-0000-000047080000}"/>
    <cellStyle name="clsMRVData 2 4" xfId="5702" xr:uid="{00000000-0005-0000-0000-000048080000}"/>
    <cellStyle name="clsMRVData 3" xfId="4923" xr:uid="{00000000-0005-0000-0000-000049080000}"/>
    <cellStyle name="clsMRVData 4" xfId="5209" xr:uid="{00000000-0005-0000-0000-00004A080000}"/>
    <cellStyle name="clsMRVData 5" xfId="5466" xr:uid="{00000000-0005-0000-0000-00004B080000}"/>
    <cellStyle name="clsMRVDataPrezn1" xfId="1238" xr:uid="{00000000-0005-0000-0000-00004C080000}"/>
    <cellStyle name="clsMRVDataPrezn1 2" xfId="4924" xr:uid="{00000000-0005-0000-0000-00004D080000}"/>
    <cellStyle name="clsMRVDataPrezn1 3" xfId="5364" xr:uid="{00000000-0005-0000-0000-00004E080000}"/>
    <cellStyle name="clsMRVDataPrezn1 4" xfId="5467" xr:uid="{00000000-0005-0000-0000-00004F080000}"/>
    <cellStyle name="clsReportFooter" xfId="1239" xr:uid="{00000000-0005-0000-0000-000050080000}"/>
    <cellStyle name="clsReportFooter 2" xfId="2849" xr:uid="{00000000-0005-0000-0000-000051080000}"/>
    <cellStyle name="clsReportFooter 2 2" xfId="5260" xr:uid="{00000000-0005-0000-0000-000052080000}"/>
    <cellStyle name="clsReportFooter 2 3" xfId="4958" xr:uid="{00000000-0005-0000-0000-000053080000}"/>
    <cellStyle name="clsReportFooter 2 4" xfId="5703" xr:uid="{00000000-0005-0000-0000-000054080000}"/>
    <cellStyle name="clsReportFooter 3" xfId="4925" xr:uid="{00000000-0005-0000-0000-000055080000}"/>
    <cellStyle name="clsReportFooter 4" xfId="4939" xr:uid="{00000000-0005-0000-0000-000056080000}"/>
    <cellStyle name="clsReportFooter 5" xfId="5468" xr:uid="{00000000-0005-0000-0000-000057080000}"/>
    <cellStyle name="clsReportHeader" xfId="304" xr:uid="{00000000-0005-0000-0000-000058080000}"/>
    <cellStyle name="clsReportHeader 2" xfId="1240" xr:uid="{00000000-0005-0000-0000-000059080000}"/>
    <cellStyle name="clsReportHeader 2 2" xfId="2851" xr:uid="{00000000-0005-0000-0000-00005A080000}"/>
    <cellStyle name="clsReportHeader 2 2 2" xfId="5261" xr:uid="{00000000-0005-0000-0000-00005B080000}"/>
    <cellStyle name="clsReportHeader 2 2 3" xfId="4842" xr:uid="{00000000-0005-0000-0000-00005C080000}"/>
    <cellStyle name="clsReportHeader 2 2 4" xfId="5704" xr:uid="{00000000-0005-0000-0000-00005D080000}"/>
    <cellStyle name="clsReportHeader 2 3" xfId="4926" xr:uid="{00000000-0005-0000-0000-00005E080000}"/>
    <cellStyle name="clsReportHeader 2 4" xfId="5015" xr:uid="{00000000-0005-0000-0000-00005F080000}"/>
    <cellStyle name="clsReportHeader 2 5" xfId="5469" xr:uid="{00000000-0005-0000-0000-000060080000}"/>
    <cellStyle name="clsReportHeader 3" xfId="2850" xr:uid="{00000000-0005-0000-0000-000061080000}"/>
    <cellStyle name="clsReportHeader 3 2" xfId="5262" xr:uid="{00000000-0005-0000-0000-000062080000}"/>
    <cellStyle name="clsReportHeader 3 3" xfId="5041" xr:uid="{00000000-0005-0000-0000-000063080000}"/>
    <cellStyle name="clsReportHeader 3 4" xfId="5705" xr:uid="{00000000-0005-0000-0000-000064080000}"/>
    <cellStyle name="clsReportHeader 4" xfId="4709" xr:uid="{00000000-0005-0000-0000-000065080000}"/>
    <cellStyle name="clsReportHeader 5" xfId="5032" xr:uid="{00000000-0005-0000-0000-000066080000}"/>
    <cellStyle name="clsReportHeader 6" xfId="5446" xr:uid="{00000000-0005-0000-0000-000067080000}"/>
    <cellStyle name="clsRowHeader" xfId="308" xr:uid="{00000000-0005-0000-0000-000068080000}"/>
    <cellStyle name="clsRowHeader 2" xfId="2852" xr:uid="{00000000-0005-0000-0000-000069080000}"/>
    <cellStyle name="clsRowHeader 2 2" xfId="5263" xr:uid="{00000000-0005-0000-0000-00006A080000}"/>
    <cellStyle name="clsRowHeader 2 3" xfId="5386" xr:uid="{00000000-0005-0000-0000-00006B080000}"/>
    <cellStyle name="clsRowHeader 2 4" xfId="5706" xr:uid="{00000000-0005-0000-0000-00006C080000}"/>
    <cellStyle name="clsRowHeader 3" xfId="4713" xr:uid="{00000000-0005-0000-0000-00006D080000}"/>
    <cellStyle name="clsRowHeader 4" xfId="5018" xr:uid="{00000000-0005-0000-0000-00006E080000}"/>
    <cellStyle name="clsRowHeader 5" xfId="5450" xr:uid="{00000000-0005-0000-0000-00006F080000}"/>
    <cellStyle name="clsScale" xfId="1241" xr:uid="{00000000-0005-0000-0000-000070080000}"/>
    <cellStyle name="clsScale 2" xfId="2853" xr:uid="{00000000-0005-0000-0000-000071080000}"/>
    <cellStyle name="clsSection" xfId="1242" xr:uid="{00000000-0005-0000-0000-000072080000}"/>
    <cellStyle name="clsSection 2" xfId="2854" xr:uid="{00000000-0005-0000-0000-000073080000}"/>
    <cellStyle name="clsSection 2 2" xfId="5264" xr:uid="{00000000-0005-0000-0000-000074080000}"/>
    <cellStyle name="clsSection 2 3" xfId="5182" xr:uid="{00000000-0005-0000-0000-000075080000}"/>
    <cellStyle name="clsSection 2 4" xfId="5707" xr:uid="{00000000-0005-0000-0000-000076080000}"/>
    <cellStyle name="clsSection 3" xfId="4927" xr:uid="{00000000-0005-0000-0000-000077080000}"/>
    <cellStyle name="clsSection 4" xfId="4906" xr:uid="{00000000-0005-0000-0000-000078080000}"/>
    <cellStyle name="clsSection 5" xfId="5470" xr:uid="{00000000-0005-0000-0000-000079080000}"/>
    <cellStyle name="Comma" xfId="1925" builtinId="3"/>
    <cellStyle name="Comma 10" xfId="9" xr:uid="{00000000-0005-0000-0000-00007B080000}"/>
    <cellStyle name="Comma 10 2" xfId="3675" xr:uid="{00000000-0005-0000-0000-00007C080000}"/>
    <cellStyle name="Comma 11" xfId="323" xr:uid="{00000000-0005-0000-0000-00007D080000}"/>
    <cellStyle name="Comma 12" xfId="325" xr:uid="{00000000-0005-0000-0000-00007E080000}"/>
    <cellStyle name="Comma 12 2" xfId="1243" xr:uid="{00000000-0005-0000-0000-00007F080000}"/>
    <cellStyle name="Comma 12 2 2" xfId="3827" xr:uid="{00000000-0005-0000-0000-000080080000}"/>
    <cellStyle name="Comma 12 3" xfId="3714" xr:uid="{00000000-0005-0000-0000-000081080000}"/>
    <cellStyle name="Comma 13" xfId="1244" xr:uid="{00000000-0005-0000-0000-000082080000}"/>
    <cellStyle name="Comma 13 2" xfId="4205" xr:uid="{00000000-0005-0000-0000-000083080000}"/>
    <cellStyle name="Comma 14" xfId="4206" xr:uid="{00000000-0005-0000-0000-000084080000}"/>
    <cellStyle name="Comma 14 2" xfId="5043" xr:uid="{00000000-0005-0000-0000-000085080000}"/>
    <cellStyle name="Comma 14 3" xfId="5626" xr:uid="{00000000-0005-0000-0000-000086080000}"/>
    <cellStyle name="Comma 14 4" xfId="5913" xr:uid="{00000000-0005-0000-0000-000087080000}"/>
    <cellStyle name="Comma 16" xfId="4617" xr:uid="{00000000-0005-0000-0000-000088080000}"/>
    <cellStyle name="Comma 17" xfId="4207" xr:uid="{00000000-0005-0000-0000-000089080000}"/>
    <cellStyle name="Comma 18" xfId="4618" xr:uid="{00000000-0005-0000-0000-00008A080000}"/>
    <cellStyle name="Comma 2" xfId="10" xr:uid="{00000000-0005-0000-0000-00008B080000}"/>
    <cellStyle name="Comma 2 2" xfId="11" xr:uid="{00000000-0005-0000-0000-00008C080000}"/>
    <cellStyle name="Comma 2 2 2" xfId="1245" xr:uid="{00000000-0005-0000-0000-00008D080000}"/>
    <cellStyle name="Comma 2 3" xfId="12" xr:uid="{00000000-0005-0000-0000-00008E080000}"/>
    <cellStyle name="Comma 2 3 2" xfId="1246" xr:uid="{00000000-0005-0000-0000-00008F080000}"/>
    <cellStyle name="Comma 2 3 2 2" xfId="3828" xr:uid="{00000000-0005-0000-0000-000090080000}"/>
    <cellStyle name="Comma 2 3 3" xfId="3676" xr:uid="{00000000-0005-0000-0000-000091080000}"/>
    <cellStyle name="Comma 2 4" xfId="313" xr:uid="{00000000-0005-0000-0000-000092080000}"/>
    <cellStyle name="Comma 2 4 2" xfId="1247" xr:uid="{00000000-0005-0000-0000-000093080000}"/>
    <cellStyle name="Comma 2 5" xfId="1248" xr:uid="{00000000-0005-0000-0000-000094080000}"/>
    <cellStyle name="Comma 2 6" xfId="1249" xr:uid="{00000000-0005-0000-0000-000095080000}"/>
    <cellStyle name="Comma 2 7" xfId="3653" xr:uid="{00000000-0005-0000-0000-000096080000}"/>
    <cellStyle name="Comma 2 7 2" xfId="4405" xr:uid="{00000000-0005-0000-0000-000097080000}"/>
    <cellStyle name="Comma 3" xfId="13" xr:uid="{00000000-0005-0000-0000-000098080000}"/>
    <cellStyle name="Comma 3 2" xfId="14" xr:uid="{00000000-0005-0000-0000-000099080000}"/>
    <cellStyle name="Comma 3 2 2" xfId="1250" xr:uid="{00000000-0005-0000-0000-00009A080000}"/>
    <cellStyle name="Comma 3 2 2 2" xfId="3829" xr:uid="{00000000-0005-0000-0000-00009B080000}"/>
    <cellStyle name="Comma 3 2 3" xfId="3677" xr:uid="{00000000-0005-0000-0000-00009C080000}"/>
    <cellStyle name="Comma 3 3" xfId="15" xr:uid="{00000000-0005-0000-0000-00009D080000}"/>
    <cellStyle name="Comma 3 3 2" xfId="1251" xr:uid="{00000000-0005-0000-0000-00009E080000}"/>
    <cellStyle name="Comma 3 3 2 2" xfId="3830" xr:uid="{00000000-0005-0000-0000-00009F080000}"/>
    <cellStyle name="Comma 3 3 2 3" xfId="4935" xr:uid="{00000000-0005-0000-0000-0000A0080000}"/>
    <cellStyle name="Comma 3 3 2 4" xfId="5471" xr:uid="{00000000-0005-0000-0000-0000A1080000}"/>
    <cellStyle name="Comma 3 3 2 5" xfId="5904" xr:uid="{00000000-0005-0000-0000-0000A2080000}"/>
    <cellStyle name="Comma 3 3 3" xfId="1252" xr:uid="{00000000-0005-0000-0000-0000A3080000}"/>
    <cellStyle name="Comma 3 3 3 2" xfId="3831" xr:uid="{00000000-0005-0000-0000-0000A4080000}"/>
    <cellStyle name="Comma 3 3 3 3" xfId="4936" xr:uid="{00000000-0005-0000-0000-0000A5080000}"/>
    <cellStyle name="Comma 3 3 3 4" xfId="5472" xr:uid="{00000000-0005-0000-0000-0000A6080000}"/>
    <cellStyle name="Comma 3 3 3 5" xfId="5905" xr:uid="{00000000-0005-0000-0000-0000A7080000}"/>
    <cellStyle name="Comma 3 3 4" xfId="1253" xr:uid="{00000000-0005-0000-0000-0000A8080000}"/>
    <cellStyle name="Comma 3 3 4 2" xfId="3832" xr:uid="{00000000-0005-0000-0000-0000A9080000}"/>
    <cellStyle name="Comma 3 3 4 3" xfId="4937" xr:uid="{00000000-0005-0000-0000-0000AA080000}"/>
    <cellStyle name="Comma 3 3 4 4" xfId="5473" xr:uid="{00000000-0005-0000-0000-0000AB080000}"/>
    <cellStyle name="Comma 3 3 4 5" xfId="5906" xr:uid="{00000000-0005-0000-0000-0000AC080000}"/>
    <cellStyle name="Comma 3 3 5" xfId="3678" xr:uid="{00000000-0005-0000-0000-0000AD080000}"/>
    <cellStyle name="Comma 3 3 6" xfId="4637" xr:uid="{00000000-0005-0000-0000-0000AE080000}"/>
    <cellStyle name="Comma 3 3 7" xfId="5443" xr:uid="{00000000-0005-0000-0000-0000AF080000}"/>
    <cellStyle name="Comma 3 3 8" xfId="5901" xr:uid="{00000000-0005-0000-0000-0000B0080000}"/>
    <cellStyle name="Comma 3 4" xfId="314" xr:uid="{00000000-0005-0000-0000-0000B1080000}"/>
    <cellStyle name="Comma 3 4 2" xfId="1254" xr:uid="{00000000-0005-0000-0000-0000B2080000}"/>
    <cellStyle name="Comma 3 4 2 2" xfId="3833" xr:uid="{00000000-0005-0000-0000-0000B3080000}"/>
    <cellStyle name="Comma 3 4 3" xfId="3711" xr:uid="{00000000-0005-0000-0000-0000B4080000}"/>
    <cellStyle name="Comma 3 5" xfId="1255" xr:uid="{00000000-0005-0000-0000-0000B5080000}"/>
    <cellStyle name="Comma 3 5 2" xfId="3834" xr:uid="{00000000-0005-0000-0000-0000B6080000}"/>
    <cellStyle name="Comma 3 6" xfId="1256" xr:uid="{00000000-0005-0000-0000-0000B7080000}"/>
    <cellStyle name="Comma 3 7" xfId="3652" xr:uid="{00000000-0005-0000-0000-0000B8080000}"/>
    <cellStyle name="Comma 3 7 2" xfId="4406" xr:uid="{00000000-0005-0000-0000-0000B9080000}"/>
    <cellStyle name="Comma 4" xfId="16" xr:uid="{00000000-0005-0000-0000-0000BA080000}"/>
    <cellStyle name="Comma 4 2" xfId="17" xr:uid="{00000000-0005-0000-0000-0000BB080000}"/>
    <cellStyle name="Comma 4 2 2" xfId="4208" xr:uid="{00000000-0005-0000-0000-0000BC080000}"/>
    <cellStyle name="Comma 4 2 2 2" xfId="5044" xr:uid="{00000000-0005-0000-0000-0000BD080000}"/>
    <cellStyle name="Comma 4 2 2 3" xfId="5627" xr:uid="{00000000-0005-0000-0000-0000BE080000}"/>
    <cellStyle name="Comma 4 2 2 4" xfId="5914" xr:uid="{00000000-0005-0000-0000-0000BF080000}"/>
    <cellStyle name="Comma 4 2 3" xfId="3680" xr:uid="{00000000-0005-0000-0000-0000C0080000}"/>
    <cellStyle name="Comma 4 2 4" xfId="4639" xr:uid="{00000000-0005-0000-0000-0000C1080000}"/>
    <cellStyle name="Comma 4 2 5" xfId="5444" xr:uid="{00000000-0005-0000-0000-0000C2080000}"/>
    <cellStyle name="Comma 4 2 6" xfId="5902" xr:uid="{00000000-0005-0000-0000-0000C3080000}"/>
    <cellStyle name="Comma 5" xfId="18" xr:uid="{00000000-0005-0000-0000-0000C4080000}"/>
    <cellStyle name="Comma 5 2" xfId="19" xr:uid="{00000000-0005-0000-0000-0000C5080000}"/>
    <cellStyle name="Comma 5 2 2" xfId="3682" xr:uid="{00000000-0005-0000-0000-0000C6080000}"/>
    <cellStyle name="Comma 5 3" xfId="20" xr:uid="{00000000-0005-0000-0000-0000C7080000}"/>
    <cellStyle name="Comma 5 3 2" xfId="3683" xr:uid="{00000000-0005-0000-0000-0000C8080000}"/>
    <cellStyle name="Comma 5 4" xfId="315" xr:uid="{00000000-0005-0000-0000-0000C9080000}"/>
    <cellStyle name="Comma 5 4 2" xfId="3712" xr:uid="{00000000-0005-0000-0000-0000CA080000}"/>
    <cellStyle name="Comma 5 5" xfId="3681" xr:uid="{00000000-0005-0000-0000-0000CB080000}"/>
    <cellStyle name="Comma 6" xfId="21" xr:uid="{00000000-0005-0000-0000-0000CC080000}"/>
    <cellStyle name="Comma 6 2" xfId="1257" xr:uid="{00000000-0005-0000-0000-0000CD080000}"/>
    <cellStyle name="Comma 6 2 2" xfId="3836" xr:uid="{00000000-0005-0000-0000-0000CE080000}"/>
    <cellStyle name="Comma 6 3" xfId="3684" xr:uid="{00000000-0005-0000-0000-0000CF080000}"/>
    <cellStyle name="Comma 7" xfId="22" xr:uid="{00000000-0005-0000-0000-0000D0080000}"/>
    <cellStyle name="Comma 7 2" xfId="1258" xr:uid="{00000000-0005-0000-0000-0000D1080000}"/>
    <cellStyle name="Comma 7 2 2" xfId="3837" xr:uid="{00000000-0005-0000-0000-0000D2080000}"/>
    <cellStyle name="Comma 7 3" xfId="1259" xr:uid="{00000000-0005-0000-0000-0000D3080000}"/>
    <cellStyle name="Comma 7 3 2" xfId="3838" xr:uid="{00000000-0005-0000-0000-0000D4080000}"/>
    <cellStyle name="Comma 7 4" xfId="1260" xr:uid="{00000000-0005-0000-0000-0000D5080000}"/>
    <cellStyle name="Comma 7 4 2" xfId="3839" xr:uid="{00000000-0005-0000-0000-0000D6080000}"/>
    <cellStyle name="Comma 7 5" xfId="3685" xr:uid="{00000000-0005-0000-0000-0000D7080000}"/>
    <cellStyle name="Comma 8" xfId="23" xr:uid="{00000000-0005-0000-0000-0000D8080000}"/>
    <cellStyle name="Comma 8 2" xfId="1261" xr:uid="{00000000-0005-0000-0000-0000D9080000}"/>
    <cellStyle name="Comma 8 2 2" xfId="3840" xr:uid="{00000000-0005-0000-0000-0000DA080000}"/>
    <cellStyle name="Comma 8 2 3" xfId="4940" xr:uid="{00000000-0005-0000-0000-0000DB080000}"/>
    <cellStyle name="Comma 8 2 4" xfId="5474" xr:uid="{00000000-0005-0000-0000-0000DC080000}"/>
    <cellStyle name="Comma 8 2 5" xfId="5907" xr:uid="{00000000-0005-0000-0000-0000DD080000}"/>
    <cellStyle name="Comma 8 3" xfId="1262" xr:uid="{00000000-0005-0000-0000-0000DE080000}"/>
    <cellStyle name="Comma 8 3 2" xfId="3841" xr:uid="{00000000-0005-0000-0000-0000DF080000}"/>
    <cellStyle name="Comma 8 3 3" xfId="4941" xr:uid="{00000000-0005-0000-0000-0000E0080000}"/>
    <cellStyle name="Comma 8 3 4" xfId="5475" xr:uid="{00000000-0005-0000-0000-0000E1080000}"/>
    <cellStyle name="Comma 8 3 5" xfId="5908" xr:uid="{00000000-0005-0000-0000-0000E2080000}"/>
    <cellStyle name="Comma 8 4" xfId="1263" xr:uid="{00000000-0005-0000-0000-0000E3080000}"/>
    <cellStyle name="Comma 8 4 2" xfId="3842" xr:uid="{00000000-0005-0000-0000-0000E4080000}"/>
    <cellStyle name="Comma 8 4 3" xfId="4942" xr:uid="{00000000-0005-0000-0000-0000E5080000}"/>
    <cellStyle name="Comma 8 4 4" xfId="5476" xr:uid="{00000000-0005-0000-0000-0000E6080000}"/>
    <cellStyle name="Comma 8 4 5" xfId="5909" xr:uid="{00000000-0005-0000-0000-0000E7080000}"/>
    <cellStyle name="Comma 8 5" xfId="3686" xr:uid="{00000000-0005-0000-0000-0000E8080000}"/>
    <cellStyle name="Comma 8 6" xfId="4642" xr:uid="{00000000-0005-0000-0000-0000E9080000}"/>
    <cellStyle name="Comma 8 7" xfId="5445" xr:uid="{00000000-0005-0000-0000-0000EA080000}"/>
    <cellStyle name="Comma 8 8" xfId="5903" xr:uid="{00000000-0005-0000-0000-0000EB080000}"/>
    <cellStyle name="Comma 9" xfId="302" xr:uid="{00000000-0005-0000-0000-0000EC080000}"/>
    <cellStyle name="Comma 9 2" xfId="1264" xr:uid="{00000000-0005-0000-0000-0000ED080000}"/>
    <cellStyle name="Comma 9 2 2" xfId="3843" xr:uid="{00000000-0005-0000-0000-0000EE080000}"/>
    <cellStyle name="Comma 9 3" xfId="3710" xr:uid="{00000000-0005-0000-0000-0000EF080000}"/>
    <cellStyle name="Comma0" xfId="1265" xr:uid="{00000000-0005-0000-0000-0000F0080000}"/>
    <cellStyle name="Commentaire" xfId="1266" xr:uid="{00000000-0005-0000-0000-0000F1080000}"/>
    <cellStyle name="Commentaire 2" xfId="1267" xr:uid="{00000000-0005-0000-0000-0000F2080000}"/>
    <cellStyle name="Commentaire 2 2" xfId="2856" xr:uid="{00000000-0005-0000-0000-0000F3080000}"/>
    <cellStyle name="Commentaire 2 2 2" xfId="4407" xr:uid="{00000000-0005-0000-0000-0000F4080000}"/>
    <cellStyle name="Commentaire 2 2 3" xfId="4365" xr:uid="{00000000-0005-0000-0000-0000F5080000}"/>
    <cellStyle name="Commentaire 2 2 4" xfId="5161" xr:uid="{00000000-0005-0000-0000-0000F6080000}"/>
    <cellStyle name="Commentaire 2 2 5" xfId="5076" xr:uid="{00000000-0005-0000-0000-0000F7080000}"/>
    <cellStyle name="Commentaire 2 2 6" xfId="5708" xr:uid="{00000000-0005-0000-0000-0000F8080000}"/>
    <cellStyle name="Commentaire 2 3" xfId="3846" xr:uid="{00000000-0005-0000-0000-0000F9080000}"/>
    <cellStyle name="Commentaire 2 4" xfId="3708" xr:uid="{00000000-0005-0000-0000-0000FA080000}"/>
    <cellStyle name="Commentaire 2 5" xfId="5365" xr:uid="{00000000-0005-0000-0000-0000FB080000}"/>
    <cellStyle name="Commentaire 2 6" xfId="5231" xr:uid="{00000000-0005-0000-0000-0000FC080000}"/>
    <cellStyle name="Commentaire 2 7" xfId="5478" xr:uid="{00000000-0005-0000-0000-0000FD080000}"/>
    <cellStyle name="Commentaire 3" xfId="2855" xr:uid="{00000000-0005-0000-0000-0000FE080000}"/>
    <cellStyle name="Commentaire 3 2" xfId="4408" xr:uid="{00000000-0005-0000-0000-0000FF080000}"/>
    <cellStyle name="Commentaire 3 3" xfId="3786" xr:uid="{00000000-0005-0000-0000-000000090000}"/>
    <cellStyle name="Commentaire 3 4" xfId="4820" xr:uid="{00000000-0005-0000-0000-000001090000}"/>
    <cellStyle name="Commentaire 3 5" xfId="4841" xr:uid="{00000000-0005-0000-0000-000002090000}"/>
    <cellStyle name="Commentaire 3 6" xfId="5709" xr:uid="{00000000-0005-0000-0000-000003090000}"/>
    <cellStyle name="Commentaire 4" xfId="3845" xr:uid="{00000000-0005-0000-0000-000004090000}"/>
    <cellStyle name="Commentaire 5" xfId="3713" xr:uid="{00000000-0005-0000-0000-000005090000}"/>
    <cellStyle name="Commentaire 6" xfId="4680" xr:uid="{00000000-0005-0000-0000-000006090000}"/>
    <cellStyle name="Commentaire 7" xfId="4997" xr:uid="{00000000-0005-0000-0000-000007090000}"/>
    <cellStyle name="Commentaire 8" xfId="5477" xr:uid="{00000000-0005-0000-0000-000008090000}"/>
    <cellStyle name="Currency 2" xfId="4209" xr:uid="{00000000-0005-0000-0000-000009090000}"/>
    <cellStyle name="Currency 3" xfId="4210" xr:uid="{00000000-0005-0000-0000-00000A090000}"/>
    <cellStyle name="Currency0" xfId="1268" xr:uid="{00000000-0005-0000-0000-00000B090000}"/>
    <cellStyle name="Data" xfId="5900" xr:uid="{00000000-0005-0000-0000-00000C090000}"/>
    <cellStyle name="Date" xfId="1269" xr:uid="{00000000-0005-0000-0000-00000D090000}"/>
    <cellStyle name="données" xfId="1270" xr:uid="{00000000-0005-0000-0000-00000E090000}"/>
    <cellStyle name="donnéesbord" xfId="1271" xr:uid="{00000000-0005-0000-0000-00000F090000}"/>
    <cellStyle name="Emphase 1" xfId="1272" xr:uid="{00000000-0005-0000-0000-000010090000}"/>
    <cellStyle name="Emphase 1 2" xfId="2857" xr:uid="{00000000-0005-0000-0000-000011090000}"/>
    <cellStyle name="Emphase 2" xfId="1273" xr:uid="{00000000-0005-0000-0000-000012090000}"/>
    <cellStyle name="Emphase 2 2" xfId="2858" xr:uid="{00000000-0005-0000-0000-000013090000}"/>
    <cellStyle name="Emphase 3" xfId="1274" xr:uid="{00000000-0005-0000-0000-000014090000}"/>
    <cellStyle name="Emphase 3 2" xfId="2859" xr:uid="{00000000-0005-0000-0000-000015090000}"/>
    <cellStyle name="Entrée" xfId="1275" xr:uid="{00000000-0005-0000-0000-000016090000}"/>
    <cellStyle name="Entrée 2" xfId="2860" xr:uid="{00000000-0005-0000-0000-000017090000}"/>
    <cellStyle name="Entrée 2 2" xfId="4412" xr:uid="{00000000-0005-0000-0000-000018090000}"/>
    <cellStyle name="Entrée 2 3" xfId="3785" xr:uid="{00000000-0005-0000-0000-000019090000}"/>
    <cellStyle name="Entrée 2 4" xfId="4819" xr:uid="{00000000-0005-0000-0000-00001A090000}"/>
    <cellStyle name="Entrée 2 5" xfId="5181" xr:uid="{00000000-0005-0000-0000-00001B090000}"/>
    <cellStyle name="Entrée 2 6" xfId="5710" xr:uid="{00000000-0005-0000-0000-00001C090000}"/>
    <cellStyle name="Entrée 3" xfId="3854" xr:uid="{00000000-0005-0000-0000-00001D090000}"/>
    <cellStyle name="Entrée 4" xfId="3707" xr:uid="{00000000-0005-0000-0000-00001E090000}"/>
    <cellStyle name="Entrée 5" xfId="5363" xr:uid="{00000000-0005-0000-0000-00001F090000}"/>
    <cellStyle name="Entrée 6" xfId="5230" xr:uid="{00000000-0005-0000-0000-000020090000}"/>
    <cellStyle name="Entrée 7" xfId="5479" xr:uid="{00000000-0005-0000-0000-000021090000}"/>
    <cellStyle name="Euro" xfId="1276" xr:uid="{00000000-0005-0000-0000-000022090000}"/>
    <cellStyle name="Euro 2" xfId="1277" xr:uid="{00000000-0005-0000-0000-000023090000}"/>
    <cellStyle name="Euro_BEN (2)" xfId="1278" xr:uid="{00000000-0005-0000-0000-000024090000}"/>
    <cellStyle name="Explanatory Text" xfId="5872" builtinId="53" customBuiltin="1"/>
    <cellStyle name="Explanatory Text 2" xfId="1279" xr:uid="{00000000-0005-0000-0000-000026090000}"/>
    <cellStyle name="Explanatory Text 2 2" xfId="2861" xr:uid="{00000000-0005-0000-0000-000027090000}"/>
    <cellStyle name="Fixed" xfId="1280" xr:uid="{00000000-0005-0000-0000-000028090000}"/>
    <cellStyle name="Footnote" xfId="1281" xr:uid="{00000000-0005-0000-0000-000029090000}"/>
    <cellStyle name="Gentia To Excel" xfId="4211" xr:uid="{00000000-0005-0000-0000-00002A090000}"/>
    <cellStyle name="Good" xfId="5862" builtinId="26" customBuiltin="1"/>
    <cellStyle name="Good 2" xfId="1282" xr:uid="{00000000-0005-0000-0000-00002C090000}"/>
    <cellStyle name="Good 2 2" xfId="2862" xr:uid="{00000000-0005-0000-0000-00002D090000}"/>
    <cellStyle name="Good 3" xfId="4212" xr:uid="{00000000-0005-0000-0000-00002E090000}"/>
    <cellStyle name="Grey" xfId="1283" xr:uid="{00000000-0005-0000-0000-00002F090000}"/>
    <cellStyle name="Heading" xfId="1284" xr:uid="{00000000-0005-0000-0000-000030090000}"/>
    <cellStyle name="Heading 1" xfId="5858" builtinId="16" customBuiltin="1"/>
    <cellStyle name="Heading 1 2" xfId="1285" xr:uid="{00000000-0005-0000-0000-000032090000}"/>
    <cellStyle name="Heading 1 2 2" xfId="2864" xr:uid="{00000000-0005-0000-0000-000033090000}"/>
    <cellStyle name="Heading 10" xfId="5910" xr:uid="{00000000-0005-0000-0000-000034090000}"/>
    <cellStyle name="Heading 2" xfId="5859" builtinId="17" customBuiltin="1"/>
    <cellStyle name="Heading 2 2" xfId="1286" xr:uid="{00000000-0005-0000-0000-000036090000}"/>
    <cellStyle name="Heading 2 2 2" xfId="2865" xr:uid="{00000000-0005-0000-0000-000037090000}"/>
    <cellStyle name="Heading 3" xfId="5860" builtinId="18" customBuiltin="1"/>
    <cellStyle name="Heading 3 2" xfId="1287" xr:uid="{00000000-0005-0000-0000-000039090000}"/>
    <cellStyle name="Heading 3 2 2" xfId="2866" xr:uid="{00000000-0005-0000-0000-00003A090000}"/>
    <cellStyle name="Heading 4" xfId="5861" builtinId="19" customBuiltin="1"/>
    <cellStyle name="Heading 4 2" xfId="1288" xr:uid="{00000000-0005-0000-0000-00003C090000}"/>
    <cellStyle name="Heading 4 2 2" xfId="2867" xr:uid="{00000000-0005-0000-0000-00003D090000}"/>
    <cellStyle name="Heading 5" xfId="2863" xr:uid="{00000000-0005-0000-0000-00003E090000}"/>
    <cellStyle name="Heading 5 2" xfId="4419" xr:uid="{00000000-0005-0000-0000-00003F090000}"/>
    <cellStyle name="Heading 5 3" xfId="4364" xr:uid="{00000000-0005-0000-0000-000040090000}"/>
    <cellStyle name="Heading 5 4" xfId="5157" xr:uid="{00000000-0005-0000-0000-000041090000}"/>
    <cellStyle name="Heading 5 5" xfId="5075" xr:uid="{00000000-0005-0000-0000-000042090000}"/>
    <cellStyle name="Heading 5 6" xfId="5711" xr:uid="{00000000-0005-0000-0000-000043090000}"/>
    <cellStyle name="Heading 6" xfId="3863" xr:uid="{00000000-0005-0000-0000-000044090000}"/>
    <cellStyle name="Heading 7" xfId="4605" xr:uid="{00000000-0005-0000-0000-000045090000}"/>
    <cellStyle name="Heading 8" xfId="5250" xr:uid="{00000000-0005-0000-0000-000046090000}"/>
    <cellStyle name="Heading 9" xfId="5480" xr:uid="{00000000-0005-0000-0000-000047090000}"/>
    <cellStyle name="Hipervínculo_IIF" xfId="1289" xr:uid="{00000000-0005-0000-0000-000048090000}"/>
    <cellStyle name="Hyperlink" xfId="1" builtinId="8"/>
    <cellStyle name="Hyperlink 2" xfId="24" xr:uid="{00000000-0005-0000-0000-00004A090000}"/>
    <cellStyle name="Hyperlink 2 2" xfId="2868" xr:uid="{00000000-0005-0000-0000-00004B090000}"/>
    <cellStyle name="Hyperlink 3" xfId="25" xr:uid="{00000000-0005-0000-0000-00004C090000}"/>
    <cellStyle name="Hyperlink 3 2" xfId="2869" xr:uid="{00000000-0005-0000-0000-00004D090000}"/>
    <cellStyle name="Hyperlink 4" xfId="26" xr:uid="{00000000-0005-0000-0000-00004E090000}"/>
    <cellStyle name="Hyperlink 4 2" xfId="1290" xr:uid="{00000000-0005-0000-0000-00004F090000}"/>
    <cellStyle name="Hyperlink 4 2 2" xfId="2871" xr:uid="{00000000-0005-0000-0000-000050090000}"/>
    <cellStyle name="Hyperlink 4 3" xfId="2870" xr:uid="{00000000-0005-0000-0000-000051090000}"/>
    <cellStyle name="Hyperlink 5" xfId="27" xr:uid="{00000000-0005-0000-0000-000052090000}"/>
    <cellStyle name="Hyperlink 5 2" xfId="2872" xr:uid="{00000000-0005-0000-0000-000053090000}"/>
    <cellStyle name="Hyperlink 6" xfId="2873" xr:uid="{00000000-0005-0000-0000-000054090000}"/>
    <cellStyle name="Hyperlink 7" xfId="1936" xr:uid="{00000000-0005-0000-0000-000055090000}"/>
    <cellStyle name="imf-one decimal" xfId="1291" xr:uid="{00000000-0005-0000-0000-000056090000}"/>
    <cellStyle name="imf-zero decimal" xfId="1292" xr:uid="{00000000-0005-0000-0000-000057090000}"/>
    <cellStyle name="Input" xfId="5865" builtinId="20" customBuiltin="1"/>
    <cellStyle name="Input [yellow]" xfId="1293" xr:uid="{00000000-0005-0000-0000-000059090000}"/>
    <cellStyle name="Input [yellow] 2" xfId="4943" xr:uid="{00000000-0005-0000-0000-00005A090000}"/>
    <cellStyle name="Input [yellow] 3" xfId="5014" xr:uid="{00000000-0005-0000-0000-00005B090000}"/>
    <cellStyle name="Input [yellow] 4" xfId="5481" xr:uid="{00000000-0005-0000-0000-00005C090000}"/>
    <cellStyle name="Input 10" xfId="1294" xr:uid="{00000000-0005-0000-0000-00005D090000}"/>
    <cellStyle name="Input 10 2" xfId="2874" xr:uid="{00000000-0005-0000-0000-00005E090000}"/>
    <cellStyle name="Input 10 2 2" xfId="4427" xr:uid="{00000000-0005-0000-0000-00005F090000}"/>
    <cellStyle name="Input 10 2 3" xfId="4363" xr:uid="{00000000-0005-0000-0000-000060090000}"/>
    <cellStyle name="Input 10 2 4" xfId="5153" xr:uid="{00000000-0005-0000-0000-000061090000}"/>
    <cellStyle name="Input 10 2 5" xfId="5284" xr:uid="{00000000-0005-0000-0000-000062090000}"/>
    <cellStyle name="Input 10 2 6" xfId="5712" xr:uid="{00000000-0005-0000-0000-000063090000}"/>
    <cellStyle name="Input 10 3" xfId="3873" xr:uid="{00000000-0005-0000-0000-000064090000}"/>
    <cellStyle name="Input 10 4" xfId="4042" xr:uid="{00000000-0005-0000-0000-000065090000}"/>
    <cellStyle name="Input 10 5" xfId="4676" xr:uid="{00000000-0005-0000-0000-000066090000}"/>
    <cellStyle name="Input 10 6" xfId="5362" xr:uid="{00000000-0005-0000-0000-000067090000}"/>
    <cellStyle name="Input 10 7" xfId="5482" xr:uid="{00000000-0005-0000-0000-000068090000}"/>
    <cellStyle name="Input 100" xfId="1295" xr:uid="{00000000-0005-0000-0000-000069090000}"/>
    <cellStyle name="Input 100 2" xfId="2875" xr:uid="{00000000-0005-0000-0000-00006A090000}"/>
    <cellStyle name="Input 100 2 2" xfId="4428" xr:uid="{00000000-0005-0000-0000-00006B090000}"/>
    <cellStyle name="Input 100 2 3" xfId="3784" xr:uid="{00000000-0005-0000-0000-00006C090000}"/>
    <cellStyle name="Input 100 2 4" xfId="4811" xr:uid="{00000000-0005-0000-0000-00006D090000}"/>
    <cellStyle name="Input 100 2 5" xfId="5180" xr:uid="{00000000-0005-0000-0000-00006E090000}"/>
    <cellStyle name="Input 100 2 6" xfId="5713" xr:uid="{00000000-0005-0000-0000-00006F090000}"/>
    <cellStyle name="Input 100 3" xfId="3874" xr:uid="{00000000-0005-0000-0000-000070090000}"/>
    <cellStyle name="Input 100 4" xfId="3706" xr:uid="{00000000-0005-0000-0000-000071090000}"/>
    <cellStyle name="Input 100 5" xfId="5354" xr:uid="{00000000-0005-0000-0000-000072090000}"/>
    <cellStyle name="Input 100 6" xfId="4889" xr:uid="{00000000-0005-0000-0000-000073090000}"/>
    <cellStyle name="Input 100 7" xfId="5483" xr:uid="{00000000-0005-0000-0000-000074090000}"/>
    <cellStyle name="Input 101" xfId="1296" xr:uid="{00000000-0005-0000-0000-000075090000}"/>
    <cellStyle name="Input 101 2" xfId="2876" xr:uid="{00000000-0005-0000-0000-000076090000}"/>
    <cellStyle name="Input 101 2 2" xfId="4429" xr:uid="{00000000-0005-0000-0000-000077090000}"/>
    <cellStyle name="Input 101 2 3" xfId="4362" xr:uid="{00000000-0005-0000-0000-000078090000}"/>
    <cellStyle name="Input 101 2 4" xfId="5152" xr:uid="{00000000-0005-0000-0000-000079090000}"/>
    <cellStyle name="Input 101 2 5" xfId="4734" xr:uid="{00000000-0005-0000-0000-00007A090000}"/>
    <cellStyle name="Input 101 2 6" xfId="5714" xr:uid="{00000000-0005-0000-0000-00007B090000}"/>
    <cellStyle name="Input 101 3" xfId="3875" xr:uid="{00000000-0005-0000-0000-00007C090000}"/>
    <cellStyle name="Input 101 4" xfId="4604" xr:uid="{00000000-0005-0000-0000-00007D090000}"/>
    <cellStyle name="Input 101 5" xfId="5353" xr:uid="{00000000-0005-0000-0000-00007E090000}"/>
    <cellStyle name="Input 101 6" xfId="4870" xr:uid="{00000000-0005-0000-0000-00007F090000}"/>
    <cellStyle name="Input 101 7" xfId="5484" xr:uid="{00000000-0005-0000-0000-000080090000}"/>
    <cellStyle name="Input 102" xfId="1297" xr:uid="{00000000-0005-0000-0000-000081090000}"/>
    <cellStyle name="Input 102 2" xfId="2877" xr:uid="{00000000-0005-0000-0000-000082090000}"/>
    <cellStyle name="Input 102 2 2" xfId="4430" xr:uid="{00000000-0005-0000-0000-000083090000}"/>
    <cellStyle name="Input 102 2 3" xfId="3783" xr:uid="{00000000-0005-0000-0000-000084090000}"/>
    <cellStyle name="Input 102 2 4" xfId="4810" xr:uid="{00000000-0005-0000-0000-000085090000}"/>
    <cellStyle name="Input 102 2 5" xfId="4696" xr:uid="{00000000-0005-0000-0000-000086090000}"/>
    <cellStyle name="Input 102 2 6" xfId="5715" xr:uid="{00000000-0005-0000-0000-000087090000}"/>
    <cellStyle name="Input 102 3" xfId="3876" xr:uid="{00000000-0005-0000-0000-000088090000}"/>
    <cellStyle name="Input 102 4" xfId="4603" xr:uid="{00000000-0005-0000-0000-000089090000}"/>
    <cellStyle name="Input 102 5" xfId="4993" xr:uid="{00000000-0005-0000-0000-00008A090000}"/>
    <cellStyle name="Input 102 6" xfId="4708" xr:uid="{00000000-0005-0000-0000-00008B090000}"/>
    <cellStyle name="Input 102 7" xfId="5485" xr:uid="{00000000-0005-0000-0000-00008C090000}"/>
    <cellStyle name="Input 103" xfId="1298" xr:uid="{00000000-0005-0000-0000-00008D090000}"/>
    <cellStyle name="Input 103 2" xfId="2878" xr:uid="{00000000-0005-0000-0000-00008E090000}"/>
    <cellStyle name="Input 103 2 2" xfId="4431" xr:uid="{00000000-0005-0000-0000-00008F090000}"/>
    <cellStyle name="Input 103 2 3" xfId="4361" xr:uid="{00000000-0005-0000-0000-000090090000}"/>
    <cellStyle name="Input 103 2 4" xfId="5151" xr:uid="{00000000-0005-0000-0000-000091090000}"/>
    <cellStyle name="Input 103 2 5" xfId="4957" xr:uid="{00000000-0005-0000-0000-000092090000}"/>
    <cellStyle name="Input 103 2 6" xfId="5716" xr:uid="{00000000-0005-0000-0000-000093090000}"/>
    <cellStyle name="Input 103 3" xfId="3877" xr:uid="{00000000-0005-0000-0000-000094090000}"/>
    <cellStyle name="Input 103 4" xfId="4041" xr:uid="{00000000-0005-0000-0000-000095090000}"/>
    <cellStyle name="Input 103 5" xfId="4675" xr:uid="{00000000-0005-0000-0000-000096090000}"/>
    <cellStyle name="Input 103 6" xfId="5160" xr:uid="{00000000-0005-0000-0000-000097090000}"/>
    <cellStyle name="Input 103 7" xfId="5486" xr:uid="{00000000-0005-0000-0000-000098090000}"/>
    <cellStyle name="Input 104" xfId="1299" xr:uid="{00000000-0005-0000-0000-000099090000}"/>
    <cellStyle name="Input 104 2" xfId="2879" xr:uid="{00000000-0005-0000-0000-00009A090000}"/>
    <cellStyle name="Input 104 2 2" xfId="4432" xr:uid="{00000000-0005-0000-0000-00009B090000}"/>
    <cellStyle name="Input 104 2 3" xfId="3782" xr:uid="{00000000-0005-0000-0000-00009C090000}"/>
    <cellStyle name="Input 104 2 4" xfId="4809" xr:uid="{00000000-0005-0000-0000-00009D090000}"/>
    <cellStyle name="Input 104 2 5" xfId="4840" xr:uid="{00000000-0005-0000-0000-00009E090000}"/>
    <cellStyle name="Input 104 2 6" xfId="5717" xr:uid="{00000000-0005-0000-0000-00009F090000}"/>
    <cellStyle name="Input 104 3" xfId="3878" xr:uid="{00000000-0005-0000-0000-0000A0090000}"/>
    <cellStyle name="Input 104 4" xfId="3705" xr:uid="{00000000-0005-0000-0000-0000A1090000}"/>
    <cellStyle name="Input 104 5" xfId="5352" xr:uid="{00000000-0005-0000-0000-0000A2090000}"/>
    <cellStyle name="Input 104 6" xfId="4938" xr:uid="{00000000-0005-0000-0000-0000A3090000}"/>
    <cellStyle name="Input 104 7" xfId="5487" xr:uid="{00000000-0005-0000-0000-0000A4090000}"/>
    <cellStyle name="Input 105" xfId="1300" xr:uid="{00000000-0005-0000-0000-0000A5090000}"/>
    <cellStyle name="Input 105 2" xfId="2880" xr:uid="{00000000-0005-0000-0000-0000A6090000}"/>
    <cellStyle name="Input 105 2 2" xfId="4433" xr:uid="{00000000-0005-0000-0000-0000A7090000}"/>
    <cellStyle name="Input 105 2 3" xfId="4360" xr:uid="{00000000-0005-0000-0000-0000A8090000}"/>
    <cellStyle name="Input 105 2 4" xfId="5150" xr:uid="{00000000-0005-0000-0000-0000A9090000}"/>
    <cellStyle name="Input 105 2 5" xfId="5074" xr:uid="{00000000-0005-0000-0000-0000AA090000}"/>
    <cellStyle name="Input 105 2 6" xfId="5718" xr:uid="{00000000-0005-0000-0000-0000AB090000}"/>
    <cellStyle name="Input 105 3" xfId="3879" xr:uid="{00000000-0005-0000-0000-0000AC090000}"/>
    <cellStyle name="Input 105 4" xfId="4602" xr:uid="{00000000-0005-0000-0000-0000AD090000}"/>
    <cellStyle name="Input 105 5" xfId="5351" xr:uid="{00000000-0005-0000-0000-0000AE090000}"/>
    <cellStyle name="Input 105 6" xfId="5208" xr:uid="{00000000-0005-0000-0000-0000AF090000}"/>
    <cellStyle name="Input 105 7" xfId="5488" xr:uid="{00000000-0005-0000-0000-0000B0090000}"/>
    <cellStyle name="Input 106" xfId="1301" xr:uid="{00000000-0005-0000-0000-0000B1090000}"/>
    <cellStyle name="Input 106 2" xfId="2881" xr:uid="{00000000-0005-0000-0000-0000B2090000}"/>
    <cellStyle name="Input 106 2 2" xfId="4434" xr:uid="{00000000-0005-0000-0000-0000B3090000}"/>
    <cellStyle name="Input 106 2 3" xfId="3781" xr:uid="{00000000-0005-0000-0000-0000B4090000}"/>
    <cellStyle name="Input 106 2 4" xfId="4808" xr:uid="{00000000-0005-0000-0000-0000B5090000}"/>
    <cellStyle name="Input 106 2 5" xfId="5385" xr:uid="{00000000-0005-0000-0000-0000B6090000}"/>
    <cellStyle name="Input 106 2 6" xfId="5719" xr:uid="{00000000-0005-0000-0000-0000B7090000}"/>
    <cellStyle name="Input 106 3" xfId="3880" xr:uid="{00000000-0005-0000-0000-0000B8090000}"/>
    <cellStyle name="Input 106 4" xfId="4601" xr:uid="{00000000-0005-0000-0000-0000B9090000}"/>
    <cellStyle name="Input 106 5" xfId="4992" xr:uid="{00000000-0005-0000-0000-0000BA090000}"/>
    <cellStyle name="Input 106 6" xfId="5414" xr:uid="{00000000-0005-0000-0000-0000BB090000}"/>
    <cellStyle name="Input 106 7" xfId="5489" xr:uid="{00000000-0005-0000-0000-0000BC090000}"/>
    <cellStyle name="Input 107" xfId="1302" xr:uid="{00000000-0005-0000-0000-0000BD090000}"/>
    <cellStyle name="Input 107 2" xfId="2882" xr:uid="{00000000-0005-0000-0000-0000BE090000}"/>
    <cellStyle name="Input 107 2 2" xfId="4435" xr:uid="{00000000-0005-0000-0000-0000BF090000}"/>
    <cellStyle name="Input 107 2 3" xfId="4359" xr:uid="{00000000-0005-0000-0000-0000C0090000}"/>
    <cellStyle name="Input 107 2 4" xfId="5149" xr:uid="{00000000-0005-0000-0000-0000C1090000}"/>
    <cellStyle name="Input 107 2 5" xfId="5283" xr:uid="{00000000-0005-0000-0000-0000C2090000}"/>
    <cellStyle name="Input 107 2 6" xfId="5720" xr:uid="{00000000-0005-0000-0000-0000C3090000}"/>
    <cellStyle name="Input 107 3" xfId="3881" xr:uid="{00000000-0005-0000-0000-0000C4090000}"/>
    <cellStyle name="Input 107 4" xfId="4040" xr:uid="{00000000-0005-0000-0000-0000C5090000}"/>
    <cellStyle name="Input 107 5" xfId="4674" xr:uid="{00000000-0005-0000-0000-0000C6090000}"/>
    <cellStyle name="Input 107 6" xfId="5361" xr:uid="{00000000-0005-0000-0000-0000C7090000}"/>
    <cellStyle name="Input 107 7" xfId="5490" xr:uid="{00000000-0005-0000-0000-0000C8090000}"/>
    <cellStyle name="Input 108" xfId="1303" xr:uid="{00000000-0005-0000-0000-0000C9090000}"/>
    <cellStyle name="Input 108 2" xfId="2883" xr:uid="{00000000-0005-0000-0000-0000CA090000}"/>
    <cellStyle name="Input 108 2 2" xfId="4436" xr:uid="{00000000-0005-0000-0000-0000CB090000}"/>
    <cellStyle name="Input 108 2 3" xfId="3780" xr:uid="{00000000-0005-0000-0000-0000CC090000}"/>
    <cellStyle name="Input 108 2 4" xfId="4807" xr:uid="{00000000-0005-0000-0000-0000CD090000}"/>
    <cellStyle name="Input 108 2 5" xfId="5179" xr:uid="{00000000-0005-0000-0000-0000CE090000}"/>
    <cellStyle name="Input 108 2 6" xfId="5721" xr:uid="{00000000-0005-0000-0000-0000CF090000}"/>
    <cellStyle name="Input 108 3" xfId="3882" xr:uid="{00000000-0005-0000-0000-0000D0090000}"/>
    <cellStyle name="Input 108 4" xfId="3704" xr:uid="{00000000-0005-0000-0000-0000D1090000}"/>
    <cellStyle name="Input 108 5" xfId="5350" xr:uid="{00000000-0005-0000-0000-0000D2090000}"/>
    <cellStyle name="Input 108 6" xfId="5420" xr:uid="{00000000-0005-0000-0000-0000D3090000}"/>
    <cellStyle name="Input 108 7" xfId="5491" xr:uid="{00000000-0005-0000-0000-0000D4090000}"/>
    <cellStyle name="Input 109" xfId="1304" xr:uid="{00000000-0005-0000-0000-0000D5090000}"/>
    <cellStyle name="Input 109 2" xfId="2884" xr:uid="{00000000-0005-0000-0000-0000D6090000}"/>
    <cellStyle name="Input 109 2 2" xfId="4437" xr:uid="{00000000-0005-0000-0000-0000D7090000}"/>
    <cellStyle name="Input 109 2 3" xfId="4358" xr:uid="{00000000-0005-0000-0000-0000D8090000}"/>
    <cellStyle name="Input 109 2 4" xfId="5148" xr:uid="{00000000-0005-0000-0000-0000D9090000}"/>
    <cellStyle name="Input 109 2 5" xfId="4733" xr:uid="{00000000-0005-0000-0000-0000DA090000}"/>
    <cellStyle name="Input 109 2 6" xfId="5722" xr:uid="{00000000-0005-0000-0000-0000DB090000}"/>
    <cellStyle name="Input 109 3" xfId="3883" xr:uid="{00000000-0005-0000-0000-0000DC090000}"/>
    <cellStyle name="Input 109 4" xfId="4600" xr:uid="{00000000-0005-0000-0000-0000DD090000}"/>
    <cellStyle name="Input 109 5" xfId="5349" xr:uid="{00000000-0005-0000-0000-0000DE090000}"/>
    <cellStyle name="Input 109 6" xfId="4869" xr:uid="{00000000-0005-0000-0000-0000DF090000}"/>
    <cellStyle name="Input 109 7" xfId="5492" xr:uid="{00000000-0005-0000-0000-0000E0090000}"/>
    <cellStyle name="Input 11" xfId="1305" xr:uid="{00000000-0005-0000-0000-0000E1090000}"/>
    <cellStyle name="Input 11 2" xfId="2885" xr:uid="{00000000-0005-0000-0000-0000E2090000}"/>
    <cellStyle name="Input 11 2 2" xfId="4438" xr:uid="{00000000-0005-0000-0000-0000E3090000}"/>
    <cellStyle name="Input 11 2 3" xfId="3779" xr:uid="{00000000-0005-0000-0000-0000E4090000}"/>
    <cellStyle name="Input 11 2 4" xfId="4806" xr:uid="{00000000-0005-0000-0000-0000E5090000}"/>
    <cellStyle name="Input 11 2 5" xfId="4695" xr:uid="{00000000-0005-0000-0000-0000E6090000}"/>
    <cellStyle name="Input 11 2 6" xfId="5723" xr:uid="{00000000-0005-0000-0000-0000E7090000}"/>
    <cellStyle name="Input 11 3" xfId="3884" xr:uid="{00000000-0005-0000-0000-0000E8090000}"/>
    <cellStyle name="Input 11 4" xfId="4599" xr:uid="{00000000-0005-0000-0000-0000E9090000}"/>
    <cellStyle name="Input 11 5" xfId="4991" xr:uid="{00000000-0005-0000-0000-0000EA090000}"/>
    <cellStyle name="Input 11 6" xfId="5413" xr:uid="{00000000-0005-0000-0000-0000EB090000}"/>
    <cellStyle name="Input 11 7" xfId="5493" xr:uid="{00000000-0005-0000-0000-0000EC090000}"/>
    <cellStyle name="Input 110" xfId="1306" xr:uid="{00000000-0005-0000-0000-0000ED090000}"/>
    <cellStyle name="Input 110 2" xfId="2886" xr:uid="{00000000-0005-0000-0000-0000EE090000}"/>
    <cellStyle name="Input 110 2 2" xfId="4439" xr:uid="{00000000-0005-0000-0000-0000EF090000}"/>
    <cellStyle name="Input 110 2 3" xfId="4357" xr:uid="{00000000-0005-0000-0000-0000F0090000}"/>
    <cellStyle name="Input 110 2 4" xfId="5147" xr:uid="{00000000-0005-0000-0000-0000F1090000}"/>
    <cellStyle name="Input 110 2 5" xfId="4956" xr:uid="{00000000-0005-0000-0000-0000F2090000}"/>
    <cellStyle name="Input 110 2 6" xfId="5724" xr:uid="{00000000-0005-0000-0000-0000F3090000}"/>
    <cellStyle name="Input 110 3" xfId="3885" xr:uid="{00000000-0005-0000-0000-0000F4090000}"/>
    <cellStyle name="Input 110 4" xfId="4039" xr:uid="{00000000-0005-0000-0000-0000F5090000}"/>
    <cellStyle name="Input 110 5" xfId="4673" xr:uid="{00000000-0005-0000-0000-0000F6090000}"/>
    <cellStyle name="Input 110 6" xfId="5207" xr:uid="{00000000-0005-0000-0000-0000F7090000}"/>
    <cellStyle name="Input 110 7" xfId="5494" xr:uid="{00000000-0005-0000-0000-0000F8090000}"/>
    <cellStyle name="Input 111" xfId="1307" xr:uid="{00000000-0005-0000-0000-0000F9090000}"/>
    <cellStyle name="Input 111 2" xfId="2887" xr:uid="{00000000-0005-0000-0000-0000FA090000}"/>
    <cellStyle name="Input 111 2 2" xfId="4440" xr:uid="{00000000-0005-0000-0000-0000FB090000}"/>
    <cellStyle name="Input 111 2 3" xfId="3778" xr:uid="{00000000-0005-0000-0000-0000FC090000}"/>
    <cellStyle name="Input 111 2 4" xfId="4805" xr:uid="{00000000-0005-0000-0000-0000FD090000}"/>
    <cellStyle name="Input 111 2 5" xfId="4839" xr:uid="{00000000-0005-0000-0000-0000FE090000}"/>
    <cellStyle name="Input 111 2 6" xfId="5725" xr:uid="{00000000-0005-0000-0000-0000FF090000}"/>
    <cellStyle name="Input 111 3" xfId="3886" xr:uid="{00000000-0005-0000-0000-0000000A0000}"/>
    <cellStyle name="Input 111 4" xfId="3703" xr:uid="{00000000-0005-0000-0000-0000010A0000}"/>
    <cellStyle name="Input 111 5" xfId="5348" xr:uid="{00000000-0005-0000-0000-0000020A0000}"/>
    <cellStyle name="Input 111 6" xfId="4996" xr:uid="{00000000-0005-0000-0000-0000030A0000}"/>
    <cellStyle name="Input 111 7" xfId="5495" xr:uid="{00000000-0005-0000-0000-0000040A0000}"/>
    <cellStyle name="Input 112" xfId="1308" xr:uid="{00000000-0005-0000-0000-0000050A0000}"/>
    <cellStyle name="Input 112 2" xfId="2888" xr:uid="{00000000-0005-0000-0000-0000060A0000}"/>
    <cellStyle name="Input 112 2 2" xfId="4441" xr:uid="{00000000-0005-0000-0000-0000070A0000}"/>
    <cellStyle name="Input 112 2 3" xfId="4356" xr:uid="{00000000-0005-0000-0000-0000080A0000}"/>
    <cellStyle name="Input 112 2 4" xfId="5146" xr:uid="{00000000-0005-0000-0000-0000090A0000}"/>
    <cellStyle name="Input 112 2 5" xfId="5073" xr:uid="{00000000-0005-0000-0000-00000A0A0000}"/>
    <cellStyle name="Input 112 2 6" xfId="5726" xr:uid="{00000000-0005-0000-0000-00000B0A0000}"/>
    <cellStyle name="Input 112 3" xfId="3887" xr:uid="{00000000-0005-0000-0000-00000C0A0000}"/>
    <cellStyle name="Input 112 4" xfId="4598" xr:uid="{00000000-0005-0000-0000-00000D0A0000}"/>
    <cellStyle name="Input 112 5" xfId="5347" xr:uid="{00000000-0005-0000-0000-00000E0A0000}"/>
    <cellStyle name="Input 112 6" xfId="5211" xr:uid="{00000000-0005-0000-0000-00000F0A0000}"/>
    <cellStyle name="Input 112 7" xfId="5496" xr:uid="{00000000-0005-0000-0000-0000100A0000}"/>
    <cellStyle name="Input 113" xfId="1309" xr:uid="{00000000-0005-0000-0000-0000110A0000}"/>
    <cellStyle name="Input 113 2" xfId="2889" xr:uid="{00000000-0005-0000-0000-0000120A0000}"/>
    <cellStyle name="Input 113 2 2" xfId="4442" xr:uid="{00000000-0005-0000-0000-0000130A0000}"/>
    <cellStyle name="Input 113 2 3" xfId="3777" xr:uid="{00000000-0005-0000-0000-0000140A0000}"/>
    <cellStyle name="Input 113 2 4" xfId="4804" xr:uid="{00000000-0005-0000-0000-0000150A0000}"/>
    <cellStyle name="Input 113 2 5" xfId="5384" xr:uid="{00000000-0005-0000-0000-0000160A0000}"/>
    <cellStyle name="Input 113 2 6" xfId="5727" xr:uid="{00000000-0005-0000-0000-0000170A0000}"/>
    <cellStyle name="Input 113 3" xfId="3888" xr:uid="{00000000-0005-0000-0000-0000180A0000}"/>
    <cellStyle name="Input 113 4" xfId="4597" xr:uid="{00000000-0005-0000-0000-0000190A0000}"/>
    <cellStyle name="Input 113 5" xfId="4990" xr:uid="{00000000-0005-0000-0000-00001A0A0000}"/>
    <cellStyle name="Input 113 6" xfId="5013" xr:uid="{00000000-0005-0000-0000-00001B0A0000}"/>
    <cellStyle name="Input 113 7" xfId="5497" xr:uid="{00000000-0005-0000-0000-00001C0A0000}"/>
    <cellStyle name="Input 114" xfId="1310" xr:uid="{00000000-0005-0000-0000-00001D0A0000}"/>
    <cellStyle name="Input 114 2" xfId="2890" xr:uid="{00000000-0005-0000-0000-00001E0A0000}"/>
    <cellStyle name="Input 114 2 2" xfId="4443" xr:uid="{00000000-0005-0000-0000-00001F0A0000}"/>
    <cellStyle name="Input 114 2 3" xfId="4355" xr:uid="{00000000-0005-0000-0000-0000200A0000}"/>
    <cellStyle name="Input 114 2 4" xfId="5145" xr:uid="{00000000-0005-0000-0000-0000210A0000}"/>
    <cellStyle name="Input 114 2 5" xfId="5282" xr:uid="{00000000-0005-0000-0000-0000220A0000}"/>
    <cellStyle name="Input 114 2 6" xfId="5728" xr:uid="{00000000-0005-0000-0000-0000230A0000}"/>
    <cellStyle name="Input 114 3" xfId="3889" xr:uid="{00000000-0005-0000-0000-0000240A0000}"/>
    <cellStyle name="Input 114 4" xfId="4038" xr:uid="{00000000-0005-0000-0000-0000250A0000}"/>
    <cellStyle name="Input 114 5" xfId="4672" xr:uid="{00000000-0005-0000-0000-0000260A0000}"/>
    <cellStyle name="Input 114 6" xfId="4868" xr:uid="{00000000-0005-0000-0000-0000270A0000}"/>
    <cellStyle name="Input 114 7" xfId="5498" xr:uid="{00000000-0005-0000-0000-0000280A0000}"/>
    <cellStyle name="Input 115" xfId="1311" xr:uid="{00000000-0005-0000-0000-0000290A0000}"/>
    <cellStyle name="Input 115 2" xfId="2891" xr:uid="{00000000-0005-0000-0000-00002A0A0000}"/>
    <cellStyle name="Input 115 2 2" xfId="4444" xr:uid="{00000000-0005-0000-0000-00002B0A0000}"/>
    <cellStyle name="Input 115 2 3" xfId="3776" xr:uid="{00000000-0005-0000-0000-00002C0A0000}"/>
    <cellStyle name="Input 115 2 4" xfId="4803" xr:uid="{00000000-0005-0000-0000-00002D0A0000}"/>
    <cellStyle name="Input 115 2 5" xfId="5178" xr:uid="{00000000-0005-0000-0000-00002E0A0000}"/>
    <cellStyle name="Input 115 2 6" xfId="5729" xr:uid="{00000000-0005-0000-0000-00002F0A0000}"/>
    <cellStyle name="Input 115 3" xfId="3890" xr:uid="{00000000-0005-0000-0000-0000300A0000}"/>
    <cellStyle name="Input 115 4" xfId="4596" xr:uid="{00000000-0005-0000-0000-0000310A0000}"/>
    <cellStyle name="Input 115 5" xfId="5346" xr:uid="{00000000-0005-0000-0000-0000320A0000}"/>
    <cellStyle name="Input 115 6" xfId="5245" xr:uid="{00000000-0005-0000-0000-0000330A0000}"/>
    <cellStyle name="Input 115 7" xfId="5499" xr:uid="{00000000-0005-0000-0000-0000340A0000}"/>
    <cellStyle name="Input 116" xfId="1312" xr:uid="{00000000-0005-0000-0000-0000350A0000}"/>
    <cellStyle name="Input 116 2" xfId="2892" xr:uid="{00000000-0005-0000-0000-0000360A0000}"/>
    <cellStyle name="Input 116 2 2" xfId="4445" xr:uid="{00000000-0005-0000-0000-0000370A0000}"/>
    <cellStyle name="Input 116 2 3" xfId="4354" xr:uid="{00000000-0005-0000-0000-0000380A0000}"/>
    <cellStyle name="Input 116 2 4" xfId="5144" xr:uid="{00000000-0005-0000-0000-0000390A0000}"/>
    <cellStyle name="Input 116 2 5" xfId="4732" xr:uid="{00000000-0005-0000-0000-00003A0A0000}"/>
    <cellStyle name="Input 116 2 6" xfId="5730" xr:uid="{00000000-0005-0000-0000-00003B0A0000}"/>
    <cellStyle name="Input 116 3" xfId="3891" xr:uid="{00000000-0005-0000-0000-00003C0A0000}"/>
    <cellStyle name="Input 116 4" xfId="4037" xr:uid="{00000000-0005-0000-0000-00003D0A0000}"/>
    <cellStyle name="Input 116 5" xfId="5345" xr:uid="{00000000-0005-0000-0000-00003E0A0000}"/>
    <cellStyle name="Input 116 6" xfId="4871" xr:uid="{00000000-0005-0000-0000-00003F0A0000}"/>
    <cellStyle name="Input 116 7" xfId="5500" xr:uid="{00000000-0005-0000-0000-0000400A0000}"/>
    <cellStyle name="Input 117" xfId="1313" xr:uid="{00000000-0005-0000-0000-0000410A0000}"/>
    <cellStyle name="Input 117 2" xfId="2893" xr:uid="{00000000-0005-0000-0000-0000420A0000}"/>
    <cellStyle name="Input 117 2 2" xfId="4446" xr:uid="{00000000-0005-0000-0000-0000430A0000}"/>
    <cellStyle name="Input 117 2 3" xfId="3775" xr:uid="{00000000-0005-0000-0000-0000440A0000}"/>
    <cellStyle name="Input 117 2 4" xfId="4802" xr:uid="{00000000-0005-0000-0000-0000450A0000}"/>
    <cellStyle name="Input 117 2 5" xfId="4694" xr:uid="{00000000-0005-0000-0000-0000460A0000}"/>
    <cellStyle name="Input 117 2 6" xfId="5731" xr:uid="{00000000-0005-0000-0000-0000470A0000}"/>
    <cellStyle name="Input 117 3" xfId="3892" xr:uid="{00000000-0005-0000-0000-0000480A0000}"/>
    <cellStyle name="Input 117 4" xfId="3702" xr:uid="{00000000-0005-0000-0000-0000490A0000}"/>
    <cellStyle name="Input 117 5" xfId="4989" xr:uid="{00000000-0005-0000-0000-00004A0A0000}"/>
    <cellStyle name="Input 117 6" xfId="4707" xr:uid="{00000000-0005-0000-0000-00004B0A0000}"/>
    <cellStyle name="Input 117 7" xfId="5501" xr:uid="{00000000-0005-0000-0000-00004C0A0000}"/>
    <cellStyle name="Input 118" xfId="1314" xr:uid="{00000000-0005-0000-0000-00004D0A0000}"/>
    <cellStyle name="Input 118 2" xfId="2894" xr:uid="{00000000-0005-0000-0000-00004E0A0000}"/>
    <cellStyle name="Input 118 2 2" xfId="4447" xr:uid="{00000000-0005-0000-0000-00004F0A0000}"/>
    <cellStyle name="Input 118 2 3" xfId="4353" xr:uid="{00000000-0005-0000-0000-0000500A0000}"/>
    <cellStyle name="Input 118 2 4" xfId="5143" xr:uid="{00000000-0005-0000-0000-0000510A0000}"/>
    <cellStyle name="Input 118 2 5" xfId="4955" xr:uid="{00000000-0005-0000-0000-0000520A0000}"/>
    <cellStyle name="Input 118 2 6" xfId="5732" xr:uid="{00000000-0005-0000-0000-0000530A0000}"/>
    <cellStyle name="Input 118 3" xfId="3893" xr:uid="{00000000-0005-0000-0000-0000540A0000}"/>
    <cellStyle name="Input 118 4" xfId="4595" xr:uid="{00000000-0005-0000-0000-0000550A0000}"/>
    <cellStyle name="Input 118 5" xfId="4671" xr:uid="{00000000-0005-0000-0000-0000560A0000}"/>
    <cellStyle name="Input 118 6" xfId="5206" xr:uid="{00000000-0005-0000-0000-0000570A0000}"/>
    <cellStyle name="Input 118 7" xfId="5502" xr:uid="{00000000-0005-0000-0000-0000580A0000}"/>
    <cellStyle name="Input 119" xfId="1315" xr:uid="{00000000-0005-0000-0000-0000590A0000}"/>
    <cellStyle name="Input 119 2" xfId="2895" xr:uid="{00000000-0005-0000-0000-00005A0A0000}"/>
    <cellStyle name="Input 119 2 2" xfId="4448" xr:uid="{00000000-0005-0000-0000-00005B0A0000}"/>
    <cellStyle name="Input 119 2 3" xfId="3774" xr:uid="{00000000-0005-0000-0000-00005C0A0000}"/>
    <cellStyle name="Input 119 2 4" xfId="4801" xr:uid="{00000000-0005-0000-0000-00005D0A0000}"/>
    <cellStyle name="Input 119 2 5" xfId="4838" xr:uid="{00000000-0005-0000-0000-00005E0A0000}"/>
    <cellStyle name="Input 119 2 6" xfId="5733" xr:uid="{00000000-0005-0000-0000-00005F0A0000}"/>
    <cellStyle name="Input 119 3" xfId="3894" xr:uid="{00000000-0005-0000-0000-0000600A0000}"/>
    <cellStyle name="Input 119 4" xfId="4594" xr:uid="{00000000-0005-0000-0000-0000610A0000}"/>
    <cellStyle name="Input 119 5" xfId="5344" xr:uid="{00000000-0005-0000-0000-0000620A0000}"/>
    <cellStyle name="Input 119 6" xfId="4679" xr:uid="{00000000-0005-0000-0000-0000630A0000}"/>
    <cellStyle name="Input 119 7" xfId="5503" xr:uid="{00000000-0005-0000-0000-0000640A0000}"/>
    <cellStyle name="Input 12" xfId="1316" xr:uid="{00000000-0005-0000-0000-0000650A0000}"/>
    <cellStyle name="Input 12 2" xfId="2896" xr:uid="{00000000-0005-0000-0000-0000660A0000}"/>
    <cellStyle name="Input 12 2 2" xfId="4449" xr:uid="{00000000-0005-0000-0000-0000670A0000}"/>
    <cellStyle name="Input 12 2 3" xfId="4352" xr:uid="{00000000-0005-0000-0000-0000680A0000}"/>
    <cellStyle name="Input 12 2 4" xfId="5142" xr:uid="{00000000-0005-0000-0000-0000690A0000}"/>
    <cellStyle name="Input 12 2 5" xfId="5072" xr:uid="{00000000-0005-0000-0000-00006A0A0000}"/>
    <cellStyle name="Input 12 2 6" xfId="5734" xr:uid="{00000000-0005-0000-0000-00006B0A0000}"/>
    <cellStyle name="Input 12 3" xfId="3895" xr:uid="{00000000-0005-0000-0000-00006C0A0000}"/>
    <cellStyle name="Input 12 4" xfId="4036" xr:uid="{00000000-0005-0000-0000-00006D0A0000}"/>
    <cellStyle name="Input 12 5" xfId="5343" xr:uid="{00000000-0005-0000-0000-00006E0A0000}"/>
    <cellStyle name="Input 12 6" xfId="4717" xr:uid="{00000000-0005-0000-0000-00006F0A0000}"/>
    <cellStyle name="Input 12 7" xfId="5504" xr:uid="{00000000-0005-0000-0000-0000700A0000}"/>
    <cellStyle name="Input 120" xfId="1317" xr:uid="{00000000-0005-0000-0000-0000710A0000}"/>
    <cellStyle name="Input 120 2" xfId="2897" xr:uid="{00000000-0005-0000-0000-0000720A0000}"/>
    <cellStyle name="Input 120 2 2" xfId="4450" xr:uid="{00000000-0005-0000-0000-0000730A0000}"/>
    <cellStyle name="Input 120 2 3" xfId="3773" xr:uid="{00000000-0005-0000-0000-0000740A0000}"/>
    <cellStyle name="Input 120 2 4" xfId="4800" xr:uid="{00000000-0005-0000-0000-0000750A0000}"/>
    <cellStyle name="Input 120 2 5" xfId="5383" xr:uid="{00000000-0005-0000-0000-0000760A0000}"/>
    <cellStyle name="Input 120 2 6" xfId="5735" xr:uid="{00000000-0005-0000-0000-0000770A0000}"/>
    <cellStyle name="Input 120 3" xfId="3896" xr:uid="{00000000-0005-0000-0000-0000780A0000}"/>
    <cellStyle name="Input 120 4" xfId="3701" xr:uid="{00000000-0005-0000-0000-0000790A0000}"/>
    <cellStyle name="Input 120 5" xfId="4988" xr:uid="{00000000-0005-0000-0000-00007A0A0000}"/>
    <cellStyle name="Input 120 6" xfId="5412" xr:uid="{00000000-0005-0000-0000-00007B0A0000}"/>
    <cellStyle name="Input 120 7" xfId="5505" xr:uid="{00000000-0005-0000-0000-00007C0A0000}"/>
    <cellStyle name="Input 121" xfId="1318" xr:uid="{00000000-0005-0000-0000-00007D0A0000}"/>
    <cellStyle name="Input 121 2" xfId="2898" xr:uid="{00000000-0005-0000-0000-00007E0A0000}"/>
    <cellStyle name="Input 121 2 2" xfId="4451" xr:uid="{00000000-0005-0000-0000-00007F0A0000}"/>
    <cellStyle name="Input 121 2 3" xfId="4351" xr:uid="{00000000-0005-0000-0000-0000800A0000}"/>
    <cellStyle name="Input 121 2 4" xfId="5141" xr:uid="{00000000-0005-0000-0000-0000810A0000}"/>
    <cellStyle name="Input 121 2 5" xfId="5281" xr:uid="{00000000-0005-0000-0000-0000820A0000}"/>
    <cellStyle name="Input 121 2 6" xfId="5736" xr:uid="{00000000-0005-0000-0000-0000830A0000}"/>
    <cellStyle name="Input 121 3" xfId="3897" xr:uid="{00000000-0005-0000-0000-0000840A0000}"/>
    <cellStyle name="Input 121 4" xfId="4593" xr:uid="{00000000-0005-0000-0000-0000850A0000}"/>
    <cellStyle name="Input 121 5" xfId="4670" xr:uid="{00000000-0005-0000-0000-0000860A0000}"/>
    <cellStyle name="Input 121 6" xfId="4867" xr:uid="{00000000-0005-0000-0000-0000870A0000}"/>
    <cellStyle name="Input 121 7" xfId="5506" xr:uid="{00000000-0005-0000-0000-0000880A0000}"/>
    <cellStyle name="Input 122" xfId="1319" xr:uid="{00000000-0005-0000-0000-0000890A0000}"/>
    <cellStyle name="Input 122 2" xfId="2899" xr:uid="{00000000-0005-0000-0000-00008A0A0000}"/>
    <cellStyle name="Input 122 2 2" xfId="4452" xr:uid="{00000000-0005-0000-0000-00008B0A0000}"/>
    <cellStyle name="Input 122 2 3" xfId="3772" xr:uid="{00000000-0005-0000-0000-00008C0A0000}"/>
    <cellStyle name="Input 122 2 4" xfId="4799" xr:uid="{00000000-0005-0000-0000-00008D0A0000}"/>
    <cellStyle name="Input 122 2 5" xfId="5177" xr:uid="{00000000-0005-0000-0000-00008E0A0000}"/>
    <cellStyle name="Input 122 2 6" xfId="5737" xr:uid="{00000000-0005-0000-0000-00008F0A0000}"/>
    <cellStyle name="Input 122 3" xfId="3898" xr:uid="{00000000-0005-0000-0000-0000900A0000}"/>
    <cellStyle name="Input 122 4" xfId="4592" xr:uid="{00000000-0005-0000-0000-0000910A0000}"/>
    <cellStyle name="Input 122 5" xfId="5342" xr:uid="{00000000-0005-0000-0000-0000920A0000}"/>
    <cellStyle name="Input 122 6" xfId="4818" xr:uid="{00000000-0005-0000-0000-0000930A0000}"/>
    <cellStyle name="Input 122 7" xfId="5507" xr:uid="{00000000-0005-0000-0000-0000940A0000}"/>
    <cellStyle name="Input 123" xfId="1320" xr:uid="{00000000-0005-0000-0000-0000950A0000}"/>
    <cellStyle name="Input 123 2" xfId="2900" xr:uid="{00000000-0005-0000-0000-0000960A0000}"/>
    <cellStyle name="Input 123 2 2" xfId="4453" xr:uid="{00000000-0005-0000-0000-0000970A0000}"/>
    <cellStyle name="Input 123 2 3" xfId="4350" xr:uid="{00000000-0005-0000-0000-0000980A0000}"/>
    <cellStyle name="Input 123 2 4" xfId="5140" xr:uid="{00000000-0005-0000-0000-0000990A0000}"/>
    <cellStyle name="Input 123 2 5" xfId="4731" xr:uid="{00000000-0005-0000-0000-00009A0A0000}"/>
    <cellStyle name="Input 123 2 6" xfId="5738" xr:uid="{00000000-0005-0000-0000-00009B0A0000}"/>
    <cellStyle name="Input 123 3" xfId="3899" xr:uid="{00000000-0005-0000-0000-00009C0A0000}"/>
    <cellStyle name="Input 123 4" xfId="4035" xr:uid="{00000000-0005-0000-0000-00009D0A0000}"/>
    <cellStyle name="Input 123 5" xfId="5341" xr:uid="{00000000-0005-0000-0000-00009E0A0000}"/>
    <cellStyle name="Input 123 6" xfId="5421" xr:uid="{00000000-0005-0000-0000-00009F0A0000}"/>
    <cellStyle name="Input 123 7" xfId="5508" xr:uid="{00000000-0005-0000-0000-0000A00A0000}"/>
    <cellStyle name="Input 124" xfId="1321" xr:uid="{00000000-0005-0000-0000-0000A10A0000}"/>
    <cellStyle name="Input 124 2" xfId="2901" xr:uid="{00000000-0005-0000-0000-0000A20A0000}"/>
    <cellStyle name="Input 124 2 2" xfId="4454" xr:uid="{00000000-0005-0000-0000-0000A30A0000}"/>
    <cellStyle name="Input 124 2 3" xfId="3771" xr:uid="{00000000-0005-0000-0000-0000A40A0000}"/>
    <cellStyle name="Input 124 2 4" xfId="4798" xr:uid="{00000000-0005-0000-0000-0000A50A0000}"/>
    <cellStyle name="Input 124 2 5" xfId="4693" xr:uid="{00000000-0005-0000-0000-0000A60A0000}"/>
    <cellStyle name="Input 124 2 6" xfId="5739" xr:uid="{00000000-0005-0000-0000-0000A70A0000}"/>
    <cellStyle name="Input 124 3" xfId="3900" xr:uid="{00000000-0005-0000-0000-0000A80A0000}"/>
    <cellStyle name="Input 124 4" xfId="3700" xr:uid="{00000000-0005-0000-0000-0000A90A0000}"/>
    <cellStyle name="Input 124 5" xfId="5340" xr:uid="{00000000-0005-0000-0000-0000AA0A0000}"/>
    <cellStyle name="Input 124 6" xfId="5249" xr:uid="{00000000-0005-0000-0000-0000AB0A0000}"/>
    <cellStyle name="Input 124 7" xfId="5509" xr:uid="{00000000-0005-0000-0000-0000AC0A0000}"/>
    <cellStyle name="Input 125" xfId="1322" xr:uid="{00000000-0005-0000-0000-0000AD0A0000}"/>
    <cellStyle name="Input 125 2" xfId="2902" xr:uid="{00000000-0005-0000-0000-0000AE0A0000}"/>
    <cellStyle name="Input 125 2 2" xfId="4455" xr:uid="{00000000-0005-0000-0000-0000AF0A0000}"/>
    <cellStyle name="Input 125 2 3" xfId="4349" xr:uid="{00000000-0005-0000-0000-0000B00A0000}"/>
    <cellStyle name="Input 125 2 4" xfId="5139" xr:uid="{00000000-0005-0000-0000-0000B10A0000}"/>
    <cellStyle name="Input 125 2 5" xfId="5023" xr:uid="{00000000-0005-0000-0000-0000B20A0000}"/>
    <cellStyle name="Input 125 2 6" xfId="5740" xr:uid="{00000000-0005-0000-0000-0000B30A0000}"/>
    <cellStyle name="Input 125 3" xfId="3901" xr:uid="{00000000-0005-0000-0000-0000B40A0000}"/>
    <cellStyle name="Input 125 4" xfId="4591" xr:uid="{00000000-0005-0000-0000-0000B50A0000}"/>
    <cellStyle name="Input 125 5" xfId="4987" xr:uid="{00000000-0005-0000-0000-0000B60A0000}"/>
    <cellStyle name="Input 125 6" xfId="5411" xr:uid="{00000000-0005-0000-0000-0000B70A0000}"/>
    <cellStyle name="Input 125 7" xfId="5510" xr:uid="{00000000-0005-0000-0000-0000B80A0000}"/>
    <cellStyle name="Input 126" xfId="1323" xr:uid="{00000000-0005-0000-0000-0000B90A0000}"/>
    <cellStyle name="Input 126 2" xfId="2903" xr:uid="{00000000-0005-0000-0000-0000BA0A0000}"/>
    <cellStyle name="Input 126 2 2" xfId="4456" xr:uid="{00000000-0005-0000-0000-0000BB0A0000}"/>
    <cellStyle name="Input 126 2 3" xfId="3770" xr:uid="{00000000-0005-0000-0000-0000BC0A0000}"/>
    <cellStyle name="Input 126 2 4" xfId="4797" xr:uid="{00000000-0005-0000-0000-0000BD0A0000}"/>
    <cellStyle name="Input 126 2 5" xfId="4837" xr:uid="{00000000-0005-0000-0000-0000BE0A0000}"/>
    <cellStyle name="Input 126 2 6" xfId="5741" xr:uid="{00000000-0005-0000-0000-0000BF0A0000}"/>
    <cellStyle name="Input 126 3" xfId="3902" xr:uid="{00000000-0005-0000-0000-0000C00A0000}"/>
    <cellStyle name="Input 126 4" xfId="4590" xr:uid="{00000000-0005-0000-0000-0000C10A0000}"/>
    <cellStyle name="Input 126 5" xfId="4669" xr:uid="{00000000-0005-0000-0000-0000C20A0000}"/>
    <cellStyle name="Input 126 6" xfId="4905" xr:uid="{00000000-0005-0000-0000-0000C30A0000}"/>
    <cellStyle name="Input 126 7" xfId="5511" xr:uid="{00000000-0005-0000-0000-0000C40A0000}"/>
    <cellStyle name="Input 127" xfId="1324" xr:uid="{00000000-0005-0000-0000-0000C50A0000}"/>
    <cellStyle name="Input 127 2" xfId="2904" xr:uid="{00000000-0005-0000-0000-0000C60A0000}"/>
    <cellStyle name="Input 127 2 2" xfId="4457" xr:uid="{00000000-0005-0000-0000-0000C70A0000}"/>
    <cellStyle name="Input 127 2 3" xfId="4348" xr:uid="{00000000-0005-0000-0000-0000C80A0000}"/>
    <cellStyle name="Input 127 2 4" xfId="5138" xr:uid="{00000000-0005-0000-0000-0000C90A0000}"/>
    <cellStyle name="Input 127 2 5" xfId="5022" xr:uid="{00000000-0005-0000-0000-0000CA0A0000}"/>
    <cellStyle name="Input 127 2 6" xfId="5742" xr:uid="{00000000-0005-0000-0000-0000CB0A0000}"/>
    <cellStyle name="Input 127 3" xfId="3903" xr:uid="{00000000-0005-0000-0000-0000CC0A0000}"/>
    <cellStyle name="Input 127 4" xfId="4034" xr:uid="{00000000-0005-0000-0000-0000CD0A0000}"/>
    <cellStyle name="Input 127 5" xfId="5339" xr:uid="{00000000-0005-0000-0000-0000CE0A0000}"/>
    <cellStyle name="Input 127 6" xfId="4934" xr:uid="{00000000-0005-0000-0000-0000CF0A0000}"/>
    <cellStyle name="Input 127 7" xfId="5512" xr:uid="{00000000-0005-0000-0000-0000D00A0000}"/>
    <cellStyle name="Input 128" xfId="1325" xr:uid="{00000000-0005-0000-0000-0000D10A0000}"/>
    <cellStyle name="Input 128 2" xfId="2905" xr:uid="{00000000-0005-0000-0000-0000D20A0000}"/>
    <cellStyle name="Input 128 2 2" xfId="4458" xr:uid="{00000000-0005-0000-0000-0000D30A0000}"/>
    <cellStyle name="Input 128 2 3" xfId="3769" xr:uid="{00000000-0005-0000-0000-0000D40A0000}"/>
    <cellStyle name="Input 128 2 4" xfId="4796" xr:uid="{00000000-0005-0000-0000-0000D50A0000}"/>
    <cellStyle name="Input 128 2 5" xfId="5382" xr:uid="{00000000-0005-0000-0000-0000D60A0000}"/>
    <cellStyle name="Input 128 2 6" xfId="5743" xr:uid="{00000000-0005-0000-0000-0000D70A0000}"/>
    <cellStyle name="Input 128 3" xfId="3904" xr:uid="{00000000-0005-0000-0000-0000D80A0000}"/>
    <cellStyle name="Input 128 4" xfId="3699" xr:uid="{00000000-0005-0000-0000-0000D90A0000}"/>
    <cellStyle name="Input 128 5" xfId="5338" xr:uid="{00000000-0005-0000-0000-0000DA0A0000}"/>
    <cellStyle name="Input 128 6" xfId="5205" xr:uid="{00000000-0005-0000-0000-0000DB0A0000}"/>
    <cellStyle name="Input 128 7" xfId="5513" xr:uid="{00000000-0005-0000-0000-0000DC0A0000}"/>
    <cellStyle name="Input 129" xfId="1326" xr:uid="{00000000-0005-0000-0000-0000DD0A0000}"/>
    <cellStyle name="Input 129 2" xfId="2906" xr:uid="{00000000-0005-0000-0000-0000DE0A0000}"/>
    <cellStyle name="Input 129 2 2" xfId="4459" xr:uid="{00000000-0005-0000-0000-0000DF0A0000}"/>
    <cellStyle name="Input 129 2 3" xfId="4347" xr:uid="{00000000-0005-0000-0000-0000E00A0000}"/>
    <cellStyle name="Input 129 2 4" xfId="5137" xr:uid="{00000000-0005-0000-0000-0000E10A0000}"/>
    <cellStyle name="Input 129 2 5" xfId="4954" xr:uid="{00000000-0005-0000-0000-0000E20A0000}"/>
    <cellStyle name="Input 129 2 6" xfId="5744" xr:uid="{00000000-0005-0000-0000-0000E30A0000}"/>
    <cellStyle name="Input 129 3" xfId="3905" xr:uid="{00000000-0005-0000-0000-0000E40A0000}"/>
    <cellStyle name="Input 129 4" xfId="4589" xr:uid="{00000000-0005-0000-0000-0000E50A0000}"/>
    <cellStyle name="Input 129 5" xfId="4986" xr:uid="{00000000-0005-0000-0000-0000E60A0000}"/>
    <cellStyle name="Input 129 6" xfId="4911" xr:uid="{00000000-0005-0000-0000-0000E70A0000}"/>
    <cellStyle name="Input 129 7" xfId="5514" xr:uid="{00000000-0005-0000-0000-0000E80A0000}"/>
    <cellStyle name="Input 13" xfId="1327" xr:uid="{00000000-0005-0000-0000-0000E90A0000}"/>
    <cellStyle name="Input 13 2" xfId="2907" xr:uid="{00000000-0005-0000-0000-0000EA0A0000}"/>
    <cellStyle name="Input 13 2 2" xfId="4460" xr:uid="{00000000-0005-0000-0000-0000EB0A0000}"/>
    <cellStyle name="Input 13 2 3" xfId="3768" xr:uid="{00000000-0005-0000-0000-0000EC0A0000}"/>
    <cellStyle name="Input 13 2 4" xfId="4795" xr:uid="{00000000-0005-0000-0000-0000ED0A0000}"/>
    <cellStyle name="Input 13 2 5" xfId="5176" xr:uid="{00000000-0005-0000-0000-0000EE0A0000}"/>
    <cellStyle name="Input 13 2 6" xfId="5745" xr:uid="{00000000-0005-0000-0000-0000EF0A0000}"/>
    <cellStyle name="Input 13 3" xfId="3906" xr:uid="{00000000-0005-0000-0000-0000F00A0000}"/>
    <cellStyle name="Input 13 4" xfId="4588" xr:uid="{00000000-0005-0000-0000-0000F10A0000}"/>
    <cellStyle name="Input 13 5" xfId="4668" xr:uid="{00000000-0005-0000-0000-0000F20A0000}"/>
    <cellStyle name="Input 13 6" xfId="5360" xr:uid="{00000000-0005-0000-0000-0000F30A0000}"/>
    <cellStyle name="Input 13 7" xfId="5515" xr:uid="{00000000-0005-0000-0000-0000F40A0000}"/>
    <cellStyle name="Input 130" xfId="1328" xr:uid="{00000000-0005-0000-0000-0000F50A0000}"/>
    <cellStyle name="Input 130 2" xfId="2908" xr:uid="{00000000-0005-0000-0000-0000F60A0000}"/>
    <cellStyle name="Input 130 2 2" xfId="4461" xr:uid="{00000000-0005-0000-0000-0000F70A0000}"/>
    <cellStyle name="Input 130 2 3" xfId="4346" xr:uid="{00000000-0005-0000-0000-0000F80A0000}"/>
    <cellStyle name="Input 130 2 4" xfId="5136" xr:uid="{00000000-0005-0000-0000-0000F90A0000}"/>
    <cellStyle name="Input 130 2 5" xfId="5071" xr:uid="{00000000-0005-0000-0000-0000FA0A0000}"/>
    <cellStyle name="Input 130 2 6" xfId="5746" xr:uid="{00000000-0005-0000-0000-0000FB0A0000}"/>
    <cellStyle name="Input 130 3" xfId="3907" xr:uid="{00000000-0005-0000-0000-0000FC0A0000}"/>
    <cellStyle name="Input 130 4" xfId="4033" xr:uid="{00000000-0005-0000-0000-0000FD0A0000}"/>
    <cellStyle name="Input 130 5" xfId="5337" xr:uid="{00000000-0005-0000-0000-0000FE0A0000}"/>
    <cellStyle name="Input 130 6" xfId="4635" xr:uid="{00000000-0005-0000-0000-0000FF0A0000}"/>
    <cellStyle name="Input 130 7" xfId="5516" xr:uid="{00000000-0005-0000-0000-0000000B0000}"/>
    <cellStyle name="Input 131" xfId="1329" xr:uid="{00000000-0005-0000-0000-0000010B0000}"/>
    <cellStyle name="Input 131 2" xfId="2909" xr:uid="{00000000-0005-0000-0000-0000020B0000}"/>
    <cellStyle name="Input 131 2 2" xfId="4462" xr:uid="{00000000-0005-0000-0000-0000030B0000}"/>
    <cellStyle name="Input 131 2 3" xfId="3767" xr:uid="{00000000-0005-0000-0000-0000040B0000}"/>
    <cellStyle name="Input 131 2 4" xfId="4794" xr:uid="{00000000-0005-0000-0000-0000050B0000}"/>
    <cellStyle name="Input 131 2 5" xfId="5381" xr:uid="{00000000-0005-0000-0000-0000060B0000}"/>
    <cellStyle name="Input 131 2 6" xfId="5747" xr:uid="{00000000-0005-0000-0000-0000070B0000}"/>
    <cellStyle name="Input 131 3" xfId="3908" xr:uid="{00000000-0005-0000-0000-0000080B0000}"/>
    <cellStyle name="Input 131 4" xfId="3698" xr:uid="{00000000-0005-0000-0000-0000090B0000}"/>
    <cellStyle name="Input 131 5" xfId="5336" xr:uid="{00000000-0005-0000-0000-00000A0B0000}"/>
    <cellStyle name="Input 131 6" xfId="5012" xr:uid="{00000000-0005-0000-0000-00000B0B0000}"/>
    <cellStyle name="Input 131 7" xfId="5517" xr:uid="{00000000-0005-0000-0000-00000C0B0000}"/>
    <cellStyle name="Input 132" xfId="1330" xr:uid="{00000000-0005-0000-0000-00000D0B0000}"/>
    <cellStyle name="Input 132 2" xfId="2910" xr:uid="{00000000-0005-0000-0000-00000E0B0000}"/>
    <cellStyle name="Input 132 2 2" xfId="4463" xr:uid="{00000000-0005-0000-0000-00000F0B0000}"/>
    <cellStyle name="Input 132 2 3" xfId="4345" xr:uid="{00000000-0005-0000-0000-0000100B0000}"/>
    <cellStyle name="Input 132 2 4" xfId="5135" xr:uid="{00000000-0005-0000-0000-0000110B0000}"/>
    <cellStyle name="Input 132 2 5" xfId="4730" xr:uid="{00000000-0005-0000-0000-0000120B0000}"/>
    <cellStyle name="Input 132 2 6" xfId="5748" xr:uid="{00000000-0005-0000-0000-0000130B0000}"/>
    <cellStyle name="Input 132 3" xfId="3909" xr:uid="{00000000-0005-0000-0000-0000140B0000}"/>
    <cellStyle name="Input 132 4" xfId="4587" xr:uid="{00000000-0005-0000-0000-0000150B0000}"/>
    <cellStyle name="Input 132 5" xfId="4985" xr:uid="{00000000-0005-0000-0000-0000160B0000}"/>
    <cellStyle name="Input 132 6" xfId="4866" xr:uid="{00000000-0005-0000-0000-0000170B0000}"/>
    <cellStyle name="Input 132 7" xfId="5518" xr:uid="{00000000-0005-0000-0000-0000180B0000}"/>
    <cellStyle name="Input 133" xfId="1331" xr:uid="{00000000-0005-0000-0000-0000190B0000}"/>
    <cellStyle name="Input 133 2" xfId="2911" xr:uid="{00000000-0005-0000-0000-00001A0B0000}"/>
    <cellStyle name="Input 133 2 2" xfId="4464" xr:uid="{00000000-0005-0000-0000-00001B0B0000}"/>
    <cellStyle name="Input 133 2 3" xfId="3766" xr:uid="{00000000-0005-0000-0000-00001C0B0000}"/>
    <cellStyle name="Input 133 2 4" xfId="4793" xr:uid="{00000000-0005-0000-0000-00001D0B0000}"/>
    <cellStyle name="Input 133 2 5" xfId="4836" xr:uid="{00000000-0005-0000-0000-00001E0B0000}"/>
    <cellStyle name="Input 133 2 6" xfId="5749" xr:uid="{00000000-0005-0000-0000-00001F0B0000}"/>
    <cellStyle name="Input 133 3" xfId="3910" xr:uid="{00000000-0005-0000-0000-0000200B0000}"/>
    <cellStyle name="Input 133 4" xfId="4586" xr:uid="{00000000-0005-0000-0000-0000210B0000}"/>
    <cellStyle name="Input 133 5" xfId="4667" xr:uid="{00000000-0005-0000-0000-0000220B0000}"/>
    <cellStyle name="Input 133 6" xfId="5359" xr:uid="{00000000-0005-0000-0000-0000230B0000}"/>
    <cellStyle name="Input 133 7" xfId="5519" xr:uid="{00000000-0005-0000-0000-0000240B0000}"/>
    <cellStyle name="Input 134" xfId="1332" xr:uid="{00000000-0005-0000-0000-0000250B0000}"/>
    <cellStyle name="Input 134 2" xfId="2912" xr:uid="{00000000-0005-0000-0000-0000260B0000}"/>
    <cellStyle name="Input 134 2 2" xfId="4465" xr:uid="{00000000-0005-0000-0000-0000270B0000}"/>
    <cellStyle name="Input 134 2 3" xfId="4344" xr:uid="{00000000-0005-0000-0000-0000280B0000}"/>
    <cellStyle name="Input 134 2 4" xfId="5134" xr:uid="{00000000-0005-0000-0000-0000290B0000}"/>
    <cellStyle name="Input 134 2 5" xfId="5017" xr:uid="{00000000-0005-0000-0000-00002A0B0000}"/>
    <cellStyle name="Input 134 2 6" xfId="5750" xr:uid="{00000000-0005-0000-0000-00002B0B0000}"/>
    <cellStyle name="Input 134 3" xfId="3911" xr:uid="{00000000-0005-0000-0000-00002C0B0000}"/>
    <cellStyle name="Input 134 4" xfId="4032" xr:uid="{00000000-0005-0000-0000-00002D0B0000}"/>
    <cellStyle name="Input 134 5" xfId="5335" xr:uid="{00000000-0005-0000-0000-00002E0B0000}"/>
    <cellStyle name="Input 134 6" xfId="5265" xr:uid="{00000000-0005-0000-0000-00002F0B0000}"/>
    <cellStyle name="Input 134 7" xfId="5520" xr:uid="{00000000-0005-0000-0000-0000300B0000}"/>
    <cellStyle name="Input 135" xfId="1333" xr:uid="{00000000-0005-0000-0000-0000310B0000}"/>
    <cellStyle name="Input 135 2" xfId="2913" xr:uid="{00000000-0005-0000-0000-0000320B0000}"/>
    <cellStyle name="Input 135 2 2" xfId="4466" xr:uid="{00000000-0005-0000-0000-0000330B0000}"/>
    <cellStyle name="Input 135 2 3" xfId="3765" xr:uid="{00000000-0005-0000-0000-0000340B0000}"/>
    <cellStyle name="Input 135 2 4" xfId="4792" xr:uid="{00000000-0005-0000-0000-0000350B0000}"/>
    <cellStyle name="Input 135 2 5" xfId="5004" xr:uid="{00000000-0005-0000-0000-0000360B0000}"/>
    <cellStyle name="Input 135 2 6" xfId="5751" xr:uid="{00000000-0005-0000-0000-0000370B0000}"/>
    <cellStyle name="Input 135 3" xfId="3912" xr:uid="{00000000-0005-0000-0000-0000380B0000}"/>
    <cellStyle name="Input 135 4" xfId="3697" xr:uid="{00000000-0005-0000-0000-0000390B0000}"/>
    <cellStyle name="Input 135 5" xfId="5334" xr:uid="{00000000-0005-0000-0000-00003A0B0000}"/>
    <cellStyle name="Input 135 6" xfId="5248" xr:uid="{00000000-0005-0000-0000-00003B0B0000}"/>
    <cellStyle name="Input 135 7" xfId="5521" xr:uid="{00000000-0005-0000-0000-00003C0B0000}"/>
    <cellStyle name="Input 136" xfId="1334" xr:uid="{00000000-0005-0000-0000-00003D0B0000}"/>
    <cellStyle name="Input 136 2" xfId="2914" xr:uid="{00000000-0005-0000-0000-00003E0B0000}"/>
    <cellStyle name="Input 136 2 2" xfId="4467" xr:uid="{00000000-0005-0000-0000-00003F0B0000}"/>
    <cellStyle name="Input 136 2 3" xfId="4343" xr:uid="{00000000-0005-0000-0000-0000400B0000}"/>
    <cellStyle name="Input 136 2 4" xfId="5133" xr:uid="{00000000-0005-0000-0000-0000410B0000}"/>
    <cellStyle name="Input 136 2 5" xfId="5070" xr:uid="{00000000-0005-0000-0000-0000420B0000}"/>
    <cellStyle name="Input 136 2 6" xfId="5752" xr:uid="{00000000-0005-0000-0000-0000430B0000}"/>
    <cellStyle name="Input 136 3" xfId="3913" xr:uid="{00000000-0005-0000-0000-0000440B0000}"/>
    <cellStyle name="Input 136 4" xfId="4585" xr:uid="{00000000-0005-0000-0000-0000450B0000}"/>
    <cellStyle name="Input 136 5" xfId="4984" xr:uid="{00000000-0005-0000-0000-0000460B0000}"/>
    <cellStyle name="Input 136 6" xfId="4706" xr:uid="{00000000-0005-0000-0000-0000470B0000}"/>
    <cellStyle name="Input 136 7" xfId="5522" xr:uid="{00000000-0005-0000-0000-0000480B0000}"/>
    <cellStyle name="Input 137" xfId="1335" xr:uid="{00000000-0005-0000-0000-0000490B0000}"/>
    <cellStyle name="Input 137 2" xfId="2915" xr:uid="{00000000-0005-0000-0000-00004A0B0000}"/>
    <cellStyle name="Input 137 2 2" xfId="4468" xr:uid="{00000000-0005-0000-0000-00004B0B0000}"/>
    <cellStyle name="Input 137 2 3" xfId="3764" xr:uid="{00000000-0005-0000-0000-00004C0B0000}"/>
    <cellStyle name="Input 137 2 4" xfId="4791" xr:uid="{00000000-0005-0000-0000-00004D0B0000}"/>
    <cellStyle name="Input 137 2 5" xfId="5175" xr:uid="{00000000-0005-0000-0000-00004E0B0000}"/>
    <cellStyle name="Input 137 2 6" xfId="5753" xr:uid="{00000000-0005-0000-0000-00004F0B0000}"/>
    <cellStyle name="Input 137 3" xfId="3914" xr:uid="{00000000-0005-0000-0000-0000500B0000}"/>
    <cellStyle name="Input 137 4" xfId="4584" xr:uid="{00000000-0005-0000-0000-0000510B0000}"/>
    <cellStyle name="Input 137 5" xfId="4666" xr:uid="{00000000-0005-0000-0000-0000520B0000}"/>
    <cellStyle name="Input 137 6" xfId="4995" xr:uid="{00000000-0005-0000-0000-0000530B0000}"/>
    <cellStyle name="Input 137 7" xfId="5523" xr:uid="{00000000-0005-0000-0000-0000540B0000}"/>
    <cellStyle name="Input 138" xfId="1336" xr:uid="{00000000-0005-0000-0000-0000550B0000}"/>
    <cellStyle name="Input 138 2" xfId="2916" xr:uid="{00000000-0005-0000-0000-0000560B0000}"/>
    <cellStyle name="Input 138 2 2" xfId="4469" xr:uid="{00000000-0005-0000-0000-0000570B0000}"/>
    <cellStyle name="Input 138 2 3" xfId="4342" xr:uid="{00000000-0005-0000-0000-0000580B0000}"/>
    <cellStyle name="Input 138 2 4" xfId="5132" xr:uid="{00000000-0005-0000-0000-0000590B0000}"/>
    <cellStyle name="Input 138 2 5" xfId="5280" xr:uid="{00000000-0005-0000-0000-00005A0B0000}"/>
    <cellStyle name="Input 138 2 6" xfId="5754" xr:uid="{00000000-0005-0000-0000-00005B0B0000}"/>
    <cellStyle name="Input 138 3" xfId="3915" xr:uid="{00000000-0005-0000-0000-00005C0B0000}"/>
    <cellStyle name="Input 138 4" xfId="4031" xr:uid="{00000000-0005-0000-0000-00005D0B0000}"/>
    <cellStyle name="Input 138 5" xfId="5333" xr:uid="{00000000-0005-0000-0000-00005E0B0000}"/>
    <cellStyle name="Input 138 6" xfId="4933" xr:uid="{00000000-0005-0000-0000-00005F0B0000}"/>
    <cellStyle name="Input 138 7" xfId="5524" xr:uid="{00000000-0005-0000-0000-0000600B0000}"/>
    <cellStyle name="Input 14" xfId="1337" xr:uid="{00000000-0005-0000-0000-0000610B0000}"/>
    <cellStyle name="Input 14 2" xfId="2917" xr:uid="{00000000-0005-0000-0000-0000620B0000}"/>
    <cellStyle name="Input 14 2 2" xfId="4470" xr:uid="{00000000-0005-0000-0000-0000630B0000}"/>
    <cellStyle name="Input 14 2 3" xfId="3763" xr:uid="{00000000-0005-0000-0000-0000640B0000}"/>
    <cellStyle name="Input 14 2 4" xfId="4790" xr:uid="{00000000-0005-0000-0000-0000650B0000}"/>
    <cellStyle name="Input 14 2 5" xfId="4692" xr:uid="{00000000-0005-0000-0000-0000660B0000}"/>
    <cellStyle name="Input 14 2 6" xfId="5755" xr:uid="{00000000-0005-0000-0000-0000670B0000}"/>
    <cellStyle name="Input 14 3" xfId="3916" xr:uid="{00000000-0005-0000-0000-0000680B0000}"/>
    <cellStyle name="Input 14 4" xfId="3696" xr:uid="{00000000-0005-0000-0000-0000690B0000}"/>
    <cellStyle name="Input 14 5" xfId="5332" xr:uid="{00000000-0005-0000-0000-00006A0B0000}"/>
    <cellStyle name="Input 14 6" xfId="5204" xr:uid="{00000000-0005-0000-0000-00006B0B0000}"/>
    <cellStyle name="Input 14 7" xfId="5525" xr:uid="{00000000-0005-0000-0000-00006C0B0000}"/>
    <cellStyle name="Input 15" xfId="1338" xr:uid="{00000000-0005-0000-0000-00006D0B0000}"/>
    <cellStyle name="Input 15 2" xfId="2918" xr:uid="{00000000-0005-0000-0000-00006E0B0000}"/>
    <cellStyle name="Input 15 2 2" xfId="4471" xr:uid="{00000000-0005-0000-0000-00006F0B0000}"/>
    <cellStyle name="Input 15 2 3" xfId="4341" xr:uid="{00000000-0005-0000-0000-0000700B0000}"/>
    <cellStyle name="Input 15 2 4" xfId="5131" xr:uid="{00000000-0005-0000-0000-0000710B0000}"/>
    <cellStyle name="Input 15 2 5" xfId="4729" xr:uid="{00000000-0005-0000-0000-0000720B0000}"/>
    <cellStyle name="Input 15 2 6" xfId="5756" xr:uid="{00000000-0005-0000-0000-0000730B0000}"/>
    <cellStyle name="Input 15 3" xfId="3917" xr:uid="{00000000-0005-0000-0000-0000740B0000}"/>
    <cellStyle name="Input 15 4" xfId="4583" xr:uid="{00000000-0005-0000-0000-0000750B0000}"/>
    <cellStyle name="Input 15 5" xfId="4983" xr:uid="{00000000-0005-0000-0000-0000760B0000}"/>
    <cellStyle name="Input 15 6" xfId="4910" xr:uid="{00000000-0005-0000-0000-0000770B0000}"/>
    <cellStyle name="Input 15 7" xfId="5526" xr:uid="{00000000-0005-0000-0000-0000780B0000}"/>
    <cellStyle name="Input 16" xfId="1339" xr:uid="{00000000-0005-0000-0000-0000790B0000}"/>
    <cellStyle name="Input 16 2" xfId="2919" xr:uid="{00000000-0005-0000-0000-00007A0B0000}"/>
    <cellStyle name="Input 16 2 2" xfId="4472" xr:uid="{00000000-0005-0000-0000-00007B0B0000}"/>
    <cellStyle name="Input 16 2 3" xfId="3762" xr:uid="{00000000-0005-0000-0000-00007C0B0000}"/>
    <cellStyle name="Input 16 2 4" xfId="4789" xr:uid="{00000000-0005-0000-0000-00007D0B0000}"/>
    <cellStyle name="Input 16 2 5" xfId="4835" xr:uid="{00000000-0005-0000-0000-00007E0B0000}"/>
    <cellStyle name="Input 16 2 6" xfId="5757" xr:uid="{00000000-0005-0000-0000-00007F0B0000}"/>
    <cellStyle name="Input 16 3" xfId="3918" xr:uid="{00000000-0005-0000-0000-0000800B0000}"/>
    <cellStyle name="Input 16 4" xfId="4582" xr:uid="{00000000-0005-0000-0000-0000810B0000}"/>
    <cellStyle name="Input 16 5" xfId="4665" xr:uid="{00000000-0005-0000-0000-0000820B0000}"/>
    <cellStyle name="Input 16 6" xfId="5159" xr:uid="{00000000-0005-0000-0000-0000830B0000}"/>
    <cellStyle name="Input 16 7" xfId="5527" xr:uid="{00000000-0005-0000-0000-0000840B0000}"/>
    <cellStyle name="Input 17" xfId="1340" xr:uid="{00000000-0005-0000-0000-0000850B0000}"/>
    <cellStyle name="Input 17 2" xfId="2920" xr:uid="{00000000-0005-0000-0000-0000860B0000}"/>
    <cellStyle name="Input 17 2 2" xfId="4473" xr:uid="{00000000-0005-0000-0000-0000870B0000}"/>
    <cellStyle name="Input 17 2 3" xfId="4340" xr:uid="{00000000-0005-0000-0000-0000880B0000}"/>
    <cellStyle name="Input 17 2 4" xfId="5130" xr:uid="{00000000-0005-0000-0000-0000890B0000}"/>
    <cellStyle name="Input 17 2 5" xfId="4728" xr:uid="{00000000-0005-0000-0000-00008A0B0000}"/>
    <cellStyle name="Input 17 2 6" xfId="5758" xr:uid="{00000000-0005-0000-0000-00008B0B0000}"/>
    <cellStyle name="Input 17 3" xfId="3919" xr:uid="{00000000-0005-0000-0000-00008C0B0000}"/>
    <cellStyle name="Input 17 4" xfId="4030" xr:uid="{00000000-0005-0000-0000-00008D0B0000}"/>
    <cellStyle name="Input 17 5" xfId="5331" xr:uid="{00000000-0005-0000-0000-00008E0B0000}"/>
    <cellStyle name="Input 17 6" xfId="5424" xr:uid="{00000000-0005-0000-0000-00008F0B0000}"/>
    <cellStyle name="Input 17 7" xfId="5528" xr:uid="{00000000-0005-0000-0000-0000900B0000}"/>
    <cellStyle name="Input 18" xfId="1341" xr:uid="{00000000-0005-0000-0000-0000910B0000}"/>
    <cellStyle name="Input 18 2" xfId="2921" xr:uid="{00000000-0005-0000-0000-0000920B0000}"/>
    <cellStyle name="Input 18 2 2" xfId="4474" xr:uid="{00000000-0005-0000-0000-0000930B0000}"/>
    <cellStyle name="Input 18 2 3" xfId="3761" xr:uid="{00000000-0005-0000-0000-0000940B0000}"/>
    <cellStyle name="Input 18 2 4" xfId="4788" xr:uid="{00000000-0005-0000-0000-0000950B0000}"/>
    <cellStyle name="Input 18 2 5" xfId="5380" xr:uid="{00000000-0005-0000-0000-0000960B0000}"/>
    <cellStyle name="Input 18 2 6" xfId="5759" xr:uid="{00000000-0005-0000-0000-0000970B0000}"/>
    <cellStyle name="Input 18 3" xfId="3920" xr:uid="{00000000-0005-0000-0000-0000980B0000}"/>
    <cellStyle name="Input 18 4" xfId="3695" xr:uid="{00000000-0005-0000-0000-0000990B0000}"/>
    <cellStyle name="Input 18 5" xfId="5330" xr:uid="{00000000-0005-0000-0000-00009A0B0000}"/>
    <cellStyle name="Input 18 6" xfId="5410" xr:uid="{00000000-0005-0000-0000-00009B0B0000}"/>
    <cellStyle name="Input 18 7" xfId="5529" xr:uid="{00000000-0005-0000-0000-00009C0B0000}"/>
    <cellStyle name="Input 19" xfId="1342" xr:uid="{00000000-0005-0000-0000-00009D0B0000}"/>
    <cellStyle name="Input 19 2" xfId="2922" xr:uid="{00000000-0005-0000-0000-00009E0B0000}"/>
    <cellStyle name="Input 19 2 2" xfId="4475" xr:uid="{00000000-0005-0000-0000-00009F0B0000}"/>
    <cellStyle name="Input 19 2 3" xfId="4339" xr:uid="{00000000-0005-0000-0000-0000A00B0000}"/>
    <cellStyle name="Input 19 2 4" xfId="5129" xr:uid="{00000000-0005-0000-0000-0000A10B0000}"/>
    <cellStyle name="Input 19 2 5" xfId="4953" xr:uid="{00000000-0005-0000-0000-0000A20B0000}"/>
    <cellStyle name="Input 19 2 6" xfId="5760" xr:uid="{00000000-0005-0000-0000-0000A30B0000}"/>
    <cellStyle name="Input 19 3" xfId="3921" xr:uid="{00000000-0005-0000-0000-0000A40B0000}"/>
    <cellStyle name="Input 19 4" xfId="4581" xr:uid="{00000000-0005-0000-0000-0000A50B0000}"/>
    <cellStyle name="Input 19 5" xfId="4982" xr:uid="{00000000-0005-0000-0000-0000A60B0000}"/>
    <cellStyle name="Input 19 6" xfId="4865" xr:uid="{00000000-0005-0000-0000-0000A70B0000}"/>
    <cellStyle name="Input 19 7" xfId="5530" xr:uid="{00000000-0005-0000-0000-0000A80B0000}"/>
    <cellStyle name="Input 2" xfId="1343" xr:uid="{00000000-0005-0000-0000-0000A90B0000}"/>
    <cellStyle name="Input 2 2" xfId="2923" xr:uid="{00000000-0005-0000-0000-0000AA0B0000}"/>
    <cellStyle name="Input 2 2 2" xfId="4476" xr:uid="{00000000-0005-0000-0000-0000AB0B0000}"/>
    <cellStyle name="Input 2 2 3" xfId="3760" xr:uid="{00000000-0005-0000-0000-0000AC0B0000}"/>
    <cellStyle name="Input 2 2 4" xfId="4787" xr:uid="{00000000-0005-0000-0000-0000AD0B0000}"/>
    <cellStyle name="Input 2 2 5" xfId="5174" xr:uid="{00000000-0005-0000-0000-0000AE0B0000}"/>
    <cellStyle name="Input 2 2 6" xfId="5761" xr:uid="{00000000-0005-0000-0000-0000AF0B0000}"/>
    <cellStyle name="Input 2 3" xfId="3922" xr:uid="{00000000-0005-0000-0000-0000B00B0000}"/>
    <cellStyle name="Input 2 4" xfId="4580" xr:uid="{00000000-0005-0000-0000-0000B10B0000}"/>
    <cellStyle name="Input 2 5" xfId="4664" xr:uid="{00000000-0005-0000-0000-0000B20B0000}"/>
    <cellStyle name="Input 2 6" xfId="4678" xr:uid="{00000000-0005-0000-0000-0000B30B0000}"/>
    <cellStyle name="Input 2 7" xfId="5531" xr:uid="{00000000-0005-0000-0000-0000B40B0000}"/>
    <cellStyle name="Input 20" xfId="1344" xr:uid="{00000000-0005-0000-0000-0000B50B0000}"/>
    <cellStyle name="Input 20 2" xfId="2924" xr:uid="{00000000-0005-0000-0000-0000B60B0000}"/>
    <cellStyle name="Input 20 2 2" xfId="4477" xr:uid="{00000000-0005-0000-0000-0000B70B0000}"/>
    <cellStyle name="Input 20 2 3" xfId="4338" xr:uid="{00000000-0005-0000-0000-0000B80B0000}"/>
    <cellStyle name="Input 20 2 4" xfId="5128" xr:uid="{00000000-0005-0000-0000-0000B90B0000}"/>
    <cellStyle name="Input 20 2 5" xfId="5040" xr:uid="{00000000-0005-0000-0000-0000BA0B0000}"/>
    <cellStyle name="Input 20 2 6" xfId="5762" xr:uid="{00000000-0005-0000-0000-0000BB0B0000}"/>
    <cellStyle name="Input 20 3" xfId="3923" xr:uid="{00000000-0005-0000-0000-0000BC0B0000}"/>
    <cellStyle name="Input 20 4" xfId="4029" xr:uid="{00000000-0005-0000-0000-0000BD0B0000}"/>
    <cellStyle name="Input 20 5" xfId="5329" xr:uid="{00000000-0005-0000-0000-0000BE0B0000}"/>
    <cellStyle name="Input 20 6" xfId="5438" xr:uid="{00000000-0005-0000-0000-0000BF0B0000}"/>
    <cellStyle name="Input 20 7" xfId="5532" xr:uid="{00000000-0005-0000-0000-0000C00B0000}"/>
    <cellStyle name="Input 21" xfId="1345" xr:uid="{00000000-0005-0000-0000-0000C10B0000}"/>
    <cellStyle name="Input 21 2" xfId="2925" xr:uid="{00000000-0005-0000-0000-0000C20B0000}"/>
    <cellStyle name="Input 21 2 2" xfId="4478" xr:uid="{00000000-0005-0000-0000-0000C30B0000}"/>
    <cellStyle name="Input 21 2 3" xfId="3759" xr:uid="{00000000-0005-0000-0000-0000C40B0000}"/>
    <cellStyle name="Input 21 2 4" xfId="4786" xr:uid="{00000000-0005-0000-0000-0000C50B0000}"/>
    <cellStyle name="Input 21 2 5" xfId="4691" xr:uid="{00000000-0005-0000-0000-0000C60B0000}"/>
    <cellStyle name="Input 21 2 6" xfId="5763" xr:uid="{00000000-0005-0000-0000-0000C70B0000}"/>
    <cellStyle name="Input 21 3" xfId="3924" xr:uid="{00000000-0005-0000-0000-0000C80B0000}"/>
    <cellStyle name="Input 21 4" xfId="3694" xr:uid="{00000000-0005-0000-0000-0000C90B0000}"/>
    <cellStyle name="Input 21 5" xfId="5328" xr:uid="{00000000-0005-0000-0000-0000CA0B0000}"/>
    <cellStyle name="Input 21 6" xfId="5247" xr:uid="{00000000-0005-0000-0000-0000CB0B0000}"/>
    <cellStyle name="Input 21 7" xfId="5533" xr:uid="{00000000-0005-0000-0000-0000CC0B0000}"/>
    <cellStyle name="Input 22" xfId="1346" xr:uid="{00000000-0005-0000-0000-0000CD0B0000}"/>
    <cellStyle name="Input 22 2" xfId="2926" xr:uid="{00000000-0005-0000-0000-0000CE0B0000}"/>
    <cellStyle name="Input 22 2 2" xfId="4479" xr:uid="{00000000-0005-0000-0000-0000CF0B0000}"/>
    <cellStyle name="Input 22 2 3" xfId="4337" xr:uid="{00000000-0005-0000-0000-0000D00B0000}"/>
    <cellStyle name="Input 22 2 4" xfId="5127" xr:uid="{00000000-0005-0000-0000-0000D10B0000}"/>
    <cellStyle name="Input 22 2 5" xfId="5069" xr:uid="{00000000-0005-0000-0000-0000D20B0000}"/>
    <cellStyle name="Input 22 2 6" xfId="5764" xr:uid="{00000000-0005-0000-0000-0000D30B0000}"/>
    <cellStyle name="Input 22 3" xfId="3925" xr:uid="{00000000-0005-0000-0000-0000D40B0000}"/>
    <cellStyle name="Input 22 4" xfId="4579" xr:uid="{00000000-0005-0000-0000-0000D50B0000}"/>
    <cellStyle name="Input 22 5" xfId="4981" xr:uid="{00000000-0005-0000-0000-0000D60B0000}"/>
    <cellStyle name="Input 22 6" xfId="5409" xr:uid="{00000000-0005-0000-0000-0000D70B0000}"/>
    <cellStyle name="Input 22 7" xfId="5534" xr:uid="{00000000-0005-0000-0000-0000D80B0000}"/>
    <cellStyle name="Input 23" xfId="1347" xr:uid="{00000000-0005-0000-0000-0000D90B0000}"/>
    <cellStyle name="Input 23 2" xfId="2927" xr:uid="{00000000-0005-0000-0000-0000DA0B0000}"/>
    <cellStyle name="Input 23 2 2" xfId="4480" xr:uid="{00000000-0005-0000-0000-0000DB0B0000}"/>
    <cellStyle name="Input 23 2 3" xfId="3758" xr:uid="{00000000-0005-0000-0000-0000DC0B0000}"/>
    <cellStyle name="Input 23 2 4" xfId="4785" xr:uid="{00000000-0005-0000-0000-0000DD0B0000}"/>
    <cellStyle name="Input 23 2 5" xfId="4834" xr:uid="{00000000-0005-0000-0000-0000DE0B0000}"/>
    <cellStyle name="Input 23 2 6" xfId="5765" xr:uid="{00000000-0005-0000-0000-0000DF0B0000}"/>
    <cellStyle name="Input 23 3" xfId="3926" xr:uid="{00000000-0005-0000-0000-0000E00B0000}"/>
    <cellStyle name="Input 23 4" xfId="4578" xr:uid="{00000000-0005-0000-0000-0000E10B0000}"/>
    <cellStyle name="Input 23 5" xfId="4663" xr:uid="{00000000-0005-0000-0000-0000E20B0000}"/>
    <cellStyle name="Input 23 6" xfId="4817" xr:uid="{00000000-0005-0000-0000-0000E30B0000}"/>
    <cellStyle name="Input 23 7" xfId="5535" xr:uid="{00000000-0005-0000-0000-0000E40B0000}"/>
    <cellStyle name="Input 24" xfId="1348" xr:uid="{00000000-0005-0000-0000-0000E50B0000}"/>
    <cellStyle name="Input 24 2" xfId="2928" xr:uid="{00000000-0005-0000-0000-0000E60B0000}"/>
    <cellStyle name="Input 24 2 2" xfId="4481" xr:uid="{00000000-0005-0000-0000-0000E70B0000}"/>
    <cellStyle name="Input 24 2 3" xfId="4336" xr:uid="{00000000-0005-0000-0000-0000E80B0000}"/>
    <cellStyle name="Input 24 2 4" xfId="5126" xr:uid="{00000000-0005-0000-0000-0000E90B0000}"/>
    <cellStyle name="Input 24 2 5" xfId="5021" xr:uid="{00000000-0005-0000-0000-0000EA0B0000}"/>
    <cellStyle name="Input 24 2 6" xfId="5766" xr:uid="{00000000-0005-0000-0000-0000EB0B0000}"/>
    <cellStyle name="Input 24 3" xfId="3927" xr:uid="{00000000-0005-0000-0000-0000EC0B0000}"/>
    <cellStyle name="Input 24 4" xfId="4028" xr:uid="{00000000-0005-0000-0000-0000ED0B0000}"/>
    <cellStyle name="Input 24 5" xfId="5327" xr:uid="{00000000-0005-0000-0000-0000EE0B0000}"/>
    <cellStyle name="Input 24 6" xfId="5203" xr:uid="{00000000-0005-0000-0000-0000EF0B0000}"/>
    <cellStyle name="Input 24 7" xfId="5536" xr:uid="{00000000-0005-0000-0000-0000F00B0000}"/>
    <cellStyle name="Input 25" xfId="1349" xr:uid="{00000000-0005-0000-0000-0000F10B0000}"/>
    <cellStyle name="Input 25 2" xfId="2929" xr:uid="{00000000-0005-0000-0000-0000F20B0000}"/>
    <cellStyle name="Input 25 2 2" xfId="4482" xr:uid="{00000000-0005-0000-0000-0000F30B0000}"/>
    <cellStyle name="Input 25 2 3" xfId="3757" xr:uid="{00000000-0005-0000-0000-0000F40B0000}"/>
    <cellStyle name="Input 25 2 4" xfId="4784" xr:uid="{00000000-0005-0000-0000-0000F50B0000}"/>
    <cellStyle name="Input 25 2 5" xfId="5379" xr:uid="{00000000-0005-0000-0000-0000F60B0000}"/>
    <cellStyle name="Input 25 2 6" xfId="5767" xr:uid="{00000000-0005-0000-0000-0000F70B0000}"/>
    <cellStyle name="Input 25 3" xfId="3928" xr:uid="{00000000-0005-0000-0000-0000F80B0000}"/>
    <cellStyle name="Input 25 4" xfId="3693" xr:uid="{00000000-0005-0000-0000-0000F90B0000}"/>
    <cellStyle name="Input 25 5" xfId="5326" xr:uid="{00000000-0005-0000-0000-0000FA0B0000}"/>
    <cellStyle name="Input 25 6" xfId="5358" xr:uid="{00000000-0005-0000-0000-0000FB0B0000}"/>
    <cellStyle name="Input 25 7" xfId="5537" xr:uid="{00000000-0005-0000-0000-0000FC0B0000}"/>
    <cellStyle name="Input 26" xfId="1350" xr:uid="{00000000-0005-0000-0000-0000FD0B0000}"/>
    <cellStyle name="Input 26 2" xfId="2930" xr:uid="{00000000-0005-0000-0000-0000FE0B0000}"/>
    <cellStyle name="Input 26 2 2" xfId="4483" xr:uid="{00000000-0005-0000-0000-0000FF0B0000}"/>
    <cellStyle name="Input 26 2 3" xfId="4335" xr:uid="{00000000-0005-0000-0000-0000000C0000}"/>
    <cellStyle name="Input 26 2 4" xfId="5125" xr:uid="{00000000-0005-0000-0000-0000010C0000}"/>
    <cellStyle name="Input 26 2 5" xfId="4727" xr:uid="{00000000-0005-0000-0000-0000020C0000}"/>
    <cellStyle name="Input 26 2 6" xfId="5768" xr:uid="{00000000-0005-0000-0000-0000030C0000}"/>
    <cellStyle name="Input 26 3" xfId="3929" xr:uid="{00000000-0005-0000-0000-0000040C0000}"/>
    <cellStyle name="Input 26 4" xfId="4577" xr:uid="{00000000-0005-0000-0000-0000050C0000}"/>
    <cellStyle name="Input 26 5" xfId="4980" xr:uid="{00000000-0005-0000-0000-0000060C0000}"/>
    <cellStyle name="Input 26 6" xfId="5437" xr:uid="{00000000-0005-0000-0000-0000070C0000}"/>
    <cellStyle name="Input 26 7" xfId="5538" xr:uid="{00000000-0005-0000-0000-0000080C0000}"/>
    <cellStyle name="Input 27" xfId="1351" xr:uid="{00000000-0005-0000-0000-0000090C0000}"/>
    <cellStyle name="Input 27 2" xfId="2931" xr:uid="{00000000-0005-0000-0000-00000A0C0000}"/>
    <cellStyle name="Input 27 2 2" xfId="4484" xr:uid="{00000000-0005-0000-0000-00000B0C0000}"/>
    <cellStyle name="Input 27 2 3" xfId="3756" xr:uid="{00000000-0005-0000-0000-00000C0C0000}"/>
    <cellStyle name="Input 27 2 4" xfId="4783" xr:uid="{00000000-0005-0000-0000-00000D0C0000}"/>
    <cellStyle name="Input 27 2 5" xfId="5173" xr:uid="{00000000-0005-0000-0000-00000E0C0000}"/>
    <cellStyle name="Input 27 2 6" xfId="5769" xr:uid="{00000000-0005-0000-0000-00000F0C0000}"/>
    <cellStyle name="Input 27 3" xfId="3930" xr:uid="{00000000-0005-0000-0000-0000100C0000}"/>
    <cellStyle name="Input 27 4" xfId="4576" xr:uid="{00000000-0005-0000-0000-0000110C0000}"/>
    <cellStyle name="Input 27 5" xfId="4662" xr:uid="{00000000-0005-0000-0000-0000120C0000}"/>
    <cellStyle name="Input 27 6" xfId="4909" xr:uid="{00000000-0005-0000-0000-0000130C0000}"/>
    <cellStyle name="Input 27 7" xfId="5539" xr:uid="{00000000-0005-0000-0000-0000140C0000}"/>
    <cellStyle name="Input 28" xfId="1352" xr:uid="{00000000-0005-0000-0000-0000150C0000}"/>
    <cellStyle name="Input 28 2" xfId="2932" xr:uid="{00000000-0005-0000-0000-0000160C0000}"/>
    <cellStyle name="Input 28 2 2" xfId="4485" xr:uid="{00000000-0005-0000-0000-0000170C0000}"/>
    <cellStyle name="Input 28 2 3" xfId="4334" xr:uid="{00000000-0005-0000-0000-0000180C0000}"/>
    <cellStyle name="Input 28 2 4" xfId="5124" xr:uid="{00000000-0005-0000-0000-0000190C0000}"/>
    <cellStyle name="Input 28 2 5" xfId="5279" xr:uid="{00000000-0005-0000-0000-00001A0C0000}"/>
    <cellStyle name="Input 28 2 6" xfId="5770" xr:uid="{00000000-0005-0000-0000-00001B0C0000}"/>
    <cellStyle name="Input 28 3" xfId="3931" xr:uid="{00000000-0005-0000-0000-00001C0C0000}"/>
    <cellStyle name="Input 28 4" xfId="4027" xr:uid="{00000000-0005-0000-0000-00001D0C0000}"/>
    <cellStyle name="Input 28 5" xfId="5325" xr:uid="{00000000-0005-0000-0000-00001E0C0000}"/>
    <cellStyle name="Input 28 6" xfId="5011" xr:uid="{00000000-0005-0000-0000-00001F0C0000}"/>
    <cellStyle name="Input 28 7" xfId="5540" xr:uid="{00000000-0005-0000-0000-0000200C0000}"/>
    <cellStyle name="Input 29" xfId="1353" xr:uid="{00000000-0005-0000-0000-0000210C0000}"/>
    <cellStyle name="Input 29 2" xfId="2933" xr:uid="{00000000-0005-0000-0000-0000220C0000}"/>
    <cellStyle name="Input 29 2 2" xfId="4486" xr:uid="{00000000-0005-0000-0000-0000230C0000}"/>
    <cellStyle name="Input 29 2 3" xfId="3755" xr:uid="{00000000-0005-0000-0000-0000240C0000}"/>
    <cellStyle name="Input 29 2 4" xfId="4782" xr:uid="{00000000-0005-0000-0000-0000250C0000}"/>
    <cellStyle name="Input 29 2 5" xfId="4690" xr:uid="{00000000-0005-0000-0000-0000260C0000}"/>
    <cellStyle name="Input 29 2 6" xfId="5771" xr:uid="{00000000-0005-0000-0000-0000270C0000}"/>
    <cellStyle name="Input 29 3" xfId="3932" xr:uid="{00000000-0005-0000-0000-0000280C0000}"/>
    <cellStyle name="Input 29 4" xfId="3692" xr:uid="{00000000-0005-0000-0000-0000290C0000}"/>
    <cellStyle name="Input 29 5" xfId="5324" xr:uid="{00000000-0005-0000-0000-00002A0C0000}"/>
    <cellStyle name="Input 29 6" xfId="5158" xr:uid="{00000000-0005-0000-0000-00002B0C0000}"/>
    <cellStyle name="Input 29 7" xfId="5541" xr:uid="{00000000-0005-0000-0000-00002C0C0000}"/>
    <cellStyle name="Input 3" xfId="1354" xr:uid="{00000000-0005-0000-0000-00002D0C0000}"/>
    <cellStyle name="Input 3 2" xfId="2934" xr:uid="{00000000-0005-0000-0000-00002E0C0000}"/>
    <cellStyle name="Input 3 2 2" xfId="4487" xr:uid="{00000000-0005-0000-0000-00002F0C0000}"/>
    <cellStyle name="Input 3 2 3" xfId="4333" xr:uid="{00000000-0005-0000-0000-0000300C0000}"/>
    <cellStyle name="Input 3 2 4" xfId="5123" xr:uid="{00000000-0005-0000-0000-0000310C0000}"/>
    <cellStyle name="Input 3 2 5" xfId="5039" xr:uid="{00000000-0005-0000-0000-0000320C0000}"/>
    <cellStyle name="Input 3 2 6" xfId="5772" xr:uid="{00000000-0005-0000-0000-0000330C0000}"/>
    <cellStyle name="Input 3 3" xfId="3933" xr:uid="{00000000-0005-0000-0000-0000340C0000}"/>
    <cellStyle name="Input 3 4" xfId="4575" xr:uid="{00000000-0005-0000-0000-0000350C0000}"/>
    <cellStyle name="Input 3 5" xfId="4979" xr:uid="{00000000-0005-0000-0000-0000360C0000}"/>
    <cellStyle name="Input 3 6" xfId="5435" xr:uid="{00000000-0005-0000-0000-0000370C0000}"/>
    <cellStyle name="Input 3 7" xfId="5542" xr:uid="{00000000-0005-0000-0000-0000380C0000}"/>
    <cellStyle name="Input 30" xfId="1355" xr:uid="{00000000-0005-0000-0000-0000390C0000}"/>
    <cellStyle name="Input 30 2" xfId="2935" xr:uid="{00000000-0005-0000-0000-00003A0C0000}"/>
    <cellStyle name="Input 30 2 2" xfId="4488" xr:uid="{00000000-0005-0000-0000-00003B0C0000}"/>
    <cellStyle name="Input 30 2 3" xfId="3754" xr:uid="{00000000-0005-0000-0000-00003C0C0000}"/>
    <cellStyle name="Input 30 2 4" xfId="4781" xr:uid="{00000000-0005-0000-0000-00003D0C0000}"/>
    <cellStyle name="Input 30 2 5" xfId="4833" xr:uid="{00000000-0005-0000-0000-00003E0C0000}"/>
    <cellStyle name="Input 30 2 6" xfId="5773" xr:uid="{00000000-0005-0000-0000-00003F0C0000}"/>
    <cellStyle name="Input 30 3" xfId="3934" xr:uid="{00000000-0005-0000-0000-0000400C0000}"/>
    <cellStyle name="Input 30 4" xfId="4574" xr:uid="{00000000-0005-0000-0000-0000410C0000}"/>
    <cellStyle name="Input 30 5" xfId="4661" xr:uid="{00000000-0005-0000-0000-0000420C0000}"/>
    <cellStyle name="Input 30 6" xfId="4864" xr:uid="{00000000-0005-0000-0000-0000430C0000}"/>
    <cellStyle name="Input 30 7" xfId="5543" xr:uid="{00000000-0005-0000-0000-0000440C0000}"/>
    <cellStyle name="Input 31" xfId="1356" xr:uid="{00000000-0005-0000-0000-0000450C0000}"/>
    <cellStyle name="Input 31 2" xfId="2936" xr:uid="{00000000-0005-0000-0000-0000460C0000}"/>
    <cellStyle name="Input 31 2 2" xfId="4489" xr:uid="{00000000-0005-0000-0000-0000470C0000}"/>
    <cellStyle name="Input 31 2 3" xfId="4332" xr:uid="{00000000-0005-0000-0000-0000480C0000}"/>
    <cellStyle name="Input 31 2 4" xfId="5122" xr:uid="{00000000-0005-0000-0000-0000490C0000}"/>
    <cellStyle name="Input 31 2 5" xfId="4952" xr:uid="{00000000-0005-0000-0000-00004A0C0000}"/>
    <cellStyle name="Input 31 2 6" xfId="5774" xr:uid="{00000000-0005-0000-0000-00004B0C0000}"/>
    <cellStyle name="Input 31 3" xfId="3935" xr:uid="{00000000-0005-0000-0000-00004C0C0000}"/>
    <cellStyle name="Input 31 4" xfId="4026" xr:uid="{00000000-0005-0000-0000-00004D0C0000}"/>
    <cellStyle name="Input 31 5" xfId="5323" xr:uid="{00000000-0005-0000-0000-00004E0C0000}"/>
    <cellStyle name="Input 31 6" xfId="4705" xr:uid="{00000000-0005-0000-0000-00004F0C0000}"/>
    <cellStyle name="Input 31 7" xfId="5544" xr:uid="{00000000-0005-0000-0000-0000500C0000}"/>
    <cellStyle name="Input 32" xfId="1357" xr:uid="{00000000-0005-0000-0000-0000510C0000}"/>
    <cellStyle name="Input 32 2" xfId="2937" xr:uid="{00000000-0005-0000-0000-0000520C0000}"/>
    <cellStyle name="Input 32 2 2" xfId="4490" xr:uid="{00000000-0005-0000-0000-0000530C0000}"/>
    <cellStyle name="Input 32 2 3" xfId="3753" xr:uid="{00000000-0005-0000-0000-0000540C0000}"/>
    <cellStyle name="Input 32 2 4" xfId="4780" xr:uid="{00000000-0005-0000-0000-0000550C0000}"/>
    <cellStyle name="Input 32 2 5" xfId="5378" xr:uid="{00000000-0005-0000-0000-0000560C0000}"/>
    <cellStyle name="Input 32 2 6" xfId="5775" xr:uid="{00000000-0005-0000-0000-0000570C0000}"/>
    <cellStyle name="Input 32 3" xfId="3936" xr:uid="{00000000-0005-0000-0000-0000580C0000}"/>
    <cellStyle name="Input 32 4" xfId="3691" xr:uid="{00000000-0005-0000-0000-0000590C0000}"/>
    <cellStyle name="Input 32 5" xfId="5322" xr:uid="{00000000-0005-0000-0000-00005A0C0000}"/>
    <cellStyle name="Input 32 6" xfId="5357" xr:uid="{00000000-0005-0000-0000-00005B0C0000}"/>
    <cellStyle name="Input 32 7" xfId="5545" xr:uid="{00000000-0005-0000-0000-00005C0C0000}"/>
    <cellStyle name="Input 33" xfId="1358" xr:uid="{00000000-0005-0000-0000-00005D0C0000}"/>
    <cellStyle name="Input 33 2" xfId="2938" xr:uid="{00000000-0005-0000-0000-00005E0C0000}"/>
    <cellStyle name="Input 33 2 2" xfId="4491" xr:uid="{00000000-0005-0000-0000-00005F0C0000}"/>
    <cellStyle name="Input 33 2 3" xfId="4331" xr:uid="{00000000-0005-0000-0000-0000600C0000}"/>
    <cellStyle name="Input 33 2 4" xfId="5121" xr:uid="{00000000-0005-0000-0000-0000610C0000}"/>
    <cellStyle name="Input 33 2 5" xfId="5068" xr:uid="{00000000-0005-0000-0000-0000620C0000}"/>
    <cellStyle name="Input 33 2 6" xfId="5776" xr:uid="{00000000-0005-0000-0000-0000630C0000}"/>
    <cellStyle name="Input 33 3" xfId="3937" xr:uid="{00000000-0005-0000-0000-0000640C0000}"/>
    <cellStyle name="Input 33 4" xfId="4573" xr:uid="{00000000-0005-0000-0000-0000650C0000}"/>
    <cellStyle name="Input 33 5" xfId="4978" xr:uid="{00000000-0005-0000-0000-0000660C0000}"/>
    <cellStyle name="Input 33 6" xfId="5436" xr:uid="{00000000-0005-0000-0000-0000670C0000}"/>
    <cellStyle name="Input 33 7" xfId="5546" xr:uid="{00000000-0005-0000-0000-0000680C0000}"/>
    <cellStyle name="Input 34" xfId="1359" xr:uid="{00000000-0005-0000-0000-0000690C0000}"/>
    <cellStyle name="Input 34 2" xfId="2939" xr:uid="{00000000-0005-0000-0000-00006A0C0000}"/>
    <cellStyle name="Input 34 2 2" xfId="4492" xr:uid="{00000000-0005-0000-0000-00006B0C0000}"/>
    <cellStyle name="Input 34 2 3" xfId="3752" xr:uid="{00000000-0005-0000-0000-00006C0C0000}"/>
    <cellStyle name="Input 34 2 4" xfId="4779" xr:uid="{00000000-0005-0000-0000-00006D0C0000}"/>
    <cellStyle name="Input 34 2 5" xfId="5172" xr:uid="{00000000-0005-0000-0000-00006E0C0000}"/>
    <cellStyle name="Input 34 2 6" xfId="5777" xr:uid="{00000000-0005-0000-0000-00006F0C0000}"/>
    <cellStyle name="Input 34 3" xfId="3938" xr:uid="{00000000-0005-0000-0000-0000700C0000}"/>
    <cellStyle name="Input 34 4" xfId="4025" xr:uid="{00000000-0005-0000-0000-0000710C0000}"/>
    <cellStyle name="Input 34 5" xfId="4660" xr:uid="{00000000-0005-0000-0000-0000720C0000}"/>
    <cellStyle name="Input 34 6" xfId="5202" xr:uid="{00000000-0005-0000-0000-0000730C0000}"/>
    <cellStyle name="Input 34 7" xfId="5547" xr:uid="{00000000-0005-0000-0000-0000740C0000}"/>
    <cellStyle name="Input 35" xfId="1360" xr:uid="{00000000-0005-0000-0000-0000750C0000}"/>
    <cellStyle name="Input 35 2" xfId="2940" xr:uid="{00000000-0005-0000-0000-0000760C0000}"/>
    <cellStyle name="Input 35 2 2" xfId="4493" xr:uid="{00000000-0005-0000-0000-0000770C0000}"/>
    <cellStyle name="Input 35 2 3" xfId="4330" xr:uid="{00000000-0005-0000-0000-0000780C0000}"/>
    <cellStyle name="Input 35 2 4" xfId="5120" xr:uid="{00000000-0005-0000-0000-0000790C0000}"/>
    <cellStyle name="Input 35 2 5" xfId="5278" xr:uid="{00000000-0005-0000-0000-00007A0C0000}"/>
    <cellStyle name="Input 35 2 6" xfId="5778" xr:uid="{00000000-0005-0000-0000-00007B0C0000}"/>
    <cellStyle name="Input 35 3" xfId="3939" xr:uid="{00000000-0005-0000-0000-00007C0C0000}"/>
    <cellStyle name="Input 35 4" xfId="4572" xr:uid="{00000000-0005-0000-0000-00007D0C0000}"/>
    <cellStyle name="Input 35 5" xfId="5321" xr:uid="{00000000-0005-0000-0000-00007E0C0000}"/>
    <cellStyle name="Input 35 6" xfId="5408" xr:uid="{00000000-0005-0000-0000-00007F0C0000}"/>
    <cellStyle name="Input 35 7" xfId="5548" xr:uid="{00000000-0005-0000-0000-0000800C0000}"/>
    <cellStyle name="Input 36" xfId="1361" xr:uid="{00000000-0005-0000-0000-0000810C0000}"/>
    <cellStyle name="Input 36 2" xfId="2941" xr:uid="{00000000-0005-0000-0000-0000820C0000}"/>
    <cellStyle name="Input 36 2 2" xfId="4494" xr:uid="{00000000-0005-0000-0000-0000830C0000}"/>
    <cellStyle name="Input 36 2 3" xfId="3751" xr:uid="{00000000-0005-0000-0000-0000840C0000}"/>
    <cellStyle name="Input 36 2 4" xfId="4778" xr:uid="{00000000-0005-0000-0000-0000850C0000}"/>
    <cellStyle name="Input 36 2 5" xfId="4689" xr:uid="{00000000-0005-0000-0000-0000860C0000}"/>
    <cellStyle name="Input 36 2 6" xfId="5779" xr:uid="{00000000-0005-0000-0000-0000870C0000}"/>
    <cellStyle name="Input 36 3" xfId="3940" xr:uid="{00000000-0005-0000-0000-0000880C0000}"/>
    <cellStyle name="Input 36 4" xfId="4024" xr:uid="{00000000-0005-0000-0000-0000890C0000}"/>
    <cellStyle name="Input 36 5" xfId="5320" xr:uid="{00000000-0005-0000-0000-00008A0C0000}"/>
    <cellStyle name="Input 36 6" xfId="4816" xr:uid="{00000000-0005-0000-0000-00008B0C0000}"/>
    <cellStyle name="Input 36 7" xfId="5549" xr:uid="{00000000-0005-0000-0000-00008C0C0000}"/>
    <cellStyle name="Input 37" xfId="1362" xr:uid="{00000000-0005-0000-0000-00008D0C0000}"/>
    <cellStyle name="Input 37 2" xfId="2942" xr:uid="{00000000-0005-0000-0000-00008E0C0000}"/>
    <cellStyle name="Input 37 2 2" xfId="4495" xr:uid="{00000000-0005-0000-0000-00008F0C0000}"/>
    <cellStyle name="Input 37 2 3" xfId="4329" xr:uid="{00000000-0005-0000-0000-0000900C0000}"/>
    <cellStyle name="Input 37 2 4" xfId="5119" xr:uid="{00000000-0005-0000-0000-0000910C0000}"/>
    <cellStyle name="Input 37 2 5" xfId="4726" xr:uid="{00000000-0005-0000-0000-0000920C0000}"/>
    <cellStyle name="Input 37 2 6" xfId="5780" xr:uid="{00000000-0005-0000-0000-0000930C0000}"/>
    <cellStyle name="Input 37 3" xfId="3941" xr:uid="{00000000-0005-0000-0000-0000940C0000}"/>
    <cellStyle name="Input 37 4" xfId="3673" xr:uid="{00000000-0005-0000-0000-0000950C0000}"/>
    <cellStyle name="Input 37 5" xfId="4977" xr:uid="{00000000-0005-0000-0000-0000960C0000}"/>
    <cellStyle name="Input 37 6" xfId="4932" xr:uid="{00000000-0005-0000-0000-0000970C0000}"/>
    <cellStyle name="Input 37 7" xfId="5550" xr:uid="{00000000-0005-0000-0000-0000980C0000}"/>
    <cellStyle name="Input 38" xfId="1363" xr:uid="{00000000-0005-0000-0000-0000990C0000}"/>
    <cellStyle name="Input 38 2" xfId="2943" xr:uid="{00000000-0005-0000-0000-00009A0C0000}"/>
    <cellStyle name="Input 38 2 2" xfId="4496" xr:uid="{00000000-0005-0000-0000-00009B0C0000}"/>
    <cellStyle name="Input 38 2 3" xfId="3750" xr:uid="{00000000-0005-0000-0000-00009C0C0000}"/>
    <cellStyle name="Input 38 2 4" xfId="4777" xr:uid="{00000000-0005-0000-0000-00009D0C0000}"/>
    <cellStyle name="Input 38 2 5" xfId="4832" xr:uid="{00000000-0005-0000-0000-00009E0C0000}"/>
    <cellStyle name="Input 38 2 6" xfId="5781" xr:uid="{00000000-0005-0000-0000-00009F0C0000}"/>
    <cellStyle name="Input 38 3" xfId="3942" xr:uid="{00000000-0005-0000-0000-0000A00C0000}"/>
    <cellStyle name="Input 38 4" xfId="4571" xr:uid="{00000000-0005-0000-0000-0000A10C0000}"/>
    <cellStyle name="Input 38 5" xfId="5319" xr:uid="{00000000-0005-0000-0000-0000A20C0000}"/>
    <cellStyle name="Input 38 6" xfId="4863" xr:uid="{00000000-0005-0000-0000-0000A30C0000}"/>
    <cellStyle name="Input 38 7" xfId="5551" xr:uid="{00000000-0005-0000-0000-0000A40C0000}"/>
    <cellStyle name="Input 39" xfId="1364" xr:uid="{00000000-0005-0000-0000-0000A50C0000}"/>
    <cellStyle name="Input 39 2" xfId="2944" xr:uid="{00000000-0005-0000-0000-0000A60C0000}"/>
    <cellStyle name="Input 39 2 2" xfId="4497" xr:uid="{00000000-0005-0000-0000-0000A70C0000}"/>
    <cellStyle name="Input 39 2 3" xfId="4328" xr:uid="{00000000-0005-0000-0000-0000A80C0000}"/>
    <cellStyle name="Input 39 2 4" xfId="5118" xr:uid="{00000000-0005-0000-0000-0000A90C0000}"/>
    <cellStyle name="Input 39 2 5" xfId="4951" xr:uid="{00000000-0005-0000-0000-0000AA0C0000}"/>
    <cellStyle name="Input 39 2 6" xfId="5782" xr:uid="{00000000-0005-0000-0000-0000AB0C0000}"/>
    <cellStyle name="Input 39 3" xfId="3943" xr:uid="{00000000-0005-0000-0000-0000AC0C0000}"/>
    <cellStyle name="Input 39 4" xfId="4023" xr:uid="{00000000-0005-0000-0000-0000AD0C0000}"/>
    <cellStyle name="Input 39 5" xfId="4976" xr:uid="{00000000-0005-0000-0000-0000AE0C0000}"/>
    <cellStyle name="Input 39 6" xfId="5407" xr:uid="{00000000-0005-0000-0000-0000AF0C0000}"/>
    <cellStyle name="Input 39 7" xfId="5552" xr:uid="{00000000-0005-0000-0000-0000B00C0000}"/>
    <cellStyle name="Input 4" xfId="1365" xr:uid="{00000000-0005-0000-0000-0000B10C0000}"/>
    <cellStyle name="Input 4 2" xfId="2945" xr:uid="{00000000-0005-0000-0000-0000B20C0000}"/>
    <cellStyle name="Input 4 2 2" xfId="4498" xr:uid="{00000000-0005-0000-0000-0000B30C0000}"/>
    <cellStyle name="Input 4 2 3" xfId="3749" xr:uid="{00000000-0005-0000-0000-0000B40C0000}"/>
    <cellStyle name="Input 4 2 4" xfId="4776" xr:uid="{00000000-0005-0000-0000-0000B50C0000}"/>
    <cellStyle name="Input 4 2 5" xfId="5377" xr:uid="{00000000-0005-0000-0000-0000B60C0000}"/>
    <cellStyle name="Input 4 2 6" xfId="5783" xr:uid="{00000000-0005-0000-0000-0000B70C0000}"/>
    <cellStyle name="Input 4 3" xfId="3944" xr:uid="{00000000-0005-0000-0000-0000B80C0000}"/>
    <cellStyle name="Input 4 4" xfId="4570" xr:uid="{00000000-0005-0000-0000-0000B90C0000}"/>
    <cellStyle name="Input 4 5" xfId="4659" xr:uid="{00000000-0005-0000-0000-0000BA0C0000}"/>
    <cellStyle name="Input 4 6" xfId="4994" xr:uid="{00000000-0005-0000-0000-0000BB0C0000}"/>
    <cellStyle name="Input 4 7" xfId="5553" xr:uid="{00000000-0005-0000-0000-0000BC0C0000}"/>
    <cellStyle name="Input 40" xfId="1366" xr:uid="{00000000-0005-0000-0000-0000BD0C0000}"/>
    <cellStyle name="Input 40 2" xfId="2946" xr:uid="{00000000-0005-0000-0000-0000BE0C0000}"/>
    <cellStyle name="Input 40 2 2" xfId="4499" xr:uid="{00000000-0005-0000-0000-0000BF0C0000}"/>
    <cellStyle name="Input 40 2 3" xfId="4327" xr:uid="{00000000-0005-0000-0000-0000C00C0000}"/>
    <cellStyle name="Input 40 2 4" xfId="5117" xr:uid="{00000000-0005-0000-0000-0000C10C0000}"/>
    <cellStyle name="Input 40 2 5" xfId="5277" xr:uid="{00000000-0005-0000-0000-0000C20C0000}"/>
    <cellStyle name="Input 40 2 6" xfId="5784" xr:uid="{00000000-0005-0000-0000-0000C30C0000}"/>
    <cellStyle name="Input 40 3" xfId="3945" xr:uid="{00000000-0005-0000-0000-0000C40C0000}"/>
    <cellStyle name="Input 40 4" xfId="4022" xr:uid="{00000000-0005-0000-0000-0000C50C0000}"/>
    <cellStyle name="Input 40 5" xfId="5318" xr:uid="{00000000-0005-0000-0000-0000C60C0000}"/>
    <cellStyle name="Input 40 6" xfId="5425" xr:uid="{00000000-0005-0000-0000-0000C70C0000}"/>
    <cellStyle name="Input 40 7" xfId="5554" xr:uid="{00000000-0005-0000-0000-0000C80C0000}"/>
    <cellStyle name="Input 41" xfId="1367" xr:uid="{00000000-0005-0000-0000-0000C90C0000}"/>
    <cellStyle name="Input 41 2" xfId="2947" xr:uid="{00000000-0005-0000-0000-0000CA0C0000}"/>
    <cellStyle name="Input 41 2 2" xfId="4500" xr:uid="{00000000-0005-0000-0000-0000CB0C0000}"/>
    <cellStyle name="Input 41 2 3" xfId="3748" xr:uid="{00000000-0005-0000-0000-0000CC0C0000}"/>
    <cellStyle name="Input 41 2 4" xfId="4775" xr:uid="{00000000-0005-0000-0000-0000CD0C0000}"/>
    <cellStyle name="Input 41 2 5" xfId="5171" xr:uid="{00000000-0005-0000-0000-0000CE0C0000}"/>
    <cellStyle name="Input 41 2 6" xfId="5785" xr:uid="{00000000-0005-0000-0000-0000CF0C0000}"/>
    <cellStyle name="Input 41 3" xfId="3946" xr:uid="{00000000-0005-0000-0000-0000D00C0000}"/>
    <cellStyle name="Input 41 4" xfId="4569" xr:uid="{00000000-0005-0000-0000-0000D10C0000}"/>
    <cellStyle name="Input 41 5" xfId="5317" xr:uid="{00000000-0005-0000-0000-0000D20C0000}"/>
    <cellStyle name="Input 41 6" xfId="5201" xr:uid="{00000000-0005-0000-0000-0000D30C0000}"/>
    <cellStyle name="Input 41 7" xfId="5555" xr:uid="{00000000-0005-0000-0000-0000D40C0000}"/>
    <cellStyle name="Input 42" xfId="1368" xr:uid="{00000000-0005-0000-0000-0000D50C0000}"/>
    <cellStyle name="Input 42 2" xfId="2948" xr:uid="{00000000-0005-0000-0000-0000D60C0000}"/>
    <cellStyle name="Input 42 2 2" xfId="4501" xr:uid="{00000000-0005-0000-0000-0000D70C0000}"/>
    <cellStyle name="Input 42 2 3" xfId="4326" xr:uid="{00000000-0005-0000-0000-0000D80C0000}"/>
    <cellStyle name="Input 42 2 4" xfId="5116" xr:uid="{00000000-0005-0000-0000-0000D90C0000}"/>
    <cellStyle name="Input 42 2 5" xfId="5038" xr:uid="{00000000-0005-0000-0000-0000DA0C0000}"/>
    <cellStyle name="Input 42 2 6" xfId="5786" xr:uid="{00000000-0005-0000-0000-0000DB0C0000}"/>
    <cellStyle name="Input 42 3" xfId="3947" xr:uid="{00000000-0005-0000-0000-0000DC0C0000}"/>
    <cellStyle name="Input 42 4" xfId="4021" xr:uid="{00000000-0005-0000-0000-0000DD0C0000}"/>
    <cellStyle name="Input 42 5" xfId="4975" xr:uid="{00000000-0005-0000-0000-0000DE0C0000}"/>
    <cellStyle name="Input 42 6" xfId="5010" xr:uid="{00000000-0005-0000-0000-0000DF0C0000}"/>
    <cellStyle name="Input 42 7" xfId="5556" xr:uid="{00000000-0005-0000-0000-0000E00C0000}"/>
    <cellStyle name="Input 43" xfId="1369" xr:uid="{00000000-0005-0000-0000-0000E10C0000}"/>
    <cellStyle name="Input 43 2" xfId="2949" xr:uid="{00000000-0005-0000-0000-0000E20C0000}"/>
    <cellStyle name="Input 43 2 2" xfId="4502" xr:uid="{00000000-0005-0000-0000-0000E30C0000}"/>
    <cellStyle name="Input 43 2 3" xfId="3747" xr:uid="{00000000-0005-0000-0000-0000E40C0000}"/>
    <cellStyle name="Input 43 2 4" xfId="4774" xr:uid="{00000000-0005-0000-0000-0000E50C0000}"/>
    <cellStyle name="Input 43 2 5" xfId="4688" xr:uid="{00000000-0005-0000-0000-0000E60C0000}"/>
    <cellStyle name="Input 43 2 6" xfId="5787" xr:uid="{00000000-0005-0000-0000-0000E70C0000}"/>
    <cellStyle name="Input 43 3" xfId="3948" xr:uid="{00000000-0005-0000-0000-0000E80C0000}"/>
    <cellStyle name="Input 43 4" xfId="4020" xr:uid="{00000000-0005-0000-0000-0000E90C0000}"/>
    <cellStyle name="Input 43 5" xfId="4658" xr:uid="{00000000-0005-0000-0000-0000EA0C0000}"/>
    <cellStyle name="Input 43 6" xfId="5027" xr:uid="{00000000-0005-0000-0000-0000EB0C0000}"/>
    <cellStyle name="Input 43 7" xfId="5557" xr:uid="{00000000-0005-0000-0000-0000EC0C0000}"/>
    <cellStyle name="Input 44" xfId="1370" xr:uid="{00000000-0005-0000-0000-0000ED0C0000}"/>
    <cellStyle name="Input 44 2" xfId="2950" xr:uid="{00000000-0005-0000-0000-0000EE0C0000}"/>
    <cellStyle name="Input 44 2 2" xfId="4503" xr:uid="{00000000-0005-0000-0000-0000EF0C0000}"/>
    <cellStyle name="Input 44 2 3" xfId="4325" xr:uid="{00000000-0005-0000-0000-0000F00C0000}"/>
    <cellStyle name="Input 44 2 4" xfId="5115" xr:uid="{00000000-0005-0000-0000-0000F10C0000}"/>
    <cellStyle name="Input 44 2 5" xfId="4950" xr:uid="{00000000-0005-0000-0000-0000F20C0000}"/>
    <cellStyle name="Input 44 2 6" xfId="5788" xr:uid="{00000000-0005-0000-0000-0000F30C0000}"/>
    <cellStyle name="Input 44 3" xfId="3949" xr:uid="{00000000-0005-0000-0000-0000F40C0000}"/>
    <cellStyle name="Input 44 4" xfId="4019" xr:uid="{00000000-0005-0000-0000-0000F50C0000}"/>
    <cellStyle name="Input 44 5" xfId="5316" xr:uid="{00000000-0005-0000-0000-0000F60C0000}"/>
    <cellStyle name="Input 44 6" xfId="4931" xr:uid="{00000000-0005-0000-0000-0000F70C0000}"/>
    <cellStyle name="Input 44 7" xfId="5558" xr:uid="{00000000-0005-0000-0000-0000F80C0000}"/>
    <cellStyle name="Input 45" xfId="1371" xr:uid="{00000000-0005-0000-0000-0000F90C0000}"/>
    <cellStyle name="Input 45 2" xfId="2951" xr:uid="{00000000-0005-0000-0000-0000FA0C0000}"/>
    <cellStyle name="Input 45 2 2" xfId="4504" xr:uid="{00000000-0005-0000-0000-0000FB0C0000}"/>
    <cellStyle name="Input 45 2 3" xfId="3746" xr:uid="{00000000-0005-0000-0000-0000FC0C0000}"/>
    <cellStyle name="Input 45 2 4" xfId="4773" xr:uid="{00000000-0005-0000-0000-0000FD0C0000}"/>
    <cellStyle name="Input 45 2 5" xfId="4831" xr:uid="{00000000-0005-0000-0000-0000FE0C0000}"/>
    <cellStyle name="Input 45 2 6" xfId="5789" xr:uid="{00000000-0005-0000-0000-0000FF0C0000}"/>
    <cellStyle name="Input 45 3" xfId="3950" xr:uid="{00000000-0005-0000-0000-0000000D0000}"/>
    <cellStyle name="Input 45 4" xfId="4018" xr:uid="{00000000-0005-0000-0000-0000010D0000}"/>
    <cellStyle name="Input 45 5" xfId="5315" xr:uid="{00000000-0005-0000-0000-0000020D0000}"/>
    <cellStyle name="Input 45 6" xfId="4862" xr:uid="{00000000-0005-0000-0000-0000030D0000}"/>
    <cellStyle name="Input 45 7" xfId="5559" xr:uid="{00000000-0005-0000-0000-0000040D0000}"/>
    <cellStyle name="Input 46" xfId="1372" xr:uid="{00000000-0005-0000-0000-0000050D0000}"/>
    <cellStyle name="Input 46 2" xfId="2952" xr:uid="{00000000-0005-0000-0000-0000060D0000}"/>
    <cellStyle name="Input 46 2 2" xfId="4505" xr:uid="{00000000-0005-0000-0000-0000070D0000}"/>
    <cellStyle name="Input 46 2 3" xfId="4324" xr:uid="{00000000-0005-0000-0000-0000080D0000}"/>
    <cellStyle name="Input 46 2 4" xfId="5114" xr:uid="{00000000-0005-0000-0000-0000090D0000}"/>
    <cellStyle name="Input 46 2 5" xfId="5067" xr:uid="{00000000-0005-0000-0000-00000A0D0000}"/>
    <cellStyle name="Input 46 2 6" xfId="5790" xr:uid="{00000000-0005-0000-0000-00000B0D0000}"/>
    <cellStyle name="Input 46 3" xfId="3951" xr:uid="{00000000-0005-0000-0000-00000C0D0000}"/>
    <cellStyle name="Input 46 4" xfId="4017" xr:uid="{00000000-0005-0000-0000-00000D0D0000}"/>
    <cellStyle name="Input 46 5" xfId="4974" xr:uid="{00000000-0005-0000-0000-00000E0D0000}"/>
    <cellStyle name="Input 46 6" xfId="4704" xr:uid="{00000000-0005-0000-0000-00000F0D0000}"/>
    <cellStyle name="Input 46 7" xfId="5560" xr:uid="{00000000-0005-0000-0000-0000100D0000}"/>
    <cellStyle name="Input 47" xfId="1373" xr:uid="{00000000-0005-0000-0000-0000110D0000}"/>
    <cellStyle name="Input 47 2" xfId="2953" xr:uid="{00000000-0005-0000-0000-0000120D0000}"/>
    <cellStyle name="Input 47 2 2" xfId="4506" xr:uid="{00000000-0005-0000-0000-0000130D0000}"/>
    <cellStyle name="Input 47 2 3" xfId="3745" xr:uid="{00000000-0005-0000-0000-0000140D0000}"/>
    <cellStyle name="Input 47 2 4" xfId="4772" xr:uid="{00000000-0005-0000-0000-0000150D0000}"/>
    <cellStyle name="Input 47 2 5" xfId="5376" xr:uid="{00000000-0005-0000-0000-0000160D0000}"/>
    <cellStyle name="Input 47 2 6" xfId="5791" xr:uid="{00000000-0005-0000-0000-0000170D0000}"/>
    <cellStyle name="Input 47 3" xfId="3952" xr:uid="{00000000-0005-0000-0000-0000180D0000}"/>
    <cellStyle name="Input 47 4" xfId="4016" xr:uid="{00000000-0005-0000-0000-0000190D0000}"/>
    <cellStyle name="Input 47 5" xfId="4657" xr:uid="{00000000-0005-0000-0000-00001A0D0000}"/>
    <cellStyle name="Input 47 6" xfId="5417" xr:uid="{00000000-0005-0000-0000-00001B0D0000}"/>
    <cellStyle name="Input 47 7" xfId="5561" xr:uid="{00000000-0005-0000-0000-00001C0D0000}"/>
    <cellStyle name="Input 48" xfId="1374" xr:uid="{00000000-0005-0000-0000-00001D0D0000}"/>
    <cellStyle name="Input 48 2" xfId="2954" xr:uid="{00000000-0005-0000-0000-00001E0D0000}"/>
    <cellStyle name="Input 48 2 2" xfId="4507" xr:uid="{00000000-0005-0000-0000-00001F0D0000}"/>
    <cellStyle name="Input 48 2 3" xfId="4323" xr:uid="{00000000-0005-0000-0000-0000200D0000}"/>
    <cellStyle name="Input 48 2 4" xfId="5113" xr:uid="{00000000-0005-0000-0000-0000210D0000}"/>
    <cellStyle name="Input 48 2 5" xfId="4725" xr:uid="{00000000-0005-0000-0000-0000220D0000}"/>
    <cellStyle name="Input 48 2 6" xfId="5792" xr:uid="{00000000-0005-0000-0000-0000230D0000}"/>
    <cellStyle name="Input 48 3" xfId="3953" xr:uid="{00000000-0005-0000-0000-0000240D0000}"/>
    <cellStyle name="Input 48 4" xfId="4015" xr:uid="{00000000-0005-0000-0000-0000250D0000}"/>
    <cellStyle name="Input 48 5" xfId="5314" xr:uid="{00000000-0005-0000-0000-0000260D0000}"/>
    <cellStyle name="Input 48 6" xfId="5426" xr:uid="{00000000-0005-0000-0000-0000270D0000}"/>
    <cellStyle name="Input 48 7" xfId="5562" xr:uid="{00000000-0005-0000-0000-0000280D0000}"/>
    <cellStyle name="Input 49" xfId="1375" xr:uid="{00000000-0005-0000-0000-0000290D0000}"/>
    <cellStyle name="Input 49 2" xfId="2955" xr:uid="{00000000-0005-0000-0000-00002A0D0000}"/>
    <cellStyle name="Input 49 2 2" xfId="4508" xr:uid="{00000000-0005-0000-0000-00002B0D0000}"/>
    <cellStyle name="Input 49 2 3" xfId="3744" xr:uid="{00000000-0005-0000-0000-00002C0D0000}"/>
    <cellStyle name="Input 49 2 4" xfId="4771" xr:uid="{00000000-0005-0000-0000-00002D0D0000}"/>
    <cellStyle name="Input 49 2 5" xfId="5170" xr:uid="{00000000-0005-0000-0000-00002E0D0000}"/>
    <cellStyle name="Input 49 2 6" xfId="5793" xr:uid="{00000000-0005-0000-0000-00002F0D0000}"/>
    <cellStyle name="Input 49 3" xfId="3954" xr:uid="{00000000-0005-0000-0000-0000300D0000}"/>
    <cellStyle name="Input 49 4" xfId="4014" xr:uid="{00000000-0005-0000-0000-0000310D0000}"/>
    <cellStyle name="Input 49 5" xfId="5313" xr:uid="{00000000-0005-0000-0000-0000320D0000}"/>
    <cellStyle name="Input 49 6" xfId="5200" xr:uid="{00000000-0005-0000-0000-0000330D0000}"/>
    <cellStyle name="Input 49 7" xfId="5563" xr:uid="{00000000-0005-0000-0000-0000340D0000}"/>
    <cellStyle name="Input 5" xfId="1376" xr:uid="{00000000-0005-0000-0000-0000350D0000}"/>
    <cellStyle name="Input 5 2" xfId="2956" xr:uid="{00000000-0005-0000-0000-0000360D0000}"/>
    <cellStyle name="Input 5 2 2" xfId="4509" xr:uid="{00000000-0005-0000-0000-0000370D0000}"/>
    <cellStyle name="Input 5 2 3" xfId="4322" xr:uid="{00000000-0005-0000-0000-0000380D0000}"/>
    <cellStyle name="Input 5 2 4" xfId="5112" xr:uid="{00000000-0005-0000-0000-0000390D0000}"/>
    <cellStyle name="Input 5 2 5" xfId="5276" xr:uid="{00000000-0005-0000-0000-00003A0D0000}"/>
    <cellStyle name="Input 5 2 6" xfId="5794" xr:uid="{00000000-0005-0000-0000-00003B0D0000}"/>
    <cellStyle name="Input 5 3" xfId="3955" xr:uid="{00000000-0005-0000-0000-00003C0D0000}"/>
    <cellStyle name="Input 5 4" xfId="4567" xr:uid="{00000000-0005-0000-0000-00003D0D0000}"/>
    <cellStyle name="Input 5 5" xfId="4973" xr:uid="{00000000-0005-0000-0000-00003E0D0000}"/>
    <cellStyle name="Input 5 6" xfId="5406" xr:uid="{00000000-0005-0000-0000-00003F0D0000}"/>
    <cellStyle name="Input 5 7" xfId="5564" xr:uid="{00000000-0005-0000-0000-0000400D0000}"/>
    <cellStyle name="Input 50" xfId="1377" xr:uid="{00000000-0005-0000-0000-0000410D0000}"/>
    <cellStyle name="Input 50 2" xfId="2957" xr:uid="{00000000-0005-0000-0000-0000420D0000}"/>
    <cellStyle name="Input 50 2 2" xfId="4510" xr:uid="{00000000-0005-0000-0000-0000430D0000}"/>
    <cellStyle name="Input 50 2 3" xfId="3743" xr:uid="{00000000-0005-0000-0000-0000440D0000}"/>
    <cellStyle name="Input 50 2 4" xfId="4770" xr:uid="{00000000-0005-0000-0000-0000450D0000}"/>
    <cellStyle name="Input 50 2 5" xfId="4687" xr:uid="{00000000-0005-0000-0000-0000460D0000}"/>
    <cellStyle name="Input 50 2 6" xfId="5795" xr:uid="{00000000-0005-0000-0000-0000470D0000}"/>
    <cellStyle name="Input 50 3" xfId="3956" xr:uid="{00000000-0005-0000-0000-0000480D0000}"/>
    <cellStyle name="Input 50 4" xfId="4566" xr:uid="{00000000-0005-0000-0000-0000490D0000}"/>
    <cellStyle name="Input 50 5" xfId="4656" xr:uid="{00000000-0005-0000-0000-00004A0D0000}"/>
    <cellStyle name="Input 50 6" xfId="4815" xr:uid="{00000000-0005-0000-0000-00004B0D0000}"/>
    <cellStyle name="Input 50 7" xfId="5565" xr:uid="{00000000-0005-0000-0000-00004C0D0000}"/>
    <cellStyle name="Input 51" xfId="1378" xr:uid="{00000000-0005-0000-0000-00004D0D0000}"/>
    <cellStyle name="Input 51 2" xfId="2958" xr:uid="{00000000-0005-0000-0000-00004E0D0000}"/>
    <cellStyle name="Input 51 2 2" xfId="4511" xr:uid="{00000000-0005-0000-0000-00004F0D0000}"/>
    <cellStyle name="Input 51 2 3" xfId="4321" xr:uid="{00000000-0005-0000-0000-0000500D0000}"/>
    <cellStyle name="Input 51 2 4" xfId="5111" xr:uid="{00000000-0005-0000-0000-0000510D0000}"/>
    <cellStyle name="Input 51 2 5" xfId="5037" xr:uid="{00000000-0005-0000-0000-0000520D0000}"/>
    <cellStyle name="Input 51 2 6" xfId="5796" xr:uid="{00000000-0005-0000-0000-0000530D0000}"/>
    <cellStyle name="Input 51 3" xfId="3957" xr:uid="{00000000-0005-0000-0000-0000540D0000}"/>
    <cellStyle name="Input 51 4" xfId="4012" xr:uid="{00000000-0005-0000-0000-0000550D0000}"/>
    <cellStyle name="Input 51 5" xfId="5312" xr:uid="{00000000-0005-0000-0000-0000560D0000}"/>
    <cellStyle name="Input 51 6" xfId="4716" xr:uid="{00000000-0005-0000-0000-0000570D0000}"/>
    <cellStyle name="Input 51 7" xfId="5566" xr:uid="{00000000-0005-0000-0000-0000580D0000}"/>
    <cellStyle name="Input 52" xfId="1379" xr:uid="{00000000-0005-0000-0000-0000590D0000}"/>
    <cellStyle name="Input 52 2" xfId="2959" xr:uid="{00000000-0005-0000-0000-00005A0D0000}"/>
    <cellStyle name="Input 52 2 2" xfId="4512" xr:uid="{00000000-0005-0000-0000-00005B0D0000}"/>
    <cellStyle name="Input 52 2 3" xfId="3742" xr:uid="{00000000-0005-0000-0000-00005C0D0000}"/>
    <cellStyle name="Input 52 2 4" xfId="4769" xr:uid="{00000000-0005-0000-0000-00005D0D0000}"/>
    <cellStyle name="Input 52 2 5" xfId="4830" xr:uid="{00000000-0005-0000-0000-00005E0D0000}"/>
    <cellStyle name="Input 52 2 6" xfId="5797" xr:uid="{00000000-0005-0000-0000-00005F0D0000}"/>
    <cellStyle name="Input 52 3" xfId="3958" xr:uid="{00000000-0005-0000-0000-0000600D0000}"/>
    <cellStyle name="Input 52 4" xfId="4565" xr:uid="{00000000-0005-0000-0000-0000610D0000}"/>
    <cellStyle name="Input 52 5" xfId="5311" xr:uid="{00000000-0005-0000-0000-0000620D0000}"/>
    <cellStyle name="Input 52 6" xfId="4861" xr:uid="{00000000-0005-0000-0000-0000630D0000}"/>
    <cellStyle name="Input 52 7" xfId="5567" xr:uid="{00000000-0005-0000-0000-0000640D0000}"/>
    <cellStyle name="Input 53" xfId="1380" xr:uid="{00000000-0005-0000-0000-0000650D0000}"/>
    <cellStyle name="Input 53 2" xfId="2960" xr:uid="{00000000-0005-0000-0000-0000660D0000}"/>
    <cellStyle name="Input 53 2 2" xfId="4513" xr:uid="{00000000-0005-0000-0000-0000670D0000}"/>
    <cellStyle name="Input 53 2 3" xfId="4320" xr:uid="{00000000-0005-0000-0000-0000680D0000}"/>
    <cellStyle name="Input 53 2 4" xfId="5110" xr:uid="{00000000-0005-0000-0000-0000690D0000}"/>
    <cellStyle name="Input 53 2 5" xfId="4949" xr:uid="{00000000-0005-0000-0000-00006A0D0000}"/>
    <cellStyle name="Input 53 2 6" xfId="5798" xr:uid="{00000000-0005-0000-0000-00006B0D0000}"/>
    <cellStyle name="Input 53 3" xfId="3959" xr:uid="{00000000-0005-0000-0000-00006C0D0000}"/>
    <cellStyle name="Input 53 4" xfId="4011" xr:uid="{00000000-0005-0000-0000-00006D0D0000}"/>
    <cellStyle name="Input 53 5" xfId="4972" xr:uid="{00000000-0005-0000-0000-00006E0D0000}"/>
    <cellStyle name="Input 53 6" xfId="5405" xr:uid="{00000000-0005-0000-0000-00006F0D0000}"/>
    <cellStyle name="Input 53 7" xfId="5568" xr:uid="{00000000-0005-0000-0000-0000700D0000}"/>
    <cellStyle name="Input 54" xfId="1381" xr:uid="{00000000-0005-0000-0000-0000710D0000}"/>
    <cellStyle name="Input 54 2" xfId="2961" xr:uid="{00000000-0005-0000-0000-0000720D0000}"/>
    <cellStyle name="Input 54 2 2" xfId="4514" xr:uid="{00000000-0005-0000-0000-0000730D0000}"/>
    <cellStyle name="Input 54 2 3" xfId="3741" xr:uid="{00000000-0005-0000-0000-0000740D0000}"/>
    <cellStyle name="Input 54 2 4" xfId="4768" xr:uid="{00000000-0005-0000-0000-0000750D0000}"/>
    <cellStyle name="Input 54 2 5" xfId="5375" xr:uid="{00000000-0005-0000-0000-0000760D0000}"/>
    <cellStyle name="Input 54 2 6" xfId="5799" xr:uid="{00000000-0005-0000-0000-0000770D0000}"/>
    <cellStyle name="Input 54 3" xfId="3960" xr:uid="{00000000-0005-0000-0000-0000780D0000}"/>
    <cellStyle name="Input 54 4" xfId="4564" xr:uid="{00000000-0005-0000-0000-0000790D0000}"/>
    <cellStyle name="Input 54 5" xfId="4655" xr:uid="{00000000-0005-0000-0000-00007A0D0000}"/>
    <cellStyle name="Input 54 6" xfId="5416" xr:uid="{00000000-0005-0000-0000-00007B0D0000}"/>
    <cellStyle name="Input 54 7" xfId="5569" xr:uid="{00000000-0005-0000-0000-00007C0D0000}"/>
    <cellStyle name="Input 55" xfId="1382" xr:uid="{00000000-0005-0000-0000-00007D0D0000}"/>
    <cellStyle name="Input 55 2" xfId="2962" xr:uid="{00000000-0005-0000-0000-00007E0D0000}"/>
    <cellStyle name="Input 55 2 2" xfId="4515" xr:uid="{00000000-0005-0000-0000-00007F0D0000}"/>
    <cellStyle name="Input 55 2 3" xfId="4319" xr:uid="{00000000-0005-0000-0000-0000800D0000}"/>
    <cellStyle name="Input 55 2 4" xfId="5109" xr:uid="{00000000-0005-0000-0000-0000810D0000}"/>
    <cellStyle name="Input 55 2 5" xfId="5066" xr:uid="{00000000-0005-0000-0000-0000820D0000}"/>
    <cellStyle name="Input 55 2 6" xfId="5800" xr:uid="{00000000-0005-0000-0000-0000830D0000}"/>
    <cellStyle name="Input 55 3" xfId="3961" xr:uid="{00000000-0005-0000-0000-0000840D0000}"/>
    <cellStyle name="Input 55 4" xfId="4010" xr:uid="{00000000-0005-0000-0000-0000850D0000}"/>
    <cellStyle name="Input 55 5" xfId="5310" xr:uid="{00000000-0005-0000-0000-0000860D0000}"/>
    <cellStyle name="Input 55 6" xfId="5427" xr:uid="{00000000-0005-0000-0000-0000870D0000}"/>
    <cellStyle name="Input 55 7" xfId="5570" xr:uid="{00000000-0005-0000-0000-0000880D0000}"/>
    <cellStyle name="Input 56" xfId="1383" xr:uid="{00000000-0005-0000-0000-0000890D0000}"/>
    <cellStyle name="Input 56 2" xfId="2963" xr:uid="{00000000-0005-0000-0000-00008A0D0000}"/>
    <cellStyle name="Input 56 2 2" xfId="4516" xr:uid="{00000000-0005-0000-0000-00008B0D0000}"/>
    <cellStyle name="Input 56 2 3" xfId="3740" xr:uid="{00000000-0005-0000-0000-00008C0D0000}"/>
    <cellStyle name="Input 56 2 4" xfId="4767" xr:uid="{00000000-0005-0000-0000-00008D0D0000}"/>
    <cellStyle name="Input 56 2 5" xfId="5169" xr:uid="{00000000-0005-0000-0000-00008E0D0000}"/>
    <cellStyle name="Input 56 2 6" xfId="5801" xr:uid="{00000000-0005-0000-0000-00008F0D0000}"/>
    <cellStyle name="Input 56 3" xfId="3962" xr:uid="{00000000-0005-0000-0000-0000900D0000}"/>
    <cellStyle name="Input 56 4" xfId="3872" xr:uid="{00000000-0005-0000-0000-0000910D0000}"/>
    <cellStyle name="Input 56 5" xfId="5309" xr:uid="{00000000-0005-0000-0000-0000920D0000}"/>
    <cellStyle name="Input 56 6" xfId="5199" xr:uid="{00000000-0005-0000-0000-0000930D0000}"/>
    <cellStyle name="Input 56 7" xfId="5571" xr:uid="{00000000-0005-0000-0000-0000940D0000}"/>
    <cellStyle name="Input 57" xfId="1384" xr:uid="{00000000-0005-0000-0000-0000950D0000}"/>
    <cellStyle name="Input 57 2" xfId="2964" xr:uid="{00000000-0005-0000-0000-0000960D0000}"/>
    <cellStyle name="Input 57 2 2" xfId="4517" xr:uid="{00000000-0005-0000-0000-0000970D0000}"/>
    <cellStyle name="Input 57 2 3" xfId="4318" xr:uid="{00000000-0005-0000-0000-0000980D0000}"/>
    <cellStyle name="Input 57 2 4" xfId="5108" xr:uid="{00000000-0005-0000-0000-0000990D0000}"/>
    <cellStyle name="Input 57 2 5" xfId="5275" xr:uid="{00000000-0005-0000-0000-00009A0D0000}"/>
    <cellStyle name="Input 57 2 6" xfId="5802" xr:uid="{00000000-0005-0000-0000-00009B0D0000}"/>
    <cellStyle name="Input 57 3" xfId="3963" xr:uid="{00000000-0005-0000-0000-00009C0D0000}"/>
    <cellStyle name="Input 57 4" xfId="3871" xr:uid="{00000000-0005-0000-0000-00009D0D0000}"/>
    <cellStyle name="Input 57 5" xfId="4971" xr:uid="{00000000-0005-0000-0000-00009E0D0000}"/>
    <cellStyle name="Input 57 6" xfId="5009" xr:uid="{00000000-0005-0000-0000-00009F0D0000}"/>
    <cellStyle name="Input 57 7" xfId="5572" xr:uid="{00000000-0005-0000-0000-0000A00D0000}"/>
    <cellStyle name="Input 58" xfId="1385" xr:uid="{00000000-0005-0000-0000-0000A10D0000}"/>
    <cellStyle name="Input 58 2" xfId="2965" xr:uid="{00000000-0005-0000-0000-0000A20D0000}"/>
    <cellStyle name="Input 58 2 2" xfId="4518" xr:uid="{00000000-0005-0000-0000-0000A30D0000}"/>
    <cellStyle name="Input 58 2 3" xfId="3739" xr:uid="{00000000-0005-0000-0000-0000A40D0000}"/>
    <cellStyle name="Input 58 2 4" xfId="4766" xr:uid="{00000000-0005-0000-0000-0000A50D0000}"/>
    <cellStyle name="Input 58 2 5" xfId="4686" xr:uid="{00000000-0005-0000-0000-0000A60D0000}"/>
    <cellStyle name="Input 58 2 6" xfId="5803" xr:uid="{00000000-0005-0000-0000-0000A70D0000}"/>
    <cellStyle name="Input 58 3" xfId="3964" xr:uid="{00000000-0005-0000-0000-0000A80D0000}"/>
    <cellStyle name="Input 58 4" xfId="3870" xr:uid="{00000000-0005-0000-0000-0000A90D0000}"/>
    <cellStyle name="Input 58 5" xfId="4654" xr:uid="{00000000-0005-0000-0000-0000AA0D0000}"/>
    <cellStyle name="Input 58 6" xfId="5156" xr:uid="{00000000-0005-0000-0000-0000AB0D0000}"/>
    <cellStyle name="Input 58 7" xfId="5573" xr:uid="{00000000-0005-0000-0000-0000AC0D0000}"/>
    <cellStyle name="Input 59" xfId="1386" xr:uid="{00000000-0005-0000-0000-0000AD0D0000}"/>
    <cellStyle name="Input 59 2" xfId="2966" xr:uid="{00000000-0005-0000-0000-0000AE0D0000}"/>
    <cellStyle name="Input 59 2 2" xfId="4519" xr:uid="{00000000-0005-0000-0000-0000AF0D0000}"/>
    <cellStyle name="Input 59 2 3" xfId="4317" xr:uid="{00000000-0005-0000-0000-0000B00D0000}"/>
    <cellStyle name="Input 59 2 4" xfId="5107" xr:uid="{00000000-0005-0000-0000-0000B10D0000}"/>
    <cellStyle name="Input 59 2 5" xfId="4724" xr:uid="{00000000-0005-0000-0000-0000B20D0000}"/>
    <cellStyle name="Input 59 2 6" xfId="5804" xr:uid="{00000000-0005-0000-0000-0000B30D0000}"/>
    <cellStyle name="Input 59 3" xfId="3965" xr:uid="{00000000-0005-0000-0000-0000B40D0000}"/>
    <cellStyle name="Input 59 4" xfId="4426" xr:uid="{00000000-0005-0000-0000-0000B50D0000}"/>
    <cellStyle name="Input 59 5" xfId="5308" xr:uid="{00000000-0005-0000-0000-0000B60D0000}"/>
    <cellStyle name="Input 59 6" xfId="4930" xr:uid="{00000000-0005-0000-0000-0000B70D0000}"/>
    <cellStyle name="Input 59 7" xfId="5574" xr:uid="{00000000-0005-0000-0000-0000B80D0000}"/>
    <cellStyle name="Input 6" xfId="1387" xr:uid="{00000000-0005-0000-0000-0000B90D0000}"/>
    <cellStyle name="Input 6 2" xfId="2967" xr:uid="{00000000-0005-0000-0000-0000BA0D0000}"/>
    <cellStyle name="Input 6 2 2" xfId="4520" xr:uid="{00000000-0005-0000-0000-0000BB0D0000}"/>
    <cellStyle name="Input 6 2 3" xfId="3738" xr:uid="{00000000-0005-0000-0000-0000BC0D0000}"/>
    <cellStyle name="Input 6 2 4" xfId="4765" xr:uid="{00000000-0005-0000-0000-0000BD0D0000}"/>
    <cellStyle name="Input 6 2 5" xfId="4829" xr:uid="{00000000-0005-0000-0000-0000BE0D0000}"/>
    <cellStyle name="Input 6 2 6" xfId="5805" xr:uid="{00000000-0005-0000-0000-0000BF0D0000}"/>
    <cellStyle name="Input 6 3" xfId="3966" xr:uid="{00000000-0005-0000-0000-0000C00D0000}"/>
    <cellStyle name="Input 6 4" xfId="4425" xr:uid="{00000000-0005-0000-0000-0000C10D0000}"/>
    <cellStyle name="Input 6 5" xfId="5307" xr:uid="{00000000-0005-0000-0000-0000C20D0000}"/>
    <cellStyle name="Input 6 6" xfId="4860" xr:uid="{00000000-0005-0000-0000-0000C30D0000}"/>
    <cellStyle name="Input 6 7" xfId="5575" xr:uid="{00000000-0005-0000-0000-0000C40D0000}"/>
    <cellStyle name="Input 60" xfId="1388" xr:uid="{00000000-0005-0000-0000-0000C50D0000}"/>
    <cellStyle name="Input 60 2" xfId="2968" xr:uid="{00000000-0005-0000-0000-0000C60D0000}"/>
    <cellStyle name="Input 60 2 2" xfId="4521" xr:uid="{00000000-0005-0000-0000-0000C70D0000}"/>
    <cellStyle name="Input 60 2 3" xfId="4316" xr:uid="{00000000-0005-0000-0000-0000C80D0000}"/>
    <cellStyle name="Input 60 2 4" xfId="5106" xr:uid="{00000000-0005-0000-0000-0000C90D0000}"/>
    <cellStyle name="Input 60 2 5" xfId="4948" xr:uid="{00000000-0005-0000-0000-0000CA0D0000}"/>
    <cellStyle name="Input 60 2 6" xfId="5806" xr:uid="{00000000-0005-0000-0000-0000CB0D0000}"/>
    <cellStyle name="Input 60 3" xfId="3967" xr:uid="{00000000-0005-0000-0000-0000CC0D0000}"/>
    <cellStyle name="Input 60 4" xfId="4424" xr:uid="{00000000-0005-0000-0000-0000CD0D0000}"/>
    <cellStyle name="Input 60 5" xfId="4970" xr:uid="{00000000-0005-0000-0000-0000CE0D0000}"/>
    <cellStyle name="Input 60 6" xfId="4703" xr:uid="{00000000-0005-0000-0000-0000CF0D0000}"/>
    <cellStyle name="Input 60 7" xfId="5576" xr:uid="{00000000-0005-0000-0000-0000D00D0000}"/>
    <cellStyle name="Input 61" xfId="1389" xr:uid="{00000000-0005-0000-0000-0000D10D0000}"/>
    <cellStyle name="Input 61 2" xfId="2969" xr:uid="{00000000-0005-0000-0000-0000D20D0000}"/>
    <cellStyle name="Input 61 2 2" xfId="4522" xr:uid="{00000000-0005-0000-0000-0000D30D0000}"/>
    <cellStyle name="Input 61 2 3" xfId="3737" xr:uid="{00000000-0005-0000-0000-0000D40D0000}"/>
    <cellStyle name="Input 61 2 4" xfId="4764" xr:uid="{00000000-0005-0000-0000-0000D50D0000}"/>
    <cellStyle name="Input 61 2 5" xfId="5374" xr:uid="{00000000-0005-0000-0000-0000D60D0000}"/>
    <cellStyle name="Input 61 2 6" xfId="5807" xr:uid="{00000000-0005-0000-0000-0000D70D0000}"/>
    <cellStyle name="Input 61 3" xfId="3968" xr:uid="{00000000-0005-0000-0000-0000D80D0000}"/>
    <cellStyle name="Input 61 4" xfId="3690" xr:uid="{00000000-0005-0000-0000-0000D90D0000}"/>
    <cellStyle name="Input 61 5" xfId="4653" xr:uid="{00000000-0005-0000-0000-0000DA0D0000}"/>
    <cellStyle name="Input 61 6" xfId="5026" xr:uid="{00000000-0005-0000-0000-0000DB0D0000}"/>
    <cellStyle name="Input 61 7" xfId="5577" xr:uid="{00000000-0005-0000-0000-0000DC0D0000}"/>
    <cellStyle name="Input 62" xfId="1390" xr:uid="{00000000-0005-0000-0000-0000DD0D0000}"/>
    <cellStyle name="Input 62 2" xfId="2970" xr:uid="{00000000-0005-0000-0000-0000DE0D0000}"/>
    <cellStyle name="Input 62 2 2" xfId="4523" xr:uid="{00000000-0005-0000-0000-0000DF0D0000}"/>
    <cellStyle name="Input 62 2 3" xfId="4315" xr:uid="{00000000-0005-0000-0000-0000E00D0000}"/>
    <cellStyle name="Input 62 2 4" xfId="5105" xr:uid="{00000000-0005-0000-0000-0000E10D0000}"/>
    <cellStyle name="Input 62 2 5" xfId="5036" xr:uid="{00000000-0005-0000-0000-0000E20D0000}"/>
    <cellStyle name="Input 62 2 6" xfId="5808" xr:uid="{00000000-0005-0000-0000-0000E30D0000}"/>
    <cellStyle name="Input 62 3" xfId="3969" xr:uid="{00000000-0005-0000-0000-0000E40D0000}"/>
    <cellStyle name="Input 62 4" xfId="4423" xr:uid="{00000000-0005-0000-0000-0000E50D0000}"/>
    <cellStyle name="Input 62 5" xfId="5306" xr:uid="{00000000-0005-0000-0000-0000E60D0000}"/>
    <cellStyle name="Input 62 6" xfId="5428" xr:uid="{00000000-0005-0000-0000-0000E70D0000}"/>
    <cellStyle name="Input 62 7" xfId="5578" xr:uid="{00000000-0005-0000-0000-0000E80D0000}"/>
    <cellStyle name="Input 63" xfId="1391" xr:uid="{00000000-0005-0000-0000-0000E90D0000}"/>
    <cellStyle name="Input 63 2" xfId="2971" xr:uid="{00000000-0005-0000-0000-0000EA0D0000}"/>
    <cellStyle name="Input 63 2 2" xfId="4524" xr:uid="{00000000-0005-0000-0000-0000EB0D0000}"/>
    <cellStyle name="Input 63 2 3" xfId="3736" xr:uid="{00000000-0005-0000-0000-0000EC0D0000}"/>
    <cellStyle name="Input 63 2 4" xfId="4763" xr:uid="{00000000-0005-0000-0000-0000ED0D0000}"/>
    <cellStyle name="Input 63 2 5" xfId="5168" xr:uid="{00000000-0005-0000-0000-0000EE0D0000}"/>
    <cellStyle name="Input 63 2 6" xfId="5809" xr:uid="{00000000-0005-0000-0000-0000EF0D0000}"/>
    <cellStyle name="Input 63 3" xfId="3970" xr:uid="{00000000-0005-0000-0000-0000F00D0000}"/>
    <cellStyle name="Input 63 4" xfId="4422" xr:uid="{00000000-0005-0000-0000-0000F10D0000}"/>
    <cellStyle name="Input 63 5" xfId="5305" xr:uid="{00000000-0005-0000-0000-0000F20D0000}"/>
    <cellStyle name="Input 63 6" xfId="5198" xr:uid="{00000000-0005-0000-0000-0000F30D0000}"/>
    <cellStyle name="Input 63 7" xfId="5579" xr:uid="{00000000-0005-0000-0000-0000F40D0000}"/>
    <cellStyle name="Input 64" xfId="1392" xr:uid="{00000000-0005-0000-0000-0000F50D0000}"/>
    <cellStyle name="Input 64 2" xfId="2972" xr:uid="{00000000-0005-0000-0000-0000F60D0000}"/>
    <cellStyle name="Input 64 2 2" xfId="4525" xr:uid="{00000000-0005-0000-0000-0000F70D0000}"/>
    <cellStyle name="Input 64 2 3" xfId="4314" xr:uid="{00000000-0005-0000-0000-0000F80D0000}"/>
    <cellStyle name="Input 64 2 4" xfId="5104" xr:uid="{00000000-0005-0000-0000-0000F90D0000}"/>
    <cellStyle name="Input 64 2 5" xfId="5274" xr:uid="{00000000-0005-0000-0000-0000FA0D0000}"/>
    <cellStyle name="Input 64 2 6" xfId="5810" xr:uid="{00000000-0005-0000-0000-0000FB0D0000}"/>
    <cellStyle name="Input 64 3" xfId="3971" xr:uid="{00000000-0005-0000-0000-0000FC0D0000}"/>
    <cellStyle name="Input 64 4" xfId="3869" xr:uid="{00000000-0005-0000-0000-0000FD0D0000}"/>
    <cellStyle name="Input 64 5" xfId="4969" xr:uid="{00000000-0005-0000-0000-0000FE0D0000}"/>
    <cellStyle name="Input 64 6" xfId="5404" xr:uid="{00000000-0005-0000-0000-0000FF0D0000}"/>
    <cellStyle name="Input 64 7" xfId="5580" xr:uid="{00000000-0005-0000-0000-0000000E0000}"/>
    <cellStyle name="Input 65" xfId="1393" xr:uid="{00000000-0005-0000-0000-0000010E0000}"/>
    <cellStyle name="Input 65 2" xfId="2973" xr:uid="{00000000-0005-0000-0000-0000020E0000}"/>
    <cellStyle name="Input 65 2 2" xfId="4526" xr:uid="{00000000-0005-0000-0000-0000030E0000}"/>
    <cellStyle name="Input 65 2 3" xfId="3735" xr:uid="{00000000-0005-0000-0000-0000040E0000}"/>
    <cellStyle name="Input 65 2 4" xfId="4762" xr:uid="{00000000-0005-0000-0000-0000050E0000}"/>
    <cellStyle name="Input 65 2 5" xfId="4685" xr:uid="{00000000-0005-0000-0000-0000060E0000}"/>
    <cellStyle name="Input 65 2 6" xfId="5811" xr:uid="{00000000-0005-0000-0000-0000070E0000}"/>
    <cellStyle name="Input 65 3" xfId="3972" xr:uid="{00000000-0005-0000-0000-0000080E0000}"/>
    <cellStyle name="Input 65 4" xfId="3689" xr:uid="{00000000-0005-0000-0000-0000090E0000}"/>
    <cellStyle name="Input 65 5" xfId="4652" xr:uid="{00000000-0005-0000-0000-00000A0E0000}"/>
    <cellStyle name="Input 65 6" xfId="4677" xr:uid="{00000000-0005-0000-0000-00000B0E0000}"/>
    <cellStyle name="Input 65 7" xfId="5581" xr:uid="{00000000-0005-0000-0000-00000C0E0000}"/>
    <cellStyle name="Input 66" xfId="1394" xr:uid="{00000000-0005-0000-0000-00000D0E0000}"/>
    <cellStyle name="Input 66 2" xfId="2974" xr:uid="{00000000-0005-0000-0000-00000E0E0000}"/>
    <cellStyle name="Input 66 2 2" xfId="4527" xr:uid="{00000000-0005-0000-0000-00000F0E0000}"/>
    <cellStyle name="Input 66 2 3" xfId="4313" xr:uid="{00000000-0005-0000-0000-0000100E0000}"/>
    <cellStyle name="Input 66 2 4" xfId="5103" xr:uid="{00000000-0005-0000-0000-0000110E0000}"/>
    <cellStyle name="Input 66 2 5" xfId="5065" xr:uid="{00000000-0005-0000-0000-0000120E0000}"/>
    <cellStyle name="Input 66 2 6" xfId="5812" xr:uid="{00000000-0005-0000-0000-0000130E0000}"/>
    <cellStyle name="Input 66 3" xfId="3973" xr:uid="{00000000-0005-0000-0000-0000140E0000}"/>
    <cellStyle name="Input 66 4" xfId="4421" xr:uid="{00000000-0005-0000-0000-0000150E0000}"/>
    <cellStyle name="Input 66 5" xfId="5304" xr:uid="{00000000-0005-0000-0000-0000160E0000}"/>
    <cellStyle name="Input 66 6" xfId="4859" xr:uid="{00000000-0005-0000-0000-0000170E0000}"/>
    <cellStyle name="Input 66 7" xfId="5582" xr:uid="{00000000-0005-0000-0000-0000180E0000}"/>
    <cellStyle name="Input 67" xfId="1395" xr:uid="{00000000-0005-0000-0000-0000190E0000}"/>
    <cellStyle name="Input 67 2" xfId="2975" xr:uid="{00000000-0005-0000-0000-00001A0E0000}"/>
    <cellStyle name="Input 67 2 2" xfId="4528" xr:uid="{00000000-0005-0000-0000-00001B0E0000}"/>
    <cellStyle name="Input 67 2 3" xfId="3734" xr:uid="{00000000-0005-0000-0000-00001C0E0000}"/>
    <cellStyle name="Input 67 2 4" xfId="4761" xr:uid="{00000000-0005-0000-0000-00001D0E0000}"/>
    <cellStyle name="Input 67 2 5" xfId="4828" xr:uid="{00000000-0005-0000-0000-00001E0E0000}"/>
    <cellStyle name="Input 67 2 6" xfId="5813" xr:uid="{00000000-0005-0000-0000-00001F0E0000}"/>
    <cellStyle name="Input 67 3" xfId="3974" xr:uid="{00000000-0005-0000-0000-0000200E0000}"/>
    <cellStyle name="Input 67 4" xfId="3688" xr:uid="{00000000-0005-0000-0000-0000210E0000}"/>
    <cellStyle name="Input 67 5" xfId="5303" xr:uid="{00000000-0005-0000-0000-0000220E0000}"/>
    <cellStyle name="Input 67 6" xfId="5034" xr:uid="{00000000-0005-0000-0000-0000230E0000}"/>
    <cellStyle name="Input 67 7" xfId="5583" xr:uid="{00000000-0005-0000-0000-0000240E0000}"/>
    <cellStyle name="Input 68" xfId="1396" xr:uid="{00000000-0005-0000-0000-0000250E0000}"/>
    <cellStyle name="Input 68 2" xfId="2976" xr:uid="{00000000-0005-0000-0000-0000260E0000}"/>
    <cellStyle name="Input 68 2 2" xfId="4529" xr:uid="{00000000-0005-0000-0000-0000270E0000}"/>
    <cellStyle name="Input 68 2 3" xfId="4312" xr:uid="{00000000-0005-0000-0000-0000280E0000}"/>
    <cellStyle name="Input 68 2 4" xfId="5102" xr:uid="{00000000-0005-0000-0000-0000290E0000}"/>
    <cellStyle name="Input 68 2 5" xfId="4947" xr:uid="{00000000-0005-0000-0000-00002A0E0000}"/>
    <cellStyle name="Input 68 2 6" xfId="5814" xr:uid="{00000000-0005-0000-0000-00002B0E0000}"/>
    <cellStyle name="Input 68 3" xfId="3975" xr:uid="{00000000-0005-0000-0000-00002C0E0000}"/>
    <cellStyle name="Input 68 4" xfId="4420" xr:uid="{00000000-0005-0000-0000-00002D0E0000}"/>
    <cellStyle name="Input 68 5" xfId="4968" xr:uid="{00000000-0005-0000-0000-00002E0E0000}"/>
    <cellStyle name="Input 68 6" xfId="4634" xr:uid="{00000000-0005-0000-0000-00002F0E0000}"/>
    <cellStyle name="Input 68 7" xfId="5584" xr:uid="{00000000-0005-0000-0000-0000300E0000}"/>
    <cellStyle name="Input 69" xfId="1397" xr:uid="{00000000-0005-0000-0000-0000310E0000}"/>
    <cellStyle name="Input 69 2" xfId="2977" xr:uid="{00000000-0005-0000-0000-0000320E0000}"/>
    <cellStyle name="Input 69 2 2" xfId="4530" xr:uid="{00000000-0005-0000-0000-0000330E0000}"/>
    <cellStyle name="Input 69 2 3" xfId="3733" xr:uid="{00000000-0005-0000-0000-0000340E0000}"/>
    <cellStyle name="Input 69 2 4" xfId="4760" xr:uid="{00000000-0005-0000-0000-0000350E0000}"/>
    <cellStyle name="Input 69 2 5" xfId="5373" xr:uid="{00000000-0005-0000-0000-0000360E0000}"/>
    <cellStyle name="Input 69 2 6" xfId="5815" xr:uid="{00000000-0005-0000-0000-0000370E0000}"/>
    <cellStyle name="Input 69 3" xfId="3976" xr:uid="{00000000-0005-0000-0000-0000380E0000}"/>
    <cellStyle name="Input 69 4" xfId="3687" xr:uid="{00000000-0005-0000-0000-0000390E0000}"/>
    <cellStyle name="Input 69 5" xfId="4651" xr:uid="{00000000-0005-0000-0000-00003A0E0000}"/>
    <cellStyle name="Input 69 6" xfId="5403" xr:uid="{00000000-0005-0000-0000-00003B0E0000}"/>
    <cellStyle name="Input 69 7" xfId="5585" xr:uid="{00000000-0005-0000-0000-00003C0E0000}"/>
    <cellStyle name="Input 7" xfId="1398" xr:uid="{00000000-0005-0000-0000-00003D0E0000}"/>
    <cellStyle name="Input 7 2" xfId="2978" xr:uid="{00000000-0005-0000-0000-00003E0E0000}"/>
    <cellStyle name="Input 7 2 2" xfId="4531" xr:uid="{00000000-0005-0000-0000-00003F0E0000}"/>
    <cellStyle name="Input 7 2 3" xfId="4311" xr:uid="{00000000-0005-0000-0000-0000400E0000}"/>
    <cellStyle name="Input 7 2 4" xfId="5101" xr:uid="{00000000-0005-0000-0000-0000410E0000}"/>
    <cellStyle name="Input 7 2 5" xfId="4723" xr:uid="{00000000-0005-0000-0000-0000420E0000}"/>
    <cellStyle name="Input 7 2 6" xfId="5816" xr:uid="{00000000-0005-0000-0000-0000430E0000}"/>
    <cellStyle name="Input 7 3" xfId="3977" xr:uid="{00000000-0005-0000-0000-0000440E0000}"/>
    <cellStyle name="Input 7 4" xfId="3674" xr:uid="{00000000-0005-0000-0000-0000450E0000}"/>
    <cellStyle name="Input 7 5" xfId="5302" xr:uid="{00000000-0005-0000-0000-0000460E0000}"/>
    <cellStyle name="Input 7 6" xfId="5197" xr:uid="{00000000-0005-0000-0000-0000470E0000}"/>
    <cellStyle name="Input 7 7" xfId="5586" xr:uid="{00000000-0005-0000-0000-0000480E0000}"/>
    <cellStyle name="Input 70" xfId="1399" xr:uid="{00000000-0005-0000-0000-0000490E0000}"/>
    <cellStyle name="Input 70 2" xfId="2979" xr:uid="{00000000-0005-0000-0000-00004A0E0000}"/>
    <cellStyle name="Input 70 2 2" xfId="4532" xr:uid="{00000000-0005-0000-0000-00004B0E0000}"/>
    <cellStyle name="Input 70 2 3" xfId="3732" xr:uid="{00000000-0005-0000-0000-00004C0E0000}"/>
    <cellStyle name="Input 70 2 4" xfId="4759" xr:uid="{00000000-0005-0000-0000-00004D0E0000}"/>
    <cellStyle name="Input 70 2 5" xfId="5167" xr:uid="{00000000-0005-0000-0000-00004E0E0000}"/>
    <cellStyle name="Input 70 2 6" xfId="5817" xr:uid="{00000000-0005-0000-0000-00004F0E0000}"/>
    <cellStyle name="Input 70 3" xfId="3978" xr:uid="{00000000-0005-0000-0000-0000500E0000}"/>
    <cellStyle name="Input 70 4" xfId="3868" xr:uid="{00000000-0005-0000-0000-0000510E0000}"/>
    <cellStyle name="Input 70 5" xfId="5301" xr:uid="{00000000-0005-0000-0000-0000520E0000}"/>
    <cellStyle name="Input 70 6" xfId="4814" xr:uid="{00000000-0005-0000-0000-0000530E0000}"/>
    <cellStyle name="Input 70 7" xfId="5587" xr:uid="{00000000-0005-0000-0000-0000540E0000}"/>
    <cellStyle name="Input 71" xfId="1400" xr:uid="{00000000-0005-0000-0000-0000550E0000}"/>
    <cellStyle name="Input 71 2" xfId="2980" xr:uid="{00000000-0005-0000-0000-0000560E0000}"/>
    <cellStyle name="Input 71 2 2" xfId="4533" xr:uid="{00000000-0005-0000-0000-0000570E0000}"/>
    <cellStyle name="Input 71 2 3" xfId="4310" xr:uid="{00000000-0005-0000-0000-0000580E0000}"/>
    <cellStyle name="Input 71 2 4" xfId="5100" xr:uid="{00000000-0005-0000-0000-0000590E0000}"/>
    <cellStyle name="Input 71 2 5" xfId="5273" xr:uid="{00000000-0005-0000-0000-00005A0E0000}"/>
    <cellStyle name="Input 71 2 6" xfId="5818" xr:uid="{00000000-0005-0000-0000-00005B0E0000}"/>
    <cellStyle name="Input 71 3" xfId="3979" xr:uid="{00000000-0005-0000-0000-00005C0E0000}"/>
    <cellStyle name="Input 71 4" xfId="4418" xr:uid="{00000000-0005-0000-0000-00005D0E0000}"/>
    <cellStyle name="Input 71 5" xfId="4967" xr:uid="{00000000-0005-0000-0000-00005E0E0000}"/>
    <cellStyle name="Input 71 6" xfId="5429" xr:uid="{00000000-0005-0000-0000-00005F0E0000}"/>
    <cellStyle name="Input 71 7" xfId="5588" xr:uid="{00000000-0005-0000-0000-0000600E0000}"/>
    <cellStyle name="Input 72" xfId="1401" xr:uid="{00000000-0005-0000-0000-0000610E0000}"/>
    <cellStyle name="Input 72 2" xfId="2981" xr:uid="{00000000-0005-0000-0000-0000620E0000}"/>
    <cellStyle name="Input 72 2 2" xfId="4534" xr:uid="{00000000-0005-0000-0000-0000630E0000}"/>
    <cellStyle name="Input 72 2 3" xfId="3731" xr:uid="{00000000-0005-0000-0000-0000640E0000}"/>
    <cellStyle name="Input 72 2 4" xfId="4758" xr:uid="{00000000-0005-0000-0000-0000650E0000}"/>
    <cellStyle name="Input 72 2 5" xfId="4684" xr:uid="{00000000-0005-0000-0000-0000660E0000}"/>
    <cellStyle name="Input 72 2 6" xfId="5819" xr:uid="{00000000-0005-0000-0000-0000670E0000}"/>
    <cellStyle name="Input 72 3" xfId="3980" xr:uid="{00000000-0005-0000-0000-0000680E0000}"/>
    <cellStyle name="Input 72 4" xfId="3867" xr:uid="{00000000-0005-0000-0000-0000690E0000}"/>
    <cellStyle name="Input 72 5" xfId="4650" xr:uid="{00000000-0005-0000-0000-00006A0E0000}"/>
    <cellStyle name="Input 72 6" xfId="5008" xr:uid="{00000000-0005-0000-0000-00006B0E0000}"/>
    <cellStyle name="Input 72 7" xfId="5589" xr:uid="{00000000-0005-0000-0000-00006C0E0000}"/>
    <cellStyle name="Input 73" xfId="1402" xr:uid="{00000000-0005-0000-0000-00006D0E0000}"/>
    <cellStyle name="Input 73 2" xfId="2982" xr:uid="{00000000-0005-0000-0000-00006E0E0000}"/>
    <cellStyle name="Input 73 2 2" xfId="4535" xr:uid="{00000000-0005-0000-0000-00006F0E0000}"/>
    <cellStyle name="Input 73 2 3" xfId="4309" xr:uid="{00000000-0005-0000-0000-0000700E0000}"/>
    <cellStyle name="Input 73 2 4" xfId="5099" xr:uid="{00000000-0005-0000-0000-0000710E0000}"/>
    <cellStyle name="Input 73 2 5" xfId="5035" xr:uid="{00000000-0005-0000-0000-0000720E0000}"/>
    <cellStyle name="Input 73 2 6" xfId="5820" xr:uid="{00000000-0005-0000-0000-0000730E0000}"/>
    <cellStyle name="Input 73 3" xfId="3981" xr:uid="{00000000-0005-0000-0000-0000740E0000}"/>
    <cellStyle name="Input 73 4" xfId="4417" xr:uid="{00000000-0005-0000-0000-0000750E0000}"/>
    <cellStyle name="Input 73 5" xfId="5300" xr:uid="{00000000-0005-0000-0000-0000760E0000}"/>
    <cellStyle name="Input 73 6" xfId="4858" xr:uid="{00000000-0005-0000-0000-0000770E0000}"/>
    <cellStyle name="Input 73 7" xfId="5590" xr:uid="{00000000-0005-0000-0000-0000780E0000}"/>
    <cellStyle name="Input 74" xfId="1403" xr:uid="{00000000-0005-0000-0000-0000790E0000}"/>
    <cellStyle name="Input 74 2" xfId="2983" xr:uid="{00000000-0005-0000-0000-00007A0E0000}"/>
    <cellStyle name="Input 74 2 2" xfId="4536" xr:uid="{00000000-0005-0000-0000-00007B0E0000}"/>
    <cellStyle name="Input 74 2 3" xfId="3730" xr:uid="{00000000-0005-0000-0000-00007C0E0000}"/>
    <cellStyle name="Input 74 2 4" xfId="4757" xr:uid="{00000000-0005-0000-0000-00007D0E0000}"/>
    <cellStyle name="Input 74 2 5" xfId="4827" xr:uid="{00000000-0005-0000-0000-00007E0E0000}"/>
    <cellStyle name="Input 74 2 6" xfId="5821" xr:uid="{00000000-0005-0000-0000-00007F0E0000}"/>
    <cellStyle name="Input 74 3" xfId="3982" xr:uid="{00000000-0005-0000-0000-0000800E0000}"/>
    <cellStyle name="Input 74 4" xfId="3866" xr:uid="{00000000-0005-0000-0000-0000810E0000}"/>
    <cellStyle name="Input 74 5" xfId="5299" xr:uid="{00000000-0005-0000-0000-0000820E0000}"/>
    <cellStyle name="Input 74 6" xfId="5155" xr:uid="{00000000-0005-0000-0000-0000830E0000}"/>
    <cellStyle name="Input 74 7" xfId="5591" xr:uid="{00000000-0005-0000-0000-0000840E0000}"/>
    <cellStyle name="Input 75" xfId="1404" xr:uid="{00000000-0005-0000-0000-0000850E0000}"/>
    <cellStyle name="Input 75 2" xfId="2984" xr:uid="{00000000-0005-0000-0000-0000860E0000}"/>
    <cellStyle name="Input 75 2 2" xfId="4537" xr:uid="{00000000-0005-0000-0000-0000870E0000}"/>
    <cellStyle name="Input 75 2 3" xfId="3729" xr:uid="{00000000-0005-0000-0000-0000880E0000}"/>
    <cellStyle name="Input 75 2 4" xfId="5098" xr:uid="{00000000-0005-0000-0000-0000890E0000}"/>
    <cellStyle name="Input 75 2 5" xfId="4946" xr:uid="{00000000-0005-0000-0000-00008A0E0000}"/>
    <cellStyle name="Input 75 2 6" xfId="5822" xr:uid="{00000000-0005-0000-0000-00008B0E0000}"/>
    <cellStyle name="Input 75 3" xfId="3983" xr:uid="{00000000-0005-0000-0000-00008C0E0000}"/>
    <cellStyle name="Input 75 4" xfId="4416" xr:uid="{00000000-0005-0000-0000-00008D0E0000}"/>
    <cellStyle name="Input 75 5" xfId="4966" xr:uid="{00000000-0005-0000-0000-00008E0E0000}"/>
    <cellStyle name="Input 75 6" xfId="4929" xr:uid="{00000000-0005-0000-0000-00008F0E0000}"/>
    <cellStyle name="Input 75 7" xfId="5592" xr:uid="{00000000-0005-0000-0000-0000900E0000}"/>
    <cellStyle name="Input 76" xfId="1405" xr:uid="{00000000-0005-0000-0000-0000910E0000}"/>
    <cellStyle name="Input 76 2" xfId="2985" xr:uid="{00000000-0005-0000-0000-0000920E0000}"/>
    <cellStyle name="Input 76 2 2" xfId="4538" xr:uid="{00000000-0005-0000-0000-0000930E0000}"/>
    <cellStyle name="Input 76 2 3" xfId="4308" xr:uid="{00000000-0005-0000-0000-0000940E0000}"/>
    <cellStyle name="Input 76 2 4" xfId="4756" xr:uid="{00000000-0005-0000-0000-0000950E0000}"/>
    <cellStyle name="Input 76 2 5" xfId="5372" xr:uid="{00000000-0005-0000-0000-0000960E0000}"/>
    <cellStyle name="Input 76 2 6" xfId="5823" xr:uid="{00000000-0005-0000-0000-0000970E0000}"/>
    <cellStyle name="Input 76 3" xfId="3984" xr:uid="{00000000-0005-0000-0000-0000980E0000}"/>
    <cellStyle name="Input 76 4" xfId="3865" xr:uid="{00000000-0005-0000-0000-0000990E0000}"/>
    <cellStyle name="Input 76 5" xfId="4649" xr:uid="{00000000-0005-0000-0000-00009A0E0000}"/>
    <cellStyle name="Input 76 6" xfId="4702" xr:uid="{00000000-0005-0000-0000-00009B0E0000}"/>
    <cellStyle name="Input 76 7" xfId="5593" xr:uid="{00000000-0005-0000-0000-00009C0E0000}"/>
    <cellStyle name="Input 77" xfId="1406" xr:uid="{00000000-0005-0000-0000-00009D0E0000}"/>
    <cellStyle name="Input 77 2" xfId="2986" xr:uid="{00000000-0005-0000-0000-00009E0E0000}"/>
    <cellStyle name="Input 77 2 2" xfId="4539" xr:uid="{00000000-0005-0000-0000-00009F0E0000}"/>
    <cellStyle name="Input 77 2 3" xfId="3728" xr:uid="{00000000-0005-0000-0000-0000A00E0000}"/>
    <cellStyle name="Input 77 2 4" xfId="5097" xr:uid="{00000000-0005-0000-0000-0000A10E0000}"/>
    <cellStyle name="Input 77 2 5" xfId="5064" xr:uid="{00000000-0005-0000-0000-0000A20E0000}"/>
    <cellStyle name="Input 77 2 6" xfId="5824" xr:uid="{00000000-0005-0000-0000-0000A30E0000}"/>
    <cellStyle name="Input 77 3" xfId="3985" xr:uid="{00000000-0005-0000-0000-0000A40E0000}"/>
    <cellStyle name="Input 77 4" xfId="4415" xr:uid="{00000000-0005-0000-0000-0000A50E0000}"/>
    <cellStyle name="Input 77 5" xfId="5298" xr:uid="{00000000-0005-0000-0000-0000A60E0000}"/>
    <cellStyle name="Input 77 6" xfId="5196" xr:uid="{00000000-0005-0000-0000-0000A70E0000}"/>
    <cellStyle name="Input 77 7" xfId="5594" xr:uid="{00000000-0005-0000-0000-0000A80E0000}"/>
    <cellStyle name="Input 78" xfId="1407" xr:uid="{00000000-0005-0000-0000-0000A90E0000}"/>
    <cellStyle name="Input 78 2" xfId="2987" xr:uid="{00000000-0005-0000-0000-0000AA0E0000}"/>
    <cellStyle name="Input 78 2 2" xfId="4540" xr:uid="{00000000-0005-0000-0000-0000AB0E0000}"/>
    <cellStyle name="Input 78 2 3" xfId="4307" xr:uid="{00000000-0005-0000-0000-0000AC0E0000}"/>
    <cellStyle name="Input 78 2 4" xfId="4755" xr:uid="{00000000-0005-0000-0000-0000AD0E0000}"/>
    <cellStyle name="Input 78 2 5" xfId="5166" xr:uid="{00000000-0005-0000-0000-0000AE0E0000}"/>
    <cellStyle name="Input 78 2 6" xfId="5825" xr:uid="{00000000-0005-0000-0000-0000AF0E0000}"/>
    <cellStyle name="Input 78 3" xfId="3986" xr:uid="{00000000-0005-0000-0000-0000B00E0000}"/>
    <cellStyle name="Input 78 4" xfId="3864" xr:uid="{00000000-0005-0000-0000-0000B10E0000}"/>
    <cellStyle name="Input 78 5" xfId="5297" xr:uid="{00000000-0005-0000-0000-0000B20E0000}"/>
    <cellStyle name="Input 78 6" xfId="5061" xr:uid="{00000000-0005-0000-0000-0000B30E0000}"/>
    <cellStyle name="Input 78 7" xfId="5595" xr:uid="{00000000-0005-0000-0000-0000B40E0000}"/>
    <cellStyle name="Input 79" xfId="1408" xr:uid="{00000000-0005-0000-0000-0000B50E0000}"/>
    <cellStyle name="Input 79 2" xfId="2988" xr:uid="{00000000-0005-0000-0000-0000B60E0000}"/>
    <cellStyle name="Input 79 2 2" xfId="4541" xr:uid="{00000000-0005-0000-0000-0000B70E0000}"/>
    <cellStyle name="Input 79 2 3" xfId="3727" xr:uid="{00000000-0005-0000-0000-0000B80E0000}"/>
    <cellStyle name="Input 79 2 4" xfId="5096" xr:uid="{00000000-0005-0000-0000-0000B90E0000}"/>
    <cellStyle name="Input 79 2 5" xfId="5272" xr:uid="{00000000-0005-0000-0000-0000BA0E0000}"/>
    <cellStyle name="Input 79 2 6" xfId="5826" xr:uid="{00000000-0005-0000-0000-0000BB0E0000}"/>
    <cellStyle name="Input 79 3" xfId="3987" xr:uid="{00000000-0005-0000-0000-0000BC0E0000}"/>
    <cellStyle name="Input 79 4" xfId="3862" xr:uid="{00000000-0005-0000-0000-0000BD0E0000}"/>
    <cellStyle name="Input 79 5" xfId="4965" xr:uid="{00000000-0005-0000-0000-0000BE0E0000}"/>
    <cellStyle name="Input 79 6" xfId="5430" xr:uid="{00000000-0005-0000-0000-0000BF0E0000}"/>
    <cellStyle name="Input 79 7" xfId="5596" xr:uid="{00000000-0005-0000-0000-0000C00E0000}"/>
    <cellStyle name="Input 8" xfId="1409" xr:uid="{00000000-0005-0000-0000-0000C10E0000}"/>
    <cellStyle name="Input 8 2" xfId="2989" xr:uid="{00000000-0005-0000-0000-0000C20E0000}"/>
    <cellStyle name="Input 8 2 2" xfId="4542" xr:uid="{00000000-0005-0000-0000-0000C30E0000}"/>
    <cellStyle name="Input 8 2 3" xfId="4306" xr:uid="{00000000-0005-0000-0000-0000C40E0000}"/>
    <cellStyle name="Input 8 2 4" xfId="4754" xr:uid="{00000000-0005-0000-0000-0000C50E0000}"/>
    <cellStyle name="Input 8 2 5" xfId="4683" xr:uid="{00000000-0005-0000-0000-0000C60E0000}"/>
    <cellStyle name="Input 8 2 6" xfId="5827" xr:uid="{00000000-0005-0000-0000-0000C70E0000}"/>
    <cellStyle name="Input 8 3" xfId="3988" xr:uid="{00000000-0005-0000-0000-0000C80E0000}"/>
    <cellStyle name="Input 8 4" xfId="4414" xr:uid="{00000000-0005-0000-0000-0000C90E0000}"/>
    <cellStyle name="Input 8 5" xfId="5296" xr:uid="{00000000-0005-0000-0000-0000CA0E0000}"/>
    <cellStyle name="Input 8 6" xfId="5402" xr:uid="{00000000-0005-0000-0000-0000CB0E0000}"/>
    <cellStyle name="Input 8 7" xfId="5597" xr:uid="{00000000-0005-0000-0000-0000CC0E0000}"/>
    <cellStyle name="Input 80" xfId="1410" xr:uid="{00000000-0005-0000-0000-0000CD0E0000}"/>
    <cellStyle name="Input 80 2" xfId="2990" xr:uid="{00000000-0005-0000-0000-0000CE0E0000}"/>
    <cellStyle name="Input 80 2 2" xfId="4543" xr:uid="{00000000-0005-0000-0000-0000CF0E0000}"/>
    <cellStyle name="Input 80 2 3" xfId="3726" xr:uid="{00000000-0005-0000-0000-0000D00E0000}"/>
    <cellStyle name="Input 80 2 4" xfId="5095" xr:uid="{00000000-0005-0000-0000-0000D10E0000}"/>
    <cellStyle name="Input 80 2 5" xfId="4722" xr:uid="{00000000-0005-0000-0000-0000D20E0000}"/>
    <cellStyle name="Input 80 2 6" xfId="5828" xr:uid="{00000000-0005-0000-0000-0000D30E0000}"/>
    <cellStyle name="Input 80 3" xfId="3989" xr:uid="{00000000-0005-0000-0000-0000D40E0000}"/>
    <cellStyle name="Input 80 4" xfId="3861" xr:uid="{00000000-0005-0000-0000-0000D50E0000}"/>
    <cellStyle name="Input 80 5" xfId="4719" xr:uid="{00000000-0005-0000-0000-0000D60E0000}"/>
    <cellStyle name="Input 80 6" xfId="4857" xr:uid="{00000000-0005-0000-0000-0000D70E0000}"/>
    <cellStyle name="Input 80 7" xfId="5598" xr:uid="{00000000-0005-0000-0000-0000D80E0000}"/>
    <cellStyle name="Input 81" xfId="1411" xr:uid="{00000000-0005-0000-0000-0000D90E0000}"/>
    <cellStyle name="Input 81 2" xfId="2991" xr:uid="{00000000-0005-0000-0000-0000DA0E0000}"/>
    <cellStyle name="Input 81 2 2" xfId="4544" xr:uid="{00000000-0005-0000-0000-0000DB0E0000}"/>
    <cellStyle name="Input 81 2 3" xfId="4305" xr:uid="{00000000-0005-0000-0000-0000DC0E0000}"/>
    <cellStyle name="Input 81 2 4" xfId="4753" xr:uid="{00000000-0005-0000-0000-0000DD0E0000}"/>
    <cellStyle name="Input 81 2 5" xfId="4826" xr:uid="{00000000-0005-0000-0000-0000DE0E0000}"/>
    <cellStyle name="Input 81 2 6" xfId="5829" xr:uid="{00000000-0005-0000-0000-0000DF0E0000}"/>
    <cellStyle name="Input 81 3" xfId="3990" xr:uid="{00000000-0005-0000-0000-0000E00E0000}"/>
    <cellStyle name="Input 81 4" xfId="3860" xr:uid="{00000000-0005-0000-0000-0000E10E0000}"/>
    <cellStyle name="Input 81 5" xfId="4648" xr:uid="{00000000-0005-0000-0000-0000E20E0000}"/>
    <cellStyle name="Input 81 6" xfId="4813" xr:uid="{00000000-0005-0000-0000-0000E30E0000}"/>
    <cellStyle name="Input 81 7" xfId="5599" xr:uid="{00000000-0005-0000-0000-0000E40E0000}"/>
    <cellStyle name="Input 82" xfId="1412" xr:uid="{00000000-0005-0000-0000-0000E50E0000}"/>
    <cellStyle name="Input 82 2" xfId="2992" xr:uid="{00000000-0005-0000-0000-0000E60E0000}"/>
    <cellStyle name="Input 82 2 2" xfId="4545" xr:uid="{00000000-0005-0000-0000-0000E70E0000}"/>
    <cellStyle name="Input 82 2 3" xfId="3725" xr:uid="{00000000-0005-0000-0000-0000E80E0000}"/>
    <cellStyle name="Input 82 2 4" xfId="5094" xr:uid="{00000000-0005-0000-0000-0000E90E0000}"/>
    <cellStyle name="Input 82 2 5" xfId="4945" xr:uid="{00000000-0005-0000-0000-0000EA0E0000}"/>
    <cellStyle name="Input 82 2 6" xfId="5830" xr:uid="{00000000-0005-0000-0000-0000EB0E0000}"/>
    <cellStyle name="Input 82 3" xfId="3991" xr:uid="{00000000-0005-0000-0000-0000EC0E0000}"/>
    <cellStyle name="Input 82 4" xfId="3859" xr:uid="{00000000-0005-0000-0000-0000ED0E0000}"/>
    <cellStyle name="Input 82 5" xfId="5295" xr:uid="{00000000-0005-0000-0000-0000EE0E0000}"/>
    <cellStyle name="Input 82 6" xfId="4633" xr:uid="{00000000-0005-0000-0000-0000EF0E0000}"/>
    <cellStyle name="Input 82 7" xfId="5600" xr:uid="{00000000-0005-0000-0000-0000F00E0000}"/>
    <cellStyle name="Input 83" xfId="1413" xr:uid="{00000000-0005-0000-0000-0000F10E0000}"/>
    <cellStyle name="Input 83 2" xfId="2993" xr:uid="{00000000-0005-0000-0000-0000F20E0000}"/>
    <cellStyle name="Input 83 2 2" xfId="4546" xr:uid="{00000000-0005-0000-0000-0000F30E0000}"/>
    <cellStyle name="Input 83 2 3" xfId="4304" xr:uid="{00000000-0005-0000-0000-0000F40E0000}"/>
    <cellStyle name="Input 83 2 4" xfId="4752" xr:uid="{00000000-0005-0000-0000-0000F50E0000}"/>
    <cellStyle name="Input 83 2 5" xfId="5371" xr:uid="{00000000-0005-0000-0000-0000F60E0000}"/>
    <cellStyle name="Input 83 2 6" xfId="5831" xr:uid="{00000000-0005-0000-0000-0000F70E0000}"/>
    <cellStyle name="Input 83 3" xfId="3992" xr:uid="{00000000-0005-0000-0000-0000F80E0000}"/>
    <cellStyle name="Input 83 4" xfId="4413" xr:uid="{00000000-0005-0000-0000-0000F90E0000}"/>
    <cellStyle name="Input 83 5" xfId="5294" xr:uid="{00000000-0005-0000-0000-0000FA0E0000}"/>
    <cellStyle name="Input 83 6" xfId="5401" xr:uid="{00000000-0005-0000-0000-0000FB0E0000}"/>
    <cellStyle name="Input 83 7" xfId="5601" xr:uid="{00000000-0005-0000-0000-0000FC0E0000}"/>
    <cellStyle name="Input 84" xfId="1414" xr:uid="{00000000-0005-0000-0000-0000FD0E0000}"/>
    <cellStyle name="Input 84 2" xfId="2994" xr:uid="{00000000-0005-0000-0000-0000FE0E0000}"/>
    <cellStyle name="Input 84 2 2" xfId="4547" xr:uid="{00000000-0005-0000-0000-0000FF0E0000}"/>
    <cellStyle name="Input 84 2 3" xfId="3724" xr:uid="{00000000-0005-0000-0000-0000000F0000}"/>
    <cellStyle name="Input 84 2 4" xfId="5093" xr:uid="{00000000-0005-0000-0000-0000010F0000}"/>
    <cellStyle name="Input 84 2 5" xfId="5063" xr:uid="{00000000-0005-0000-0000-0000020F0000}"/>
    <cellStyle name="Input 84 2 6" xfId="5832" xr:uid="{00000000-0005-0000-0000-0000030F0000}"/>
    <cellStyle name="Input 84 3" xfId="3993" xr:uid="{00000000-0005-0000-0000-0000040F0000}"/>
    <cellStyle name="Input 84 4" xfId="3858" xr:uid="{00000000-0005-0000-0000-0000050F0000}"/>
    <cellStyle name="Input 84 5" xfId="4964" xr:uid="{00000000-0005-0000-0000-0000060F0000}"/>
    <cellStyle name="Input 84 6" xfId="5195" xr:uid="{00000000-0005-0000-0000-0000070F0000}"/>
    <cellStyle name="Input 84 7" xfId="5602" xr:uid="{00000000-0005-0000-0000-0000080F0000}"/>
    <cellStyle name="Input 85" xfId="1415" xr:uid="{00000000-0005-0000-0000-0000090F0000}"/>
    <cellStyle name="Input 85 2" xfId="2995" xr:uid="{00000000-0005-0000-0000-00000A0F0000}"/>
    <cellStyle name="Input 85 2 2" xfId="4548" xr:uid="{00000000-0005-0000-0000-00000B0F0000}"/>
    <cellStyle name="Input 85 2 3" xfId="4303" xr:uid="{00000000-0005-0000-0000-00000C0F0000}"/>
    <cellStyle name="Input 85 2 4" xfId="4751" xr:uid="{00000000-0005-0000-0000-00000D0F0000}"/>
    <cellStyle name="Input 85 2 5" xfId="5165" xr:uid="{00000000-0005-0000-0000-00000E0F0000}"/>
    <cellStyle name="Input 85 2 6" xfId="5833" xr:uid="{00000000-0005-0000-0000-00000F0F0000}"/>
    <cellStyle name="Input 85 3" xfId="3994" xr:uid="{00000000-0005-0000-0000-0000100F0000}"/>
    <cellStyle name="Input 85 4" xfId="3857" xr:uid="{00000000-0005-0000-0000-0000110F0000}"/>
    <cellStyle name="Input 85 5" xfId="4647" xr:uid="{00000000-0005-0000-0000-0000120F0000}"/>
    <cellStyle name="Input 85 6" xfId="5154" xr:uid="{00000000-0005-0000-0000-0000130F0000}"/>
    <cellStyle name="Input 85 7" xfId="5603" xr:uid="{00000000-0005-0000-0000-0000140F0000}"/>
    <cellStyle name="Input 86" xfId="1416" xr:uid="{00000000-0005-0000-0000-0000150F0000}"/>
    <cellStyle name="Input 86 2" xfId="2996" xr:uid="{00000000-0005-0000-0000-0000160F0000}"/>
    <cellStyle name="Input 86 2 2" xfId="4549" xr:uid="{00000000-0005-0000-0000-0000170F0000}"/>
    <cellStyle name="Input 86 2 3" xfId="3723" xr:uid="{00000000-0005-0000-0000-0000180F0000}"/>
    <cellStyle name="Input 86 2 4" xfId="5092" xr:uid="{00000000-0005-0000-0000-0000190F0000}"/>
    <cellStyle name="Input 86 2 5" xfId="5271" xr:uid="{00000000-0005-0000-0000-00001A0F0000}"/>
    <cellStyle name="Input 86 2 6" xfId="5834" xr:uid="{00000000-0005-0000-0000-00001B0F0000}"/>
    <cellStyle name="Input 86 3" xfId="3995" xr:uid="{00000000-0005-0000-0000-00001C0F0000}"/>
    <cellStyle name="Input 86 4" xfId="3856" xr:uid="{00000000-0005-0000-0000-00001D0F0000}"/>
    <cellStyle name="Input 86 5" xfId="5293" xr:uid="{00000000-0005-0000-0000-00001E0F0000}"/>
    <cellStyle name="Input 86 6" xfId="4632" xr:uid="{00000000-0005-0000-0000-00001F0F0000}"/>
    <cellStyle name="Input 86 7" xfId="5604" xr:uid="{00000000-0005-0000-0000-0000200F0000}"/>
    <cellStyle name="Input 87" xfId="1417" xr:uid="{00000000-0005-0000-0000-0000210F0000}"/>
    <cellStyle name="Input 87 2" xfId="2997" xr:uid="{00000000-0005-0000-0000-0000220F0000}"/>
    <cellStyle name="Input 87 2 2" xfId="4550" xr:uid="{00000000-0005-0000-0000-0000230F0000}"/>
    <cellStyle name="Input 87 2 3" xfId="4302" xr:uid="{00000000-0005-0000-0000-0000240F0000}"/>
    <cellStyle name="Input 87 2 4" xfId="4750" xr:uid="{00000000-0005-0000-0000-0000250F0000}"/>
    <cellStyle name="Input 87 2 5" xfId="4682" xr:uid="{00000000-0005-0000-0000-0000260F0000}"/>
    <cellStyle name="Input 87 2 6" xfId="5835" xr:uid="{00000000-0005-0000-0000-0000270F0000}"/>
    <cellStyle name="Input 87 3" xfId="3996" xr:uid="{00000000-0005-0000-0000-0000280F0000}"/>
    <cellStyle name="Input 87 4" xfId="3855" xr:uid="{00000000-0005-0000-0000-0000290F0000}"/>
    <cellStyle name="Input 87 5" xfId="5292" xr:uid="{00000000-0005-0000-0000-00002A0F0000}"/>
    <cellStyle name="Input 87 6" xfId="5007" xr:uid="{00000000-0005-0000-0000-00002B0F0000}"/>
    <cellStyle name="Input 87 7" xfId="5605" xr:uid="{00000000-0005-0000-0000-00002C0F0000}"/>
    <cellStyle name="Input 88" xfId="1418" xr:uid="{00000000-0005-0000-0000-00002D0F0000}"/>
    <cellStyle name="Input 88 2" xfId="2998" xr:uid="{00000000-0005-0000-0000-00002E0F0000}"/>
    <cellStyle name="Input 88 2 2" xfId="4551" xr:uid="{00000000-0005-0000-0000-00002F0F0000}"/>
    <cellStyle name="Input 88 2 3" xfId="3722" xr:uid="{00000000-0005-0000-0000-0000300F0000}"/>
    <cellStyle name="Input 88 2 4" xfId="5091" xr:uid="{00000000-0005-0000-0000-0000310F0000}"/>
    <cellStyle name="Input 88 2 5" xfId="5020" xr:uid="{00000000-0005-0000-0000-0000320F0000}"/>
    <cellStyle name="Input 88 2 6" xfId="5836" xr:uid="{00000000-0005-0000-0000-0000330F0000}"/>
    <cellStyle name="Input 88 3" xfId="3997" xr:uid="{00000000-0005-0000-0000-0000340F0000}"/>
    <cellStyle name="Input 88 4" xfId="4411" xr:uid="{00000000-0005-0000-0000-0000350F0000}"/>
    <cellStyle name="Input 88 5" xfId="4963" xr:uid="{00000000-0005-0000-0000-0000360F0000}"/>
    <cellStyle name="Input 88 6" xfId="4856" xr:uid="{00000000-0005-0000-0000-0000370F0000}"/>
    <cellStyle name="Input 88 7" xfId="5606" xr:uid="{00000000-0005-0000-0000-0000380F0000}"/>
    <cellStyle name="Input 89" xfId="1419" xr:uid="{00000000-0005-0000-0000-0000390F0000}"/>
    <cellStyle name="Input 89 2" xfId="2999" xr:uid="{00000000-0005-0000-0000-00003A0F0000}"/>
    <cellStyle name="Input 89 2 2" xfId="4552" xr:uid="{00000000-0005-0000-0000-00003B0F0000}"/>
    <cellStyle name="Input 89 2 3" xfId="4301" xr:uid="{00000000-0005-0000-0000-00003C0F0000}"/>
    <cellStyle name="Input 89 2 4" xfId="4749" xr:uid="{00000000-0005-0000-0000-00003D0F0000}"/>
    <cellStyle name="Input 89 2 5" xfId="4825" xr:uid="{00000000-0005-0000-0000-00003E0F0000}"/>
    <cellStyle name="Input 89 2 6" xfId="5837" xr:uid="{00000000-0005-0000-0000-00003F0F0000}"/>
    <cellStyle name="Input 89 3" xfId="3998" xr:uid="{00000000-0005-0000-0000-0000400F0000}"/>
    <cellStyle name="Input 89 4" xfId="3853" xr:uid="{00000000-0005-0000-0000-0000410F0000}"/>
    <cellStyle name="Input 89 5" xfId="4646" xr:uid="{00000000-0005-0000-0000-0000420F0000}"/>
    <cellStyle name="Input 89 6" xfId="4812" xr:uid="{00000000-0005-0000-0000-0000430F0000}"/>
    <cellStyle name="Input 89 7" xfId="5607" xr:uid="{00000000-0005-0000-0000-0000440F0000}"/>
    <cellStyle name="Input 9" xfId="1420" xr:uid="{00000000-0005-0000-0000-0000450F0000}"/>
    <cellStyle name="Input 9 2" xfId="3000" xr:uid="{00000000-0005-0000-0000-0000460F0000}"/>
    <cellStyle name="Input 9 2 2" xfId="4553" xr:uid="{00000000-0005-0000-0000-0000470F0000}"/>
    <cellStyle name="Input 9 2 3" xfId="3721" xr:uid="{00000000-0005-0000-0000-0000480F0000}"/>
    <cellStyle name="Input 9 2 4" xfId="5090" xr:uid="{00000000-0005-0000-0000-0000490F0000}"/>
    <cellStyle name="Input 9 2 5" xfId="4944" xr:uid="{00000000-0005-0000-0000-00004A0F0000}"/>
    <cellStyle name="Input 9 2 6" xfId="5838" xr:uid="{00000000-0005-0000-0000-00004B0F0000}"/>
    <cellStyle name="Input 9 3" xfId="3999" xr:uid="{00000000-0005-0000-0000-00004C0F0000}"/>
    <cellStyle name="Input 9 4" xfId="4410" xr:uid="{00000000-0005-0000-0000-00004D0F0000}"/>
    <cellStyle name="Input 9 5" xfId="5291" xr:uid="{00000000-0005-0000-0000-00004E0F0000}"/>
    <cellStyle name="Input 9 6" xfId="5431" xr:uid="{00000000-0005-0000-0000-00004F0F0000}"/>
    <cellStyle name="Input 9 7" xfId="5608" xr:uid="{00000000-0005-0000-0000-0000500F0000}"/>
    <cellStyle name="Input 90" xfId="1421" xr:uid="{00000000-0005-0000-0000-0000510F0000}"/>
    <cellStyle name="Input 90 2" xfId="3001" xr:uid="{00000000-0005-0000-0000-0000520F0000}"/>
    <cellStyle name="Input 90 2 2" xfId="4554" xr:uid="{00000000-0005-0000-0000-0000530F0000}"/>
    <cellStyle name="Input 90 2 3" xfId="4300" xr:uid="{00000000-0005-0000-0000-0000540F0000}"/>
    <cellStyle name="Input 90 2 4" xfId="4748" xr:uid="{00000000-0005-0000-0000-0000550F0000}"/>
    <cellStyle name="Input 90 2 5" xfId="5370" xr:uid="{00000000-0005-0000-0000-0000560F0000}"/>
    <cellStyle name="Input 90 2 6" xfId="5839" xr:uid="{00000000-0005-0000-0000-0000570F0000}"/>
    <cellStyle name="Input 90 3" xfId="4000" xr:uid="{00000000-0005-0000-0000-0000580F0000}"/>
    <cellStyle name="Input 90 4" xfId="3852" xr:uid="{00000000-0005-0000-0000-0000590F0000}"/>
    <cellStyle name="Input 90 5" xfId="5290" xr:uid="{00000000-0005-0000-0000-00005A0F0000}"/>
    <cellStyle name="Input 90 6" xfId="4701" xr:uid="{00000000-0005-0000-0000-00005B0F0000}"/>
    <cellStyle name="Input 90 7" xfId="5609" xr:uid="{00000000-0005-0000-0000-00005C0F0000}"/>
    <cellStyle name="Input 91" xfId="1422" xr:uid="{00000000-0005-0000-0000-00005D0F0000}"/>
    <cellStyle name="Input 91 2" xfId="3002" xr:uid="{00000000-0005-0000-0000-00005E0F0000}"/>
    <cellStyle name="Input 91 2 2" xfId="4555" xr:uid="{00000000-0005-0000-0000-00005F0F0000}"/>
    <cellStyle name="Input 91 2 3" xfId="3720" xr:uid="{00000000-0005-0000-0000-0000600F0000}"/>
    <cellStyle name="Input 91 2 4" xfId="5089" xr:uid="{00000000-0005-0000-0000-0000610F0000}"/>
    <cellStyle name="Input 91 2 5" xfId="4721" xr:uid="{00000000-0005-0000-0000-0000620F0000}"/>
    <cellStyle name="Input 91 2 6" xfId="5840" xr:uid="{00000000-0005-0000-0000-0000630F0000}"/>
    <cellStyle name="Input 91 3" xfId="4001" xr:uid="{00000000-0005-0000-0000-0000640F0000}"/>
    <cellStyle name="Input 91 4" xfId="4409" xr:uid="{00000000-0005-0000-0000-0000650F0000}"/>
    <cellStyle name="Input 91 5" xfId="4962" xr:uid="{00000000-0005-0000-0000-0000660F0000}"/>
    <cellStyle name="Input 91 6" xfId="5194" xr:uid="{00000000-0005-0000-0000-0000670F0000}"/>
    <cellStyle name="Input 91 7" xfId="5610" xr:uid="{00000000-0005-0000-0000-0000680F0000}"/>
    <cellStyle name="Input 92" xfId="1423" xr:uid="{00000000-0005-0000-0000-0000690F0000}"/>
    <cellStyle name="Input 92 2" xfId="3003" xr:uid="{00000000-0005-0000-0000-00006A0F0000}"/>
    <cellStyle name="Input 92 2 2" xfId="4556" xr:uid="{00000000-0005-0000-0000-00006B0F0000}"/>
    <cellStyle name="Input 92 2 3" xfId="4299" xr:uid="{00000000-0005-0000-0000-00006C0F0000}"/>
    <cellStyle name="Input 92 2 4" xfId="4747" xr:uid="{00000000-0005-0000-0000-00006D0F0000}"/>
    <cellStyle name="Input 92 2 5" xfId="5164" xr:uid="{00000000-0005-0000-0000-00006E0F0000}"/>
    <cellStyle name="Input 92 2 6" xfId="5841" xr:uid="{00000000-0005-0000-0000-00006F0F0000}"/>
    <cellStyle name="Input 92 3" xfId="4002" xr:uid="{00000000-0005-0000-0000-0000700F0000}"/>
    <cellStyle name="Input 92 4" xfId="3851" xr:uid="{00000000-0005-0000-0000-0000710F0000}"/>
    <cellStyle name="Input 92 5" xfId="4645" xr:uid="{00000000-0005-0000-0000-0000720F0000}"/>
    <cellStyle name="Input 92 6" xfId="5356" xr:uid="{00000000-0005-0000-0000-0000730F0000}"/>
    <cellStyle name="Input 92 7" xfId="5611" xr:uid="{00000000-0005-0000-0000-0000740F0000}"/>
    <cellStyle name="Input 93" xfId="1424" xr:uid="{00000000-0005-0000-0000-0000750F0000}"/>
    <cellStyle name="Input 93 2" xfId="3004" xr:uid="{00000000-0005-0000-0000-0000760F0000}"/>
    <cellStyle name="Input 93 2 2" xfId="4557" xr:uid="{00000000-0005-0000-0000-0000770F0000}"/>
    <cellStyle name="Input 93 2 3" xfId="3719" xr:uid="{00000000-0005-0000-0000-0000780F0000}"/>
    <cellStyle name="Input 93 2 4" xfId="5088" xr:uid="{00000000-0005-0000-0000-0000790F0000}"/>
    <cellStyle name="Input 93 2 5" xfId="5062" xr:uid="{00000000-0005-0000-0000-00007A0F0000}"/>
    <cellStyle name="Input 93 2 6" xfId="5842" xr:uid="{00000000-0005-0000-0000-00007B0F0000}"/>
    <cellStyle name="Input 93 3" xfId="4003" xr:uid="{00000000-0005-0000-0000-00007C0F0000}"/>
    <cellStyle name="Input 93 4" xfId="3850" xr:uid="{00000000-0005-0000-0000-00007D0F0000}"/>
    <cellStyle name="Input 93 5" xfId="5289" xr:uid="{00000000-0005-0000-0000-00007E0F0000}"/>
    <cellStyle name="Input 93 6" xfId="5432" xr:uid="{00000000-0005-0000-0000-00007F0F0000}"/>
    <cellStyle name="Input 93 7" xfId="5612" xr:uid="{00000000-0005-0000-0000-0000800F0000}"/>
    <cellStyle name="Input 94" xfId="1425" xr:uid="{00000000-0005-0000-0000-0000810F0000}"/>
    <cellStyle name="Input 94 2" xfId="3005" xr:uid="{00000000-0005-0000-0000-0000820F0000}"/>
    <cellStyle name="Input 94 2 2" xfId="4558" xr:uid="{00000000-0005-0000-0000-0000830F0000}"/>
    <cellStyle name="Input 94 2 3" xfId="4298" xr:uid="{00000000-0005-0000-0000-0000840F0000}"/>
    <cellStyle name="Input 94 2 4" xfId="4746" xr:uid="{00000000-0005-0000-0000-0000850F0000}"/>
    <cellStyle name="Input 94 2 5" xfId="5369" xr:uid="{00000000-0005-0000-0000-0000860F0000}"/>
    <cellStyle name="Input 94 2 6" xfId="5843" xr:uid="{00000000-0005-0000-0000-0000870F0000}"/>
    <cellStyle name="Input 94 3" xfId="4004" xr:uid="{00000000-0005-0000-0000-0000880F0000}"/>
    <cellStyle name="Input 94 4" xfId="3849" xr:uid="{00000000-0005-0000-0000-0000890F0000}"/>
    <cellStyle name="Input 94 5" xfId="5288" xr:uid="{00000000-0005-0000-0000-00008A0F0000}"/>
    <cellStyle name="Input 94 6" xfId="5400" xr:uid="{00000000-0005-0000-0000-00008B0F0000}"/>
    <cellStyle name="Input 94 7" xfId="5613" xr:uid="{00000000-0005-0000-0000-00008C0F0000}"/>
    <cellStyle name="Input 95" xfId="1426" xr:uid="{00000000-0005-0000-0000-00008D0F0000}"/>
    <cellStyle name="Input 95 2" xfId="3006" xr:uid="{00000000-0005-0000-0000-00008E0F0000}"/>
    <cellStyle name="Input 95 2 2" xfId="4559" xr:uid="{00000000-0005-0000-0000-00008F0F0000}"/>
    <cellStyle name="Input 95 2 3" xfId="3718" xr:uid="{00000000-0005-0000-0000-0000900F0000}"/>
    <cellStyle name="Input 95 2 4" xfId="5087" xr:uid="{00000000-0005-0000-0000-0000910F0000}"/>
    <cellStyle name="Input 95 2 5" xfId="5019" xr:uid="{00000000-0005-0000-0000-0000920F0000}"/>
    <cellStyle name="Input 95 2 6" xfId="5844" xr:uid="{00000000-0005-0000-0000-0000930F0000}"/>
    <cellStyle name="Input 95 3" xfId="4005" xr:uid="{00000000-0005-0000-0000-0000940F0000}"/>
    <cellStyle name="Input 95 4" xfId="3848" xr:uid="{00000000-0005-0000-0000-0000950F0000}"/>
    <cellStyle name="Input 95 5" xfId="4961" xr:uid="{00000000-0005-0000-0000-0000960F0000}"/>
    <cellStyle name="Input 95 6" xfId="4855" xr:uid="{00000000-0005-0000-0000-0000970F0000}"/>
    <cellStyle name="Input 95 7" xfId="5614" xr:uid="{00000000-0005-0000-0000-0000980F0000}"/>
    <cellStyle name="Input 96" xfId="1427" xr:uid="{00000000-0005-0000-0000-0000990F0000}"/>
    <cellStyle name="Input 96 2" xfId="3007" xr:uid="{00000000-0005-0000-0000-00009A0F0000}"/>
    <cellStyle name="Input 96 2 2" xfId="4560" xr:uid="{00000000-0005-0000-0000-00009B0F0000}"/>
    <cellStyle name="Input 96 2 3" xfId="4297" xr:uid="{00000000-0005-0000-0000-00009C0F0000}"/>
    <cellStyle name="Input 96 2 4" xfId="4745" xr:uid="{00000000-0005-0000-0000-00009D0F0000}"/>
    <cellStyle name="Input 96 2 5" xfId="4824" xr:uid="{00000000-0005-0000-0000-00009E0F0000}"/>
    <cellStyle name="Input 96 2 6" xfId="5845" xr:uid="{00000000-0005-0000-0000-00009F0F0000}"/>
    <cellStyle name="Input 96 3" xfId="4006" xr:uid="{00000000-0005-0000-0000-0000A00F0000}"/>
    <cellStyle name="Input 96 4" xfId="3847" xr:uid="{00000000-0005-0000-0000-0000A10F0000}"/>
    <cellStyle name="Input 96 5" xfId="4644" xr:uid="{00000000-0005-0000-0000-0000A20F0000}"/>
    <cellStyle name="Input 96 6" xfId="5355" xr:uid="{00000000-0005-0000-0000-0000A30F0000}"/>
    <cellStyle name="Input 96 7" xfId="5615" xr:uid="{00000000-0005-0000-0000-0000A40F0000}"/>
    <cellStyle name="Input 97" xfId="1428" xr:uid="{00000000-0005-0000-0000-0000A50F0000}"/>
    <cellStyle name="Input 97 2" xfId="3008" xr:uid="{00000000-0005-0000-0000-0000A60F0000}"/>
    <cellStyle name="Input 97 2 2" xfId="4561" xr:uid="{00000000-0005-0000-0000-0000A70F0000}"/>
    <cellStyle name="Input 97 2 3" xfId="3717" xr:uid="{00000000-0005-0000-0000-0000A80F0000}"/>
    <cellStyle name="Input 97 2 4" xfId="5086" xr:uid="{00000000-0005-0000-0000-0000A90F0000}"/>
    <cellStyle name="Input 97 2 5" xfId="5270" xr:uid="{00000000-0005-0000-0000-0000AA0F0000}"/>
    <cellStyle name="Input 97 2 6" xfId="5846" xr:uid="{00000000-0005-0000-0000-0000AB0F0000}"/>
    <cellStyle name="Input 97 3" xfId="4007" xr:uid="{00000000-0005-0000-0000-0000AC0F0000}"/>
    <cellStyle name="Input 97 4" xfId="3844" xr:uid="{00000000-0005-0000-0000-0000AD0F0000}"/>
    <cellStyle name="Input 97 5" xfId="5287" xr:uid="{00000000-0005-0000-0000-0000AE0F0000}"/>
    <cellStyle name="Input 97 6" xfId="5418" xr:uid="{00000000-0005-0000-0000-0000AF0F0000}"/>
    <cellStyle name="Input 97 7" xfId="5616" xr:uid="{00000000-0005-0000-0000-0000B00F0000}"/>
    <cellStyle name="Input 98" xfId="1429" xr:uid="{00000000-0005-0000-0000-0000B10F0000}"/>
    <cellStyle name="Input 98 2" xfId="3009" xr:uid="{00000000-0005-0000-0000-0000B20F0000}"/>
    <cellStyle name="Input 98 2 2" xfId="4562" xr:uid="{00000000-0005-0000-0000-0000B30F0000}"/>
    <cellStyle name="Input 98 2 3" xfId="3716" xr:uid="{00000000-0005-0000-0000-0000B40F0000}"/>
    <cellStyle name="Input 98 2 4" xfId="4744" xr:uid="{00000000-0005-0000-0000-0000B50F0000}"/>
    <cellStyle name="Input 98 2 5" xfId="5003" xr:uid="{00000000-0005-0000-0000-0000B60F0000}"/>
    <cellStyle name="Input 98 2 6" xfId="5847" xr:uid="{00000000-0005-0000-0000-0000B70F0000}"/>
    <cellStyle name="Input 98 3" xfId="4008" xr:uid="{00000000-0005-0000-0000-0000B80F0000}"/>
    <cellStyle name="Input 98 4" xfId="3679" xr:uid="{00000000-0005-0000-0000-0000B90F0000}"/>
    <cellStyle name="Input 98 5" xfId="5286" xr:uid="{00000000-0005-0000-0000-0000BA0F0000}"/>
    <cellStyle name="Input 98 6" xfId="5399" xr:uid="{00000000-0005-0000-0000-0000BB0F0000}"/>
    <cellStyle name="Input 98 7" xfId="5617" xr:uid="{00000000-0005-0000-0000-0000BC0F0000}"/>
    <cellStyle name="Input 99" xfId="1430" xr:uid="{00000000-0005-0000-0000-0000BD0F0000}"/>
    <cellStyle name="Input 99 2" xfId="3010" xr:uid="{00000000-0005-0000-0000-0000BE0F0000}"/>
    <cellStyle name="Input 99 2 2" xfId="4563" xr:uid="{00000000-0005-0000-0000-0000BF0F0000}"/>
    <cellStyle name="Input 99 2 3" xfId="3715" xr:uid="{00000000-0005-0000-0000-0000C00F0000}"/>
    <cellStyle name="Input 99 2 4" xfId="5085" xr:uid="{00000000-0005-0000-0000-0000C10F0000}"/>
    <cellStyle name="Input 99 2 5" xfId="4720" xr:uid="{00000000-0005-0000-0000-0000C20F0000}"/>
    <cellStyle name="Input 99 2 6" xfId="5848" xr:uid="{00000000-0005-0000-0000-0000C30F0000}"/>
    <cellStyle name="Input 99 3" xfId="4009" xr:uid="{00000000-0005-0000-0000-0000C40F0000}"/>
    <cellStyle name="Input 99 4" xfId="3835" xr:uid="{00000000-0005-0000-0000-0000C50F0000}"/>
    <cellStyle name="Input 99 5" xfId="4960" xr:uid="{00000000-0005-0000-0000-0000C60F0000}"/>
    <cellStyle name="Input 99 6" xfId="5193" xr:uid="{00000000-0005-0000-0000-0000C70F0000}"/>
    <cellStyle name="Input 99 7" xfId="5618" xr:uid="{00000000-0005-0000-0000-0000C80F0000}"/>
    <cellStyle name="Insatisfaisant" xfId="1431" xr:uid="{00000000-0005-0000-0000-0000C90F0000}"/>
    <cellStyle name="Insatisfaisant 2" xfId="3011" xr:uid="{00000000-0005-0000-0000-0000CA0F0000}"/>
    <cellStyle name="Labels 8p Bold" xfId="4213" xr:uid="{00000000-0005-0000-0000-0000CB0F0000}"/>
    <cellStyle name="Labels 8p Bold 2" xfId="4214" xr:uid="{00000000-0005-0000-0000-0000CC0F0000}"/>
    <cellStyle name="Linked Cell" xfId="5868" builtinId="24" customBuiltin="1"/>
    <cellStyle name="Linked Cell 2" xfId="1432" xr:uid="{00000000-0005-0000-0000-0000CE0F0000}"/>
    <cellStyle name="Linked Cell 2 2" xfId="3012" xr:uid="{00000000-0005-0000-0000-0000CF0F0000}"/>
    <cellStyle name="m49048872" xfId="1433" xr:uid="{00000000-0005-0000-0000-0000D00F0000}"/>
    <cellStyle name="m49048872 2" xfId="3013" xr:uid="{00000000-0005-0000-0000-0000D10F0000}"/>
    <cellStyle name="Microsoft Excel found an error in the formula you entered. Do you want to accept the correction proposed below?_x000a__x000a_|_x000a__x000a_• To accept the correction, click Yes._x000a_• To close this message and correct the formula yourself, click No." xfId="1434" xr:uid="{00000000-0005-0000-0000-0000D20F0000}"/>
    <cellStyle name="Microsoft Excel found an error in the formula you entered. Do you want to accept the correction proposed below?_x000a__x000a_|_x000a__x000a_• To accept the correction, click Yes._x000a_• To close this message and correct the formula yourself, click No. 2" xfId="3014" xr:uid="{00000000-0005-0000-0000-0000D30F0000}"/>
    <cellStyle name="Microsoft Excel found an error in the formula you entered. Do you want to accept the correction proposed below?_x000a__x000a_|_x000a__x000a_• To accept the correction, click Yes._x000a_• To close this message and correct the formula yourself, click No. 3" xfId="4013" xr:uid="{00000000-0005-0000-0000-0000D40F0000}"/>
    <cellStyle name="Migliaia (0)_LINEA GLOBALE" xfId="4215" xr:uid="{00000000-0005-0000-0000-0000D50F0000}"/>
    <cellStyle name="Migliaia_LINEA GLOBALE" xfId="4216" xr:uid="{00000000-0005-0000-0000-0000D60F0000}"/>
    <cellStyle name="Millares [0]_BALPROGRAMA2001R" xfId="1435" xr:uid="{00000000-0005-0000-0000-0000D70F0000}"/>
    <cellStyle name="Millares_BALPROGRAMA2001R" xfId="1436" xr:uid="{00000000-0005-0000-0000-0000D80F0000}"/>
    <cellStyle name="Milliers 2" xfId="3671" xr:uid="{00000000-0005-0000-0000-0000D90F0000}"/>
    <cellStyle name="Milliers 2 2" xfId="4568" xr:uid="{00000000-0005-0000-0000-0000DA0F0000}"/>
    <cellStyle name="Milliers 3" xfId="1437" xr:uid="{00000000-0005-0000-0000-0000DB0F0000}"/>
    <cellStyle name="Milliers_Total population_r8" xfId="1438" xr:uid="{00000000-0005-0000-0000-0000DC0F0000}"/>
    <cellStyle name="Moeda [0]_A96Parte1" xfId="1439" xr:uid="{00000000-0005-0000-0000-0000DD0F0000}"/>
    <cellStyle name="Moeda_A96Parte1" xfId="1440" xr:uid="{00000000-0005-0000-0000-0000DE0F0000}"/>
    <cellStyle name="Moneda [0]_BALPROGRAMA2001R" xfId="1441" xr:uid="{00000000-0005-0000-0000-0000DF0F0000}"/>
    <cellStyle name="Moneda_BALPROGRAMA2001R" xfId="1442" xr:uid="{00000000-0005-0000-0000-0000E00F0000}"/>
    <cellStyle name="MS_Arabic" xfId="1443" xr:uid="{00000000-0005-0000-0000-0000E10F0000}"/>
    <cellStyle name="Neutral" xfId="5864" builtinId="28" customBuiltin="1"/>
    <cellStyle name="Neutral 2" xfId="1444" xr:uid="{00000000-0005-0000-0000-0000E30F0000}"/>
    <cellStyle name="Neutral 2 2" xfId="3015" xr:uid="{00000000-0005-0000-0000-0000E40F0000}"/>
    <cellStyle name="Neutral 3" xfId="4217" xr:uid="{00000000-0005-0000-0000-0000E50F0000}"/>
    <cellStyle name="Neutre" xfId="1445" xr:uid="{00000000-0005-0000-0000-0000E60F0000}"/>
    <cellStyle name="Neutre 2" xfId="3016" xr:uid="{00000000-0005-0000-0000-0000E70F0000}"/>
    <cellStyle name="Non défini" xfId="1446" xr:uid="{00000000-0005-0000-0000-0000E80F0000}"/>
    <cellStyle name="Non défini 2" xfId="3017" xr:uid="{00000000-0005-0000-0000-0000E90F0000}"/>
    <cellStyle name="Normal" xfId="0" builtinId="0"/>
    <cellStyle name="Normal - Style1" xfId="1447" xr:uid="{00000000-0005-0000-0000-0000EB0F0000}"/>
    <cellStyle name="Normal - Style1 2" xfId="3018" xr:uid="{00000000-0005-0000-0000-0000EC0F0000}"/>
    <cellStyle name="Normal - Style2" xfId="1448" xr:uid="{00000000-0005-0000-0000-0000ED0F0000}"/>
    <cellStyle name="Normal - Style2 2" xfId="3019" xr:uid="{00000000-0005-0000-0000-0000EE0F0000}"/>
    <cellStyle name="Normal 10" xfId="28" xr:uid="{00000000-0005-0000-0000-0000EF0F0000}"/>
    <cellStyle name="Normal 10 2" xfId="1449" xr:uid="{00000000-0005-0000-0000-0000F00F0000}"/>
    <cellStyle name="Normal 10 2 2" xfId="3021" xr:uid="{00000000-0005-0000-0000-0000F10F0000}"/>
    <cellStyle name="Normal 10 3" xfId="3020" xr:uid="{00000000-0005-0000-0000-0000F20F0000}"/>
    <cellStyle name="Normal 100" xfId="29" xr:uid="{00000000-0005-0000-0000-0000F30F0000}"/>
    <cellStyle name="Normal 100 2" xfId="1450" xr:uid="{00000000-0005-0000-0000-0000F40F0000}"/>
    <cellStyle name="Normal 100 2 2" xfId="3023" xr:uid="{00000000-0005-0000-0000-0000F50F0000}"/>
    <cellStyle name="Normal 100 3" xfId="3022" xr:uid="{00000000-0005-0000-0000-0000F60F0000}"/>
    <cellStyle name="Normal 101" xfId="30" xr:uid="{00000000-0005-0000-0000-0000F70F0000}"/>
    <cellStyle name="Normal 101 2" xfId="1451" xr:uid="{00000000-0005-0000-0000-0000F80F0000}"/>
    <cellStyle name="Normal 101 2 2" xfId="3025" xr:uid="{00000000-0005-0000-0000-0000F90F0000}"/>
    <cellStyle name="Normal 101 3" xfId="3024" xr:uid="{00000000-0005-0000-0000-0000FA0F0000}"/>
    <cellStyle name="Normal 102" xfId="31" xr:uid="{00000000-0005-0000-0000-0000FB0F0000}"/>
    <cellStyle name="Normal 102 2" xfId="1452" xr:uid="{00000000-0005-0000-0000-0000FC0F0000}"/>
    <cellStyle name="Normal 102 2 2" xfId="3027" xr:uid="{00000000-0005-0000-0000-0000FD0F0000}"/>
    <cellStyle name="Normal 102 3" xfId="3026" xr:uid="{00000000-0005-0000-0000-0000FE0F0000}"/>
    <cellStyle name="Normal 103" xfId="32" xr:uid="{00000000-0005-0000-0000-0000FF0F0000}"/>
    <cellStyle name="Normal 103 2" xfId="1453" xr:uid="{00000000-0005-0000-0000-000000100000}"/>
    <cellStyle name="Normal 103 2 2" xfId="3029" xr:uid="{00000000-0005-0000-0000-000001100000}"/>
    <cellStyle name="Normal 103 3" xfId="3028" xr:uid="{00000000-0005-0000-0000-000002100000}"/>
    <cellStyle name="Normal 104" xfId="33" xr:uid="{00000000-0005-0000-0000-000003100000}"/>
    <cellStyle name="Normal 104 2" xfId="1454" xr:uid="{00000000-0005-0000-0000-000004100000}"/>
    <cellStyle name="Normal 104 2 2" xfId="3031" xr:uid="{00000000-0005-0000-0000-000005100000}"/>
    <cellStyle name="Normal 104 3" xfId="3030" xr:uid="{00000000-0005-0000-0000-000006100000}"/>
    <cellStyle name="Normal 105" xfId="34" xr:uid="{00000000-0005-0000-0000-000007100000}"/>
    <cellStyle name="Normal 105 2" xfId="1455" xr:uid="{00000000-0005-0000-0000-000008100000}"/>
    <cellStyle name="Normal 105 2 2" xfId="3033" xr:uid="{00000000-0005-0000-0000-000009100000}"/>
    <cellStyle name="Normal 105 3" xfId="3032" xr:uid="{00000000-0005-0000-0000-00000A100000}"/>
    <cellStyle name="Normal 106" xfId="35" xr:uid="{00000000-0005-0000-0000-00000B100000}"/>
    <cellStyle name="Normal 106 2" xfId="1456" xr:uid="{00000000-0005-0000-0000-00000C100000}"/>
    <cellStyle name="Normal 106 2 2" xfId="3035" xr:uid="{00000000-0005-0000-0000-00000D100000}"/>
    <cellStyle name="Normal 106 3" xfId="3034" xr:uid="{00000000-0005-0000-0000-00000E100000}"/>
    <cellStyle name="Normal 107" xfId="36" xr:uid="{00000000-0005-0000-0000-00000F100000}"/>
    <cellStyle name="Normal 107 2" xfId="1457" xr:uid="{00000000-0005-0000-0000-000010100000}"/>
    <cellStyle name="Normal 107 2 2" xfId="3037" xr:uid="{00000000-0005-0000-0000-000011100000}"/>
    <cellStyle name="Normal 107 3" xfId="3036" xr:uid="{00000000-0005-0000-0000-000012100000}"/>
    <cellStyle name="Normal 108" xfId="37" xr:uid="{00000000-0005-0000-0000-000013100000}"/>
    <cellStyle name="Normal 108 2" xfId="1458" xr:uid="{00000000-0005-0000-0000-000014100000}"/>
    <cellStyle name="Normal 108 2 2" xfId="3039" xr:uid="{00000000-0005-0000-0000-000015100000}"/>
    <cellStyle name="Normal 108 3" xfId="3038" xr:uid="{00000000-0005-0000-0000-000016100000}"/>
    <cellStyle name="Normal 109" xfId="38" xr:uid="{00000000-0005-0000-0000-000017100000}"/>
    <cellStyle name="Normal 109 2" xfId="1459" xr:uid="{00000000-0005-0000-0000-000018100000}"/>
    <cellStyle name="Normal 109 2 2" xfId="3041" xr:uid="{00000000-0005-0000-0000-000019100000}"/>
    <cellStyle name="Normal 109 3" xfId="3040" xr:uid="{00000000-0005-0000-0000-00001A100000}"/>
    <cellStyle name="Normal 11" xfId="39" xr:uid="{00000000-0005-0000-0000-00001B100000}"/>
    <cellStyle name="Normal 11 2" xfId="1460" xr:uid="{00000000-0005-0000-0000-00001C100000}"/>
    <cellStyle name="Normal 11 2 2" xfId="3043" xr:uid="{00000000-0005-0000-0000-00001D100000}"/>
    <cellStyle name="Normal 11 3" xfId="1461" xr:uid="{00000000-0005-0000-0000-00001E100000}"/>
    <cellStyle name="Normal 11 3 2" xfId="3044" xr:uid="{00000000-0005-0000-0000-00001F100000}"/>
    <cellStyle name="Normal 11 4" xfId="3042" xr:uid="{00000000-0005-0000-0000-000020100000}"/>
    <cellStyle name="Normal 110" xfId="40" xr:uid="{00000000-0005-0000-0000-000021100000}"/>
    <cellStyle name="Normal 110 2" xfId="1462" xr:uid="{00000000-0005-0000-0000-000022100000}"/>
    <cellStyle name="Normal 110 2 2" xfId="3046" xr:uid="{00000000-0005-0000-0000-000023100000}"/>
    <cellStyle name="Normal 110 3" xfId="3045" xr:uid="{00000000-0005-0000-0000-000024100000}"/>
    <cellStyle name="Normal 111" xfId="41" xr:uid="{00000000-0005-0000-0000-000025100000}"/>
    <cellStyle name="Normal 111 2" xfId="1463" xr:uid="{00000000-0005-0000-0000-000026100000}"/>
    <cellStyle name="Normal 111 2 2" xfId="3048" xr:uid="{00000000-0005-0000-0000-000027100000}"/>
    <cellStyle name="Normal 111 3" xfId="3047" xr:uid="{00000000-0005-0000-0000-000028100000}"/>
    <cellStyle name="Normal 112" xfId="42" xr:uid="{00000000-0005-0000-0000-000029100000}"/>
    <cellStyle name="Normal 112 2" xfId="1464" xr:uid="{00000000-0005-0000-0000-00002A100000}"/>
    <cellStyle name="Normal 112 2 2" xfId="3050" xr:uid="{00000000-0005-0000-0000-00002B100000}"/>
    <cellStyle name="Normal 112 3" xfId="3049" xr:uid="{00000000-0005-0000-0000-00002C100000}"/>
    <cellStyle name="Normal 113" xfId="43" xr:uid="{00000000-0005-0000-0000-00002D100000}"/>
    <cellStyle name="Normal 113 2" xfId="1465" xr:uid="{00000000-0005-0000-0000-00002E100000}"/>
    <cellStyle name="Normal 113 2 2" xfId="3052" xr:uid="{00000000-0005-0000-0000-00002F100000}"/>
    <cellStyle name="Normal 113 3" xfId="3051" xr:uid="{00000000-0005-0000-0000-000030100000}"/>
    <cellStyle name="Normal 114" xfId="44" xr:uid="{00000000-0005-0000-0000-000031100000}"/>
    <cellStyle name="Normal 114 2" xfId="1466" xr:uid="{00000000-0005-0000-0000-000032100000}"/>
    <cellStyle name="Normal 114 2 2" xfId="3054" xr:uid="{00000000-0005-0000-0000-000033100000}"/>
    <cellStyle name="Normal 114 3" xfId="3053" xr:uid="{00000000-0005-0000-0000-000034100000}"/>
    <cellStyle name="Normal 115" xfId="45" xr:uid="{00000000-0005-0000-0000-000035100000}"/>
    <cellStyle name="Normal 115 2" xfId="1467" xr:uid="{00000000-0005-0000-0000-000036100000}"/>
    <cellStyle name="Normal 115 2 2" xfId="3056" xr:uid="{00000000-0005-0000-0000-000037100000}"/>
    <cellStyle name="Normal 115 3" xfId="3055" xr:uid="{00000000-0005-0000-0000-000038100000}"/>
    <cellStyle name="Normal 116" xfId="46" xr:uid="{00000000-0005-0000-0000-000039100000}"/>
    <cellStyle name="Normal 116 2" xfId="1468" xr:uid="{00000000-0005-0000-0000-00003A100000}"/>
    <cellStyle name="Normal 116 2 2" xfId="3058" xr:uid="{00000000-0005-0000-0000-00003B100000}"/>
    <cellStyle name="Normal 116 3" xfId="3057" xr:uid="{00000000-0005-0000-0000-00003C100000}"/>
    <cellStyle name="Normal 117" xfId="47" xr:uid="{00000000-0005-0000-0000-00003D100000}"/>
    <cellStyle name="Normal 117 2" xfId="1469" xr:uid="{00000000-0005-0000-0000-00003E100000}"/>
    <cellStyle name="Normal 117 2 2" xfId="3060" xr:uid="{00000000-0005-0000-0000-00003F100000}"/>
    <cellStyle name="Normal 117 3" xfId="3059" xr:uid="{00000000-0005-0000-0000-000040100000}"/>
    <cellStyle name="Normal 118" xfId="48" xr:uid="{00000000-0005-0000-0000-000041100000}"/>
    <cellStyle name="Normal 118 2" xfId="1470" xr:uid="{00000000-0005-0000-0000-000042100000}"/>
    <cellStyle name="Normal 118 2 2" xfId="3062" xr:uid="{00000000-0005-0000-0000-000043100000}"/>
    <cellStyle name="Normal 118 3" xfId="3061" xr:uid="{00000000-0005-0000-0000-000044100000}"/>
    <cellStyle name="Normal 119" xfId="49" xr:uid="{00000000-0005-0000-0000-000045100000}"/>
    <cellStyle name="Normal 119 2" xfId="1471" xr:uid="{00000000-0005-0000-0000-000046100000}"/>
    <cellStyle name="Normal 119 2 2" xfId="3064" xr:uid="{00000000-0005-0000-0000-000047100000}"/>
    <cellStyle name="Normal 119 3" xfId="3063" xr:uid="{00000000-0005-0000-0000-000048100000}"/>
    <cellStyle name="Normal 12" xfId="50" xr:uid="{00000000-0005-0000-0000-000049100000}"/>
    <cellStyle name="Normal 12 2" xfId="324" xr:uid="{00000000-0005-0000-0000-00004A100000}"/>
    <cellStyle name="Normal 12 2 2" xfId="3066" xr:uid="{00000000-0005-0000-0000-00004B100000}"/>
    <cellStyle name="Normal 12 3" xfId="1472" xr:uid="{00000000-0005-0000-0000-00004C100000}"/>
    <cellStyle name="Normal 12 3 2" xfId="3067" xr:uid="{00000000-0005-0000-0000-00004D100000}"/>
    <cellStyle name="Normal 12 4" xfId="3065" xr:uid="{00000000-0005-0000-0000-00004E100000}"/>
    <cellStyle name="Normal 120" xfId="51" xr:uid="{00000000-0005-0000-0000-00004F100000}"/>
    <cellStyle name="Normal 120 2" xfId="1473" xr:uid="{00000000-0005-0000-0000-000050100000}"/>
    <cellStyle name="Normal 120 2 2" xfId="3069" xr:uid="{00000000-0005-0000-0000-000051100000}"/>
    <cellStyle name="Normal 120 3" xfId="3068" xr:uid="{00000000-0005-0000-0000-000052100000}"/>
    <cellStyle name="Normal 121" xfId="52" xr:uid="{00000000-0005-0000-0000-000053100000}"/>
    <cellStyle name="Normal 121 2" xfId="1474" xr:uid="{00000000-0005-0000-0000-000054100000}"/>
    <cellStyle name="Normal 121 2 2" xfId="3071" xr:uid="{00000000-0005-0000-0000-000055100000}"/>
    <cellStyle name="Normal 121 3" xfId="3070" xr:uid="{00000000-0005-0000-0000-000056100000}"/>
    <cellStyle name="Normal 122" xfId="53" xr:uid="{00000000-0005-0000-0000-000057100000}"/>
    <cellStyle name="Normal 122 2" xfId="1475" xr:uid="{00000000-0005-0000-0000-000058100000}"/>
    <cellStyle name="Normal 122 2 2" xfId="3073" xr:uid="{00000000-0005-0000-0000-000059100000}"/>
    <cellStyle name="Normal 122 3" xfId="3072" xr:uid="{00000000-0005-0000-0000-00005A100000}"/>
    <cellStyle name="Normal 123" xfId="54" xr:uid="{00000000-0005-0000-0000-00005B100000}"/>
    <cellStyle name="Normal 123 2" xfId="1476" xr:uid="{00000000-0005-0000-0000-00005C100000}"/>
    <cellStyle name="Normal 123 2 2" xfId="3075" xr:uid="{00000000-0005-0000-0000-00005D100000}"/>
    <cellStyle name="Normal 123 3" xfId="3074" xr:uid="{00000000-0005-0000-0000-00005E100000}"/>
    <cellStyle name="Normal 124" xfId="55" xr:uid="{00000000-0005-0000-0000-00005F100000}"/>
    <cellStyle name="Normal 124 2" xfId="1477" xr:uid="{00000000-0005-0000-0000-000060100000}"/>
    <cellStyle name="Normal 124 2 2" xfId="3077" xr:uid="{00000000-0005-0000-0000-000061100000}"/>
    <cellStyle name="Normal 124 3" xfId="3076" xr:uid="{00000000-0005-0000-0000-000062100000}"/>
    <cellStyle name="Normal 125" xfId="56" xr:uid="{00000000-0005-0000-0000-000063100000}"/>
    <cellStyle name="Normal 125 2" xfId="1478" xr:uid="{00000000-0005-0000-0000-000064100000}"/>
    <cellStyle name="Normal 125 2 2" xfId="3079" xr:uid="{00000000-0005-0000-0000-000065100000}"/>
    <cellStyle name="Normal 125 3" xfId="3078" xr:uid="{00000000-0005-0000-0000-000066100000}"/>
    <cellStyle name="Normal 126" xfId="57" xr:uid="{00000000-0005-0000-0000-000067100000}"/>
    <cellStyle name="Normal 126 2" xfId="1479" xr:uid="{00000000-0005-0000-0000-000068100000}"/>
    <cellStyle name="Normal 126 2 2" xfId="3081" xr:uid="{00000000-0005-0000-0000-000069100000}"/>
    <cellStyle name="Normal 126 3" xfId="3080" xr:uid="{00000000-0005-0000-0000-00006A100000}"/>
    <cellStyle name="Normal 127" xfId="58" xr:uid="{00000000-0005-0000-0000-00006B100000}"/>
    <cellStyle name="Normal 127 2" xfId="1480" xr:uid="{00000000-0005-0000-0000-00006C100000}"/>
    <cellStyle name="Normal 127 2 2" xfId="3083" xr:uid="{00000000-0005-0000-0000-00006D100000}"/>
    <cellStyle name="Normal 127 3" xfId="3082" xr:uid="{00000000-0005-0000-0000-00006E100000}"/>
    <cellStyle name="Normal 128" xfId="59" xr:uid="{00000000-0005-0000-0000-00006F100000}"/>
    <cellStyle name="Normal 128 2" xfId="1481" xr:uid="{00000000-0005-0000-0000-000070100000}"/>
    <cellStyle name="Normal 128 2 2" xfId="3085" xr:uid="{00000000-0005-0000-0000-000071100000}"/>
    <cellStyle name="Normal 128 3" xfId="3084" xr:uid="{00000000-0005-0000-0000-000072100000}"/>
    <cellStyle name="Normal 129" xfId="60" xr:uid="{00000000-0005-0000-0000-000073100000}"/>
    <cellStyle name="Normal 129 2" xfId="1482" xr:uid="{00000000-0005-0000-0000-000074100000}"/>
    <cellStyle name="Normal 129 2 2" xfId="3087" xr:uid="{00000000-0005-0000-0000-000075100000}"/>
    <cellStyle name="Normal 129 3" xfId="3086" xr:uid="{00000000-0005-0000-0000-000076100000}"/>
    <cellStyle name="Normal 13" xfId="61" xr:uid="{00000000-0005-0000-0000-000077100000}"/>
    <cellStyle name="Normal 13 2" xfId="1483" xr:uid="{00000000-0005-0000-0000-000078100000}"/>
    <cellStyle name="Normal 13 2 2" xfId="3089" xr:uid="{00000000-0005-0000-0000-000079100000}"/>
    <cellStyle name="Normal 13 3" xfId="1484" xr:uid="{00000000-0005-0000-0000-00007A100000}"/>
    <cellStyle name="Normal 13 3 2" xfId="3090" xr:uid="{00000000-0005-0000-0000-00007B100000}"/>
    <cellStyle name="Normal 13 4" xfId="3088" xr:uid="{00000000-0005-0000-0000-00007C100000}"/>
    <cellStyle name="Normal 130" xfId="62" xr:uid="{00000000-0005-0000-0000-00007D100000}"/>
    <cellStyle name="Normal 130 2" xfId="1485" xr:uid="{00000000-0005-0000-0000-00007E100000}"/>
    <cellStyle name="Normal 130 2 2" xfId="3092" xr:uid="{00000000-0005-0000-0000-00007F100000}"/>
    <cellStyle name="Normal 130 3" xfId="3091" xr:uid="{00000000-0005-0000-0000-000080100000}"/>
    <cellStyle name="Normal 131" xfId="63" xr:uid="{00000000-0005-0000-0000-000081100000}"/>
    <cellStyle name="Normal 131 2" xfId="1486" xr:uid="{00000000-0005-0000-0000-000082100000}"/>
    <cellStyle name="Normal 131 2 2" xfId="3094" xr:uid="{00000000-0005-0000-0000-000083100000}"/>
    <cellStyle name="Normal 131 3" xfId="3093" xr:uid="{00000000-0005-0000-0000-000084100000}"/>
    <cellStyle name="Normal 132" xfId="64" xr:uid="{00000000-0005-0000-0000-000085100000}"/>
    <cellStyle name="Normal 132 2" xfId="1487" xr:uid="{00000000-0005-0000-0000-000086100000}"/>
    <cellStyle name="Normal 132 2 2" xfId="3096" xr:uid="{00000000-0005-0000-0000-000087100000}"/>
    <cellStyle name="Normal 132 3" xfId="3095" xr:uid="{00000000-0005-0000-0000-000088100000}"/>
    <cellStyle name="Normal 133" xfId="65" xr:uid="{00000000-0005-0000-0000-000089100000}"/>
    <cellStyle name="Normal 133 2" xfId="1488" xr:uid="{00000000-0005-0000-0000-00008A100000}"/>
    <cellStyle name="Normal 133 2 2" xfId="3098" xr:uid="{00000000-0005-0000-0000-00008B100000}"/>
    <cellStyle name="Normal 133 3" xfId="3097" xr:uid="{00000000-0005-0000-0000-00008C100000}"/>
    <cellStyle name="Normal 134" xfId="66" xr:uid="{00000000-0005-0000-0000-00008D100000}"/>
    <cellStyle name="Normal 134 2" xfId="1489" xr:uid="{00000000-0005-0000-0000-00008E100000}"/>
    <cellStyle name="Normal 134 2 2" xfId="3100" xr:uid="{00000000-0005-0000-0000-00008F100000}"/>
    <cellStyle name="Normal 134 3" xfId="3099" xr:uid="{00000000-0005-0000-0000-000090100000}"/>
    <cellStyle name="Normal 135" xfId="67" xr:uid="{00000000-0005-0000-0000-000091100000}"/>
    <cellStyle name="Normal 135 2" xfId="1490" xr:uid="{00000000-0005-0000-0000-000092100000}"/>
    <cellStyle name="Normal 135 2 2" xfId="3102" xr:uid="{00000000-0005-0000-0000-000093100000}"/>
    <cellStyle name="Normal 135 3" xfId="3101" xr:uid="{00000000-0005-0000-0000-000094100000}"/>
    <cellStyle name="Normal 136" xfId="68" xr:uid="{00000000-0005-0000-0000-000095100000}"/>
    <cellStyle name="Normal 136 2" xfId="1491" xr:uid="{00000000-0005-0000-0000-000096100000}"/>
    <cellStyle name="Normal 136 2 2" xfId="3104" xr:uid="{00000000-0005-0000-0000-000097100000}"/>
    <cellStyle name="Normal 136 3" xfId="3103" xr:uid="{00000000-0005-0000-0000-000098100000}"/>
    <cellStyle name="Normal 137" xfId="69" xr:uid="{00000000-0005-0000-0000-000099100000}"/>
    <cellStyle name="Normal 137 2" xfId="1492" xr:uid="{00000000-0005-0000-0000-00009A100000}"/>
    <cellStyle name="Normal 137 2 2" xfId="3106" xr:uid="{00000000-0005-0000-0000-00009B100000}"/>
    <cellStyle name="Normal 137 3" xfId="3105" xr:uid="{00000000-0005-0000-0000-00009C100000}"/>
    <cellStyle name="Normal 138" xfId="70" xr:uid="{00000000-0005-0000-0000-00009D100000}"/>
    <cellStyle name="Normal 138 2" xfId="1493" xr:uid="{00000000-0005-0000-0000-00009E100000}"/>
    <cellStyle name="Normal 138 2 2" xfId="3108" xr:uid="{00000000-0005-0000-0000-00009F100000}"/>
    <cellStyle name="Normal 138 3" xfId="3107" xr:uid="{00000000-0005-0000-0000-0000A0100000}"/>
    <cellStyle name="Normal 139" xfId="71" xr:uid="{00000000-0005-0000-0000-0000A1100000}"/>
    <cellStyle name="Normal 139 2" xfId="1494" xr:uid="{00000000-0005-0000-0000-0000A2100000}"/>
    <cellStyle name="Normal 139 2 2" xfId="3110" xr:uid="{00000000-0005-0000-0000-0000A3100000}"/>
    <cellStyle name="Normal 139 3" xfId="3111" xr:uid="{00000000-0005-0000-0000-0000A4100000}"/>
    <cellStyle name="Normal 139 4" xfId="3109" xr:uid="{00000000-0005-0000-0000-0000A5100000}"/>
    <cellStyle name="Normal 14" xfId="72" xr:uid="{00000000-0005-0000-0000-0000A6100000}"/>
    <cellStyle name="Normal 14 2" xfId="1495" xr:uid="{00000000-0005-0000-0000-0000A7100000}"/>
    <cellStyle name="Normal 14 2 2" xfId="3113" xr:uid="{00000000-0005-0000-0000-0000A8100000}"/>
    <cellStyle name="Normal 14 3" xfId="3112" xr:uid="{00000000-0005-0000-0000-0000A9100000}"/>
    <cellStyle name="Normal 140" xfId="73" xr:uid="{00000000-0005-0000-0000-0000AA100000}"/>
    <cellStyle name="Normal 140 2" xfId="1496" xr:uid="{00000000-0005-0000-0000-0000AB100000}"/>
    <cellStyle name="Normal 140 2 2" xfId="3115" xr:uid="{00000000-0005-0000-0000-0000AC100000}"/>
    <cellStyle name="Normal 140 3" xfId="3114" xr:uid="{00000000-0005-0000-0000-0000AD100000}"/>
    <cellStyle name="Normal 141" xfId="74" xr:uid="{00000000-0005-0000-0000-0000AE100000}"/>
    <cellStyle name="Normal 141 2" xfId="1497" xr:uid="{00000000-0005-0000-0000-0000AF100000}"/>
    <cellStyle name="Normal 141 2 2" xfId="3117" xr:uid="{00000000-0005-0000-0000-0000B0100000}"/>
    <cellStyle name="Normal 141 3" xfId="3116" xr:uid="{00000000-0005-0000-0000-0000B1100000}"/>
    <cellStyle name="Normal 142" xfId="75" xr:uid="{00000000-0005-0000-0000-0000B2100000}"/>
    <cellStyle name="Normal 142 2" xfId="1498" xr:uid="{00000000-0005-0000-0000-0000B3100000}"/>
    <cellStyle name="Normal 142 2 2" xfId="3119" xr:uid="{00000000-0005-0000-0000-0000B4100000}"/>
    <cellStyle name="Normal 142 3" xfId="3118" xr:uid="{00000000-0005-0000-0000-0000B5100000}"/>
    <cellStyle name="Normal 143" xfId="76" xr:uid="{00000000-0005-0000-0000-0000B6100000}"/>
    <cellStyle name="Normal 143 2" xfId="1499" xr:uid="{00000000-0005-0000-0000-0000B7100000}"/>
    <cellStyle name="Normal 143 2 2" xfId="3121" xr:uid="{00000000-0005-0000-0000-0000B8100000}"/>
    <cellStyle name="Normal 143 3" xfId="3120" xr:uid="{00000000-0005-0000-0000-0000B9100000}"/>
    <cellStyle name="Normal 144" xfId="77" xr:uid="{00000000-0005-0000-0000-0000BA100000}"/>
    <cellStyle name="Normal 144 2" xfId="1500" xr:uid="{00000000-0005-0000-0000-0000BB100000}"/>
    <cellStyle name="Normal 144 2 2" xfId="3123" xr:uid="{00000000-0005-0000-0000-0000BC100000}"/>
    <cellStyle name="Normal 144 3" xfId="3122" xr:uid="{00000000-0005-0000-0000-0000BD100000}"/>
    <cellStyle name="Normal 145" xfId="78" xr:uid="{00000000-0005-0000-0000-0000BE100000}"/>
    <cellStyle name="Normal 145 2" xfId="1501" xr:uid="{00000000-0005-0000-0000-0000BF100000}"/>
    <cellStyle name="Normal 145 2 2" xfId="3125" xr:uid="{00000000-0005-0000-0000-0000C0100000}"/>
    <cellStyle name="Normal 145 3" xfId="3124" xr:uid="{00000000-0005-0000-0000-0000C1100000}"/>
    <cellStyle name="Normal 146" xfId="79" xr:uid="{00000000-0005-0000-0000-0000C2100000}"/>
    <cellStyle name="Normal 146 2" xfId="1502" xr:uid="{00000000-0005-0000-0000-0000C3100000}"/>
    <cellStyle name="Normal 146 2 2" xfId="3127" xr:uid="{00000000-0005-0000-0000-0000C4100000}"/>
    <cellStyle name="Normal 146 3" xfId="3126" xr:uid="{00000000-0005-0000-0000-0000C5100000}"/>
    <cellStyle name="Normal 147" xfId="80" xr:uid="{00000000-0005-0000-0000-0000C6100000}"/>
    <cellStyle name="Normal 147 2" xfId="1503" xr:uid="{00000000-0005-0000-0000-0000C7100000}"/>
    <cellStyle name="Normal 147 2 2" xfId="3129" xr:uid="{00000000-0005-0000-0000-0000C8100000}"/>
    <cellStyle name="Normal 147 3" xfId="3128" xr:uid="{00000000-0005-0000-0000-0000C9100000}"/>
    <cellStyle name="Normal 148" xfId="81" xr:uid="{00000000-0005-0000-0000-0000CA100000}"/>
    <cellStyle name="Normal 148 2" xfId="1504" xr:uid="{00000000-0005-0000-0000-0000CB100000}"/>
    <cellStyle name="Normal 148 2 2" xfId="3131" xr:uid="{00000000-0005-0000-0000-0000CC100000}"/>
    <cellStyle name="Normal 148 3" xfId="3130" xr:uid="{00000000-0005-0000-0000-0000CD100000}"/>
    <cellStyle name="Normal 149" xfId="82" xr:uid="{00000000-0005-0000-0000-0000CE100000}"/>
    <cellStyle name="Normal 149 2" xfId="1505" xr:uid="{00000000-0005-0000-0000-0000CF100000}"/>
    <cellStyle name="Normal 149 2 2" xfId="3133" xr:uid="{00000000-0005-0000-0000-0000D0100000}"/>
    <cellStyle name="Normal 149 3" xfId="3132" xr:uid="{00000000-0005-0000-0000-0000D1100000}"/>
    <cellStyle name="Normal 15" xfId="83" xr:uid="{00000000-0005-0000-0000-0000D2100000}"/>
    <cellStyle name="Normal 15 2" xfId="1506" xr:uid="{00000000-0005-0000-0000-0000D3100000}"/>
    <cellStyle name="Normal 15 2 2" xfId="3135" xr:uid="{00000000-0005-0000-0000-0000D4100000}"/>
    <cellStyle name="Normal 15 3" xfId="3134" xr:uid="{00000000-0005-0000-0000-0000D5100000}"/>
    <cellStyle name="Normal 150" xfId="84" xr:uid="{00000000-0005-0000-0000-0000D6100000}"/>
    <cellStyle name="Normal 150 2" xfId="1507" xr:uid="{00000000-0005-0000-0000-0000D7100000}"/>
    <cellStyle name="Normal 150 2 2" xfId="3137" xr:uid="{00000000-0005-0000-0000-0000D8100000}"/>
    <cellStyle name="Normal 150 3" xfId="3136" xr:uid="{00000000-0005-0000-0000-0000D9100000}"/>
    <cellStyle name="Normal 151" xfId="85" xr:uid="{00000000-0005-0000-0000-0000DA100000}"/>
    <cellStyle name="Normal 151 2" xfId="1508" xr:uid="{00000000-0005-0000-0000-0000DB100000}"/>
    <cellStyle name="Normal 151 2 2" xfId="3139" xr:uid="{00000000-0005-0000-0000-0000DC100000}"/>
    <cellStyle name="Normal 151 3" xfId="3138" xr:uid="{00000000-0005-0000-0000-0000DD100000}"/>
    <cellStyle name="Normal 152" xfId="86" xr:uid="{00000000-0005-0000-0000-0000DE100000}"/>
    <cellStyle name="Normal 152 2" xfId="1509" xr:uid="{00000000-0005-0000-0000-0000DF100000}"/>
    <cellStyle name="Normal 152 2 2" xfId="3141" xr:uid="{00000000-0005-0000-0000-0000E0100000}"/>
    <cellStyle name="Normal 152 3" xfId="3140" xr:uid="{00000000-0005-0000-0000-0000E1100000}"/>
    <cellStyle name="Normal 153" xfId="87" xr:uid="{00000000-0005-0000-0000-0000E2100000}"/>
    <cellStyle name="Normal 153 2" xfId="1510" xr:uid="{00000000-0005-0000-0000-0000E3100000}"/>
    <cellStyle name="Normal 153 2 2" xfId="3143" xr:uid="{00000000-0005-0000-0000-0000E4100000}"/>
    <cellStyle name="Normal 153 3" xfId="3142" xr:uid="{00000000-0005-0000-0000-0000E5100000}"/>
    <cellStyle name="Normal 154" xfId="88" xr:uid="{00000000-0005-0000-0000-0000E6100000}"/>
    <cellStyle name="Normal 154 2" xfId="1511" xr:uid="{00000000-0005-0000-0000-0000E7100000}"/>
    <cellStyle name="Normal 154 2 2" xfId="3145" xr:uid="{00000000-0005-0000-0000-0000E8100000}"/>
    <cellStyle name="Normal 154 3" xfId="3144" xr:uid="{00000000-0005-0000-0000-0000E9100000}"/>
    <cellStyle name="Normal 155" xfId="89" xr:uid="{00000000-0005-0000-0000-0000EA100000}"/>
    <cellStyle name="Normal 155 2" xfId="1512" xr:uid="{00000000-0005-0000-0000-0000EB100000}"/>
    <cellStyle name="Normal 155 2 2" xfId="3147" xr:uid="{00000000-0005-0000-0000-0000EC100000}"/>
    <cellStyle name="Normal 155 3" xfId="3146" xr:uid="{00000000-0005-0000-0000-0000ED100000}"/>
    <cellStyle name="Normal 156" xfId="90" xr:uid="{00000000-0005-0000-0000-0000EE100000}"/>
    <cellStyle name="Normal 156 2" xfId="1513" xr:uid="{00000000-0005-0000-0000-0000EF100000}"/>
    <cellStyle name="Normal 156 2 2" xfId="3149" xr:uid="{00000000-0005-0000-0000-0000F0100000}"/>
    <cellStyle name="Normal 156 3" xfId="3148" xr:uid="{00000000-0005-0000-0000-0000F1100000}"/>
    <cellStyle name="Normal 157" xfId="91" xr:uid="{00000000-0005-0000-0000-0000F2100000}"/>
    <cellStyle name="Normal 157 2" xfId="3150" xr:uid="{00000000-0005-0000-0000-0000F3100000}"/>
    <cellStyle name="Normal 158" xfId="92" xr:uid="{00000000-0005-0000-0000-0000F4100000}"/>
    <cellStyle name="Normal 158 2" xfId="3151" xr:uid="{00000000-0005-0000-0000-0000F5100000}"/>
    <cellStyle name="Normal 159" xfId="93" xr:uid="{00000000-0005-0000-0000-0000F6100000}"/>
    <cellStyle name="Normal 159 2" xfId="3152" xr:uid="{00000000-0005-0000-0000-0000F7100000}"/>
    <cellStyle name="Normal 16" xfId="94" xr:uid="{00000000-0005-0000-0000-0000F8100000}"/>
    <cellStyle name="Normal 16 2" xfId="1514" xr:uid="{00000000-0005-0000-0000-0000F9100000}"/>
    <cellStyle name="Normal 16 2 2" xfId="3154" xr:uid="{00000000-0005-0000-0000-0000FA100000}"/>
    <cellStyle name="Normal 16 3" xfId="3153" xr:uid="{00000000-0005-0000-0000-0000FB100000}"/>
    <cellStyle name="Normal 160" xfId="95" xr:uid="{00000000-0005-0000-0000-0000FC100000}"/>
    <cellStyle name="Normal 160 2" xfId="3155" xr:uid="{00000000-0005-0000-0000-0000FD100000}"/>
    <cellStyle name="Normal 161" xfId="96" xr:uid="{00000000-0005-0000-0000-0000FE100000}"/>
    <cellStyle name="Normal 161 2" xfId="3156" xr:uid="{00000000-0005-0000-0000-0000FF100000}"/>
    <cellStyle name="Normal 162" xfId="97" xr:uid="{00000000-0005-0000-0000-000000110000}"/>
    <cellStyle name="Normal 162 2" xfId="3157" xr:uid="{00000000-0005-0000-0000-000001110000}"/>
    <cellStyle name="Normal 163" xfId="98" xr:uid="{00000000-0005-0000-0000-000002110000}"/>
    <cellStyle name="Normal 163 2" xfId="3158" xr:uid="{00000000-0005-0000-0000-000003110000}"/>
    <cellStyle name="Normal 164" xfId="99" xr:uid="{00000000-0005-0000-0000-000004110000}"/>
    <cellStyle name="Normal 164 2" xfId="3159" xr:uid="{00000000-0005-0000-0000-000005110000}"/>
    <cellStyle name="Normal 165" xfId="100" xr:uid="{00000000-0005-0000-0000-000006110000}"/>
    <cellStyle name="Normal 165 2" xfId="3160" xr:uid="{00000000-0005-0000-0000-000007110000}"/>
    <cellStyle name="Normal 166" xfId="101" xr:uid="{00000000-0005-0000-0000-000008110000}"/>
    <cellStyle name="Normal 166 2" xfId="3161" xr:uid="{00000000-0005-0000-0000-000009110000}"/>
    <cellStyle name="Normal 167" xfId="102" xr:uid="{00000000-0005-0000-0000-00000A110000}"/>
    <cellStyle name="Normal 167 2" xfId="3162" xr:uid="{00000000-0005-0000-0000-00000B110000}"/>
    <cellStyle name="Normal 168" xfId="103" xr:uid="{00000000-0005-0000-0000-00000C110000}"/>
    <cellStyle name="Normal 168 2" xfId="3163" xr:uid="{00000000-0005-0000-0000-00000D110000}"/>
    <cellStyle name="Normal 169" xfId="104" xr:uid="{00000000-0005-0000-0000-00000E110000}"/>
    <cellStyle name="Normal 169 2" xfId="3164" xr:uid="{00000000-0005-0000-0000-00000F110000}"/>
    <cellStyle name="Normal 17" xfId="105" xr:uid="{00000000-0005-0000-0000-000010110000}"/>
    <cellStyle name="Normal 17 2" xfId="1515" xr:uid="{00000000-0005-0000-0000-000011110000}"/>
    <cellStyle name="Normal 17 2 2" xfId="3166" xr:uid="{00000000-0005-0000-0000-000012110000}"/>
    <cellStyle name="Normal 17 3" xfId="3165" xr:uid="{00000000-0005-0000-0000-000013110000}"/>
    <cellStyle name="Normal 170" xfId="106" xr:uid="{00000000-0005-0000-0000-000014110000}"/>
    <cellStyle name="Normal 170 2" xfId="3167" xr:uid="{00000000-0005-0000-0000-000015110000}"/>
    <cellStyle name="Normal 171" xfId="107" xr:uid="{00000000-0005-0000-0000-000016110000}"/>
    <cellStyle name="Normal 171 2" xfId="3168" xr:uid="{00000000-0005-0000-0000-000017110000}"/>
    <cellStyle name="Normal 172" xfId="108" xr:uid="{00000000-0005-0000-0000-000018110000}"/>
    <cellStyle name="Normal 172 2" xfId="3169" xr:uid="{00000000-0005-0000-0000-000019110000}"/>
    <cellStyle name="Normal 173" xfId="109" xr:uid="{00000000-0005-0000-0000-00001A110000}"/>
    <cellStyle name="Normal 173 2" xfId="3170" xr:uid="{00000000-0005-0000-0000-00001B110000}"/>
    <cellStyle name="Normal 174" xfId="110" xr:uid="{00000000-0005-0000-0000-00001C110000}"/>
    <cellStyle name="Normal 174 2" xfId="3171" xr:uid="{00000000-0005-0000-0000-00001D110000}"/>
    <cellStyle name="Normal 175" xfId="111" xr:uid="{00000000-0005-0000-0000-00001E110000}"/>
    <cellStyle name="Normal 175 2" xfId="3172" xr:uid="{00000000-0005-0000-0000-00001F110000}"/>
    <cellStyle name="Normal 176" xfId="112" xr:uid="{00000000-0005-0000-0000-000020110000}"/>
    <cellStyle name="Normal 176 2" xfId="3173" xr:uid="{00000000-0005-0000-0000-000021110000}"/>
    <cellStyle name="Normal 177" xfId="113" xr:uid="{00000000-0005-0000-0000-000022110000}"/>
    <cellStyle name="Normal 177 2" xfId="3174" xr:uid="{00000000-0005-0000-0000-000023110000}"/>
    <cellStyle name="Normal 178" xfId="114" xr:uid="{00000000-0005-0000-0000-000024110000}"/>
    <cellStyle name="Normal 178 2" xfId="3175" xr:uid="{00000000-0005-0000-0000-000025110000}"/>
    <cellStyle name="Normal 179" xfId="115" xr:uid="{00000000-0005-0000-0000-000026110000}"/>
    <cellStyle name="Normal 179 2" xfId="3176" xr:uid="{00000000-0005-0000-0000-000027110000}"/>
    <cellStyle name="Normal 18" xfId="116" xr:uid="{00000000-0005-0000-0000-000028110000}"/>
    <cellStyle name="Normal 18 2" xfId="1516" xr:uid="{00000000-0005-0000-0000-000029110000}"/>
    <cellStyle name="Normal 18 2 2" xfId="3178" xr:uid="{00000000-0005-0000-0000-00002A110000}"/>
    <cellStyle name="Normal 18 3" xfId="3177" xr:uid="{00000000-0005-0000-0000-00002B110000}"/>
    <cellStyle name="Normal 180" xfId="117" xr:uid="{00000000-0005-0000-0000-00002C110000}"/>
    <cellStyle name="Normal 180 2" xfId="3179" xr:uid="{00000000-0005-0000-0000-00002D110000}"/>
    <cellStyle name="Normal 181" xfId="118" xr:uid="{00000000-0005-0000-0000-00002E110000}"/>
    <cellStyle name="Normal 181 2" xfId="3180" xr:uid="{00000000-0005-0000-0000-00002F110000}"/>
    <cellStyle name="Normal 182" xfId="119" xr:uid="{00000000-0005-0000-0000-000030110000}"/>
    <cellStyle name="Normal 182 2" xfId="3181" xr:uid="{00000000-0005-0000-0000-000031110000}"/>
    <cellStyle name="Normal 183" xfId="120" xr:uid="{00000000-0005-0000-0000-000032110000}"/>
    <cellStyle name="Normal 183 2" xfId="3182" xr:uid="{00000000-0005-0000-0000-000033110000}"/>
    <cellStyle name="Normal 184" xfId="121" xr:uid="{00000000-0005-0000-0000-000034110000}"/>
    <cellStyle name="Normal 184 2" xfId="3183" xr:uid="{00000000-0005-0000-0000-000035110000}"/>
    <cellStyle name="Normal 185" xfId="122" xr:uid="{00000000-0005-0000-0000-000036110000}"/>
    <cellStyle name="Normal 185 2" xfId="3184" xr:uid="{00000000-0005-0000-0000-000037110000}"/>
    <cellStyle name="Normal 186" xfId="123" xr:uid="{00000000-0005-0000-0000-000038110000}"/>
    <cellStyle name="Normal 186 2" xfId="3185" xr:uid="{00000000-0005-0000-0000-000039110000}"/>
    <cellStyle name="Normal 187" xfId="124" xr:uid="{00000000-0005-0000-0000-00003A110000}"/>
    <cellStyle name="Normal 187 2" xfId="3186" xr:uid="{00000000-0005-0000-0000-00003B110000}"/>
    <cellStyle name="Normal 188" xfId="125" xr:uid="{00000000-0005-0000-0000-00003C110000}"/>
    <cellStyle name="Normal 188 2" xfId="3187" xr:uid="{00000000-0005-0000-0000-00003D110000}"/>
    <cellStyle name="Normal 189" xfId="126" xr:uid="{00000000-0005-0000-0000-00003E110000}"/>
    <cellStyle name="Normal 189 2" xfId="3188" xr:uid="{00000000-0005-0000-0000-00003F110000}"/>
    <cellStyle name="Normal 19" xfId="127" xr:uid="{00000000-0005-0000-0000-000040110000}"/>
    <cellStyle name="Normal 19 2" xfId="1517" xr:uid="{00000000-0005-0000-0000-000041110000}"/>
    <cellStyle name="Normal 19 2 2" xfId="3190" xr:uid="{00000000-0005-0000-0000-000042110000}"/>
    <cellStyle name="Normal 19 3" xfId="3189" xr:uid="{00000000-0005-0000-0000-000043110000}"/>
    <cellStyle name="Normal 190" xfId="128" xr:uid="{00000000-0005-0000-0000-000044110000}"/>
    <cellStyle name="Normal 190 2" xfId="3191" xr:uid="{00000000-0005-0000-0000-000045110000}"/>
    <cellStyle name="Normal 191" xfId="129" xr:uid="{00000000-0005-0000-0000-000046110000}"/>
    <cellStyle name="Normal 191 2" xfId="3192" xr:uid="{00000000-0005-0000-0000-000047110000}"/>
    <cellStyle name="Normal 192" xfId="130" xr:uid="{00000000-0005-0000-0000-000048110000}"/>
    <cellStyle name="Normal 192 2" xfId="3193" xr:uid="{00000000-0005-0000-0000-000049110000}"/>
    <cellStyle name="Normal 193" xfId="131" xr:uid="{00000000-0005-0000-0000-00004A110000}"/>
    <cellStyle name="Normal 193 2" xfId="3194" xr:uid="{00000000-0005-0000-0000-00004B110000}"/>
    <cellStyle name="Normal 194" xfId="132" xr:uid="{00000000-0005-0000-0000-00004C110000}"/>
    <cellStyle name="Normal 194 2" xfId="3195" xr:uid="{00000000-0005-0000-0000-00004D110000}"/>
    <cellStyle name="Normal 195" xfId="133" xr:uid="{00000000-0005-0000-0000-00004E110000}"/>
    <cellStyle name="Normal 195 2" xfId="3196" xr:uid="{00000000-0005-0000-0000-00004F110000}"/>
    <cellStyle name="Normal 196" xfId="134" xr:uid="{00000000-0005-0000-0000-000050110000}"/>
    <cellStyle name="Normal 196 2" xfId="3197" xr:uid="{00000000-0005-0000-0000-000051110000}"/>
    <cellStyle name="Normal 197" xfId="135" xr:uid="{00000000-0005-0000-0000-000052110000}"/>
    <cellStyle name="Normal 197 2" xfId="3198" xr:uid="{00000000-0005-0000-0000-000053110000}"/>
    <cellStyle name="Normal 198" xfId="136" xr:uid="{00000000-0005-0000-0000-000054110000}"/>
    <cellStyle name="Normal 198 2" xfId="3199" xr:uid="{00000000-0005-0000-0000-000055110000}"/>
    <cellStyle name="Normal 199" xfId="137" xr:uid="{00000000-0005-0000-0000-000056110000}"/>
    <cellStyle name="Normal 199 2" xfId="3200" xr:uid="{00000000-0005-0000-0000-000057110000}"/>
    <cellStyle name="Normal 2" xfId="138" xr:uid="{00000000-0005-0000-0000-000058110000}"/>
    <cellStyle name="Normal 2 10" xfId="1518" xr:uid="{00000000-0005-0000-0000-000059110000}"/>
    <cellStyle name="Normal 2 10 2" xfId="1519" xr:uid="{00000000-0005-0000-0000-00005A110000}"/>
    <cellStyle name="Normal 2 10 2 2" xfId="3203" xr:uid="{00000000-0005-0000-0000-00005B110000}"/>
    <cellStyle name="Normal 2 10 3" xfId="3202" xr:uid="{00000000-0005-0000-0000-00005C110000}"/>
    <cellStyle name="Normal 2 11" xfId="1520" xr:uid="{00000000-0005-0000-0000-00005D110000}"/>
    <cellStyle name="Normal 2 11 2" xfId="3204" xr:uid="{00000000-0005-0000-0000-00005E110000}"/>
    <cellStyle name="Normal 2 12" xfId="1521" xr:uid="{00000000-0005-0000-0000-00005F110000}"/>
    <cellStyle name="Normal 2 12 2" xfId="3205" xr:uid="{00000000-0005-0000-0000-000060110000}"/>
    <cellStyle name="Normal 2 13" xfId="1935" xr:uid="{00000000-0005-0000-0000-000061110000}"/>
    <cellStyle name="Normal 2 14" xfId="4619" xr:uid="{00000000-0005-0000-0000-000062110000}"/>
    <cellStyle name="Normal 2 2" xfId="139" xr:uid="{00000000-0005-0000-0000-000063110000}"/>
    <cellStyle name="Normal 2 2 2" xfId="140" xr:uid="{00000000-0005-0000-0000-000064110000}"/>
    <cellStyle name="Normal 2 2 2 2" xfId="1522" xr:uid="{00000000-0005-0000-0000-000065110000}"/>
    <cellStyle name="Normal 2 2 2 2 2" xfId="3207" xr:uid="{00000000-0005-0000-0000-000066110000}"/>
    <cellStyle name="Normal 2 2 2 3" xfId="1523" xr:uid="{00000000-0005-0000-0000-000067110000}"/>
    <cellStyle name="Normal 2 2 2 3 2" xfId="3208" xr:uid="{00000000-0005-0000-0000-000068110000}"/>
    <cellStyle name="Normal 2 2 2 4" xfId="1927" xr:uid="{00000000-0005-0000-0000-000069110000}"/>
    <cellStyle name="Normal 2 2 2 5" xfId="3206" xr:uid="{00000000-0005-0000-0000-00006A110000}"/>
    <cellStyle name="Normal 2 2 3" xfId="316" xr:uid="{00000000-0005-0000-0000-00006B110000}"/>
    <cellStyle name="Normal 2 2 3 2" xfId="1928" xr:uid="{00000000-0005-0000-0000-00006C110000}"/>
    <cellStyle name="Normal 2 2 3 3" xfId="3209" xr:uid="{00000000-0005-0000-0000-00006D110000}"/>
    <cellStyle name="Normal 2 2 4" xfId="1524" xr:uid="{00000000-0005-0000-0000-00006E110000}"/>
    <cellStyle name="Normal 2 2 4 2" xfId="3210" xr:uid="{00000000-0005-0000-0000-00006F110000}"/>
    <cellStyle name="Normal 2 2 5" xfId="1926" xr:uid="{00000000-0005-0000-0000-000070110000}"/>
    <cellStyle name="Normal 2 2 5 2" xfId="3654" xr:uid="{00000000-0005-0000-0000-000071110000}"/>
    <cellStyle name="Normal 2 2 6" xfId="3201" xr:uid="{00000000-0005-0000-0000-000072110000}"/>
    <cellStyle name="Normal 2 3" xfId="141" xr:uid="{00000000-0005-0000-0000-000073110000}"/>
    <cellStyle name="Normal 2 3 10" xfId="1525" xr:uid="{00000000-0005-0000-0000-000074110000}"/>
    <cellStyle name="Normal 2 3 10 2" xfId="3211" xr:uid="{00000000-0005-0000-0000-000075110000}"/>
    <cellStyle name="Normal 2 3 11" xfId="1526" xr:uid="{00000000-0005-0000-0000-000076110000}"/>
    <cellStyle name="Normal 2 3 11 2" xfId="3212" xr:uid="{00000000-0005-0000-0000-000077110000}"/>
    <cellStyle name="Normal 2 3 12" xfId="1527" xr:uid="{00000000-0005-0000-0000-000078110000}"/>
    <cellStyle name="Normal 2 3 12 2" xfId="3213" xr:uid="{00000000-0005-0000-0000-000079110000}"/>
    <cellStyle name="Normal 2 3 13" xfId="1528" xr:uid="{00000000-0005-0000-0000-00007A110000}"/>
    <cellStyle name="Normal 2 3 13 2" xfId="3214" xr:uid="{00000000-0005-0000-0000-00007B110000}"/>
    <cellStyle name="Normal 2 3 14" xfId="1529" xr:uid="{00000000-0005-0000-0000-00007C110000}"/>
    <cellStyle name="Normal 2 3 14 2" xfId="3215" xr:uid="{00000000-0005-0000-0000-00007D110000}"/>
    <cellStyle name="Normal 2 3 15" xfId="1530" xr:uid="{00000000-0005-0000-0000-00007E110000}"/>
    <cellStyle name="Normal 2 3 15 2" xfId="3216" xr:uid="{00000000-0005-0000-0000-00007F110000}"/>
    <cellStyle name="Normal 2 3 16" xfId="1531" xr:uid="{00000000-0005-0000-0000-000080110000}"/>
    <cellStyle name="Normal 2 3 16 2" xfId="3217" xr:uid="{00000000-0005-0000-0000-000081110000}"/>
    <cellStyle name="Normal 2 3 17" xfId="1532" xr:uid="{00000000-0005-0000-0000-000082110000}"/>
    <cellStyle name="Normal 2 3 17 2" xfId="3218" xr:uid="{00000000-0005-0000-0000-000083110000}"/>
    <cellStyle name="Normal 2 3 18" xfId="1533" xr:uid="{00000000-0005-0000-0000-000084110000}"/>
    <cellStyle name="Normal 2 3 18 2" xfId="3219" xr:uid="{00000000-0005-0000-0000-000085110000}"/>
    <cellStyle name="Normal 2 3 19" xfId="1937" xr:uid="{00000000-0005-0000-0000-000086110000}"/>
    <cellStyle name="Normal 2 3 2" xfId="1534" xr:uid="{00000000-0005-0000-0000-000087110000}"/>
    <cellStyle name="Normal 2 3 2 10" xfId="1535" xr:uid="{00000000-0005-0000-0000-000088110000}"/>
    <cellStyle name="Normal 2 3 2 10 2" xfId="3221" xr:uid="{00000000-0005-0000-0000-000089110000}"/>
    <cellStyle name="Normal 2 3 2 11" xfId="1536" xr:uid="{00000000-0005-0000-0000-00008A110000}"/>
    <cellStyle name="Normal 2 3 2 11 2" xfId="3222" xr:uid="{00000000-0005-0000-0000-00008B110000}"/>
    <cellStyle name="Normal 2 3 2 12" xfId="1537" xr:uid="{00000000-0005-0000-0000-00008C110000}"/>
    <cellStyle name="Normal 2 3 2 12 2" xfId="3223" xr:uid="{00000000-0005-0000-0000-00008D110000}"/>
    <cellStyle name="Normal 2 3 2 13" xfId="1538" xr:uid="{00000000-0005-0000-0000-00008E110000}"/>
    <cellStyle name="Normal 2 3 2 13 2" xfId="3224" xr:uid="{00000000-0005-0000-0000-00008F110000}"/>
    <cellStyle name="Normal 2 3 2 14" xfId="1539" xr:uid="{00000000-0005-0000-0000-000090110000}"/>
    <cellStyle name="Normal 2 3 2 14 2" xfId="3225" xr:uid="{00000000-0005-0000-0000-000091110000}"/>
    <cellStyle name="Normal 2 3 2 15" xfId="1540" xr:uid="{00000000-0005-0000-0000-000092110000}"/>
    <cellStyle name="Normal 2 3 2 15 2" xfId="3226" xr:uid="{00000000-0005-0000-0000-000093110000}"/>
    <cellStyle name="Normal 2 3 2 16" xfId="1541" xr:uid="{00000000-0005-0000-0000-000094110000}"/>
    <cellStyle name="Normal 2 3 2 16 2" xfId="3227" xr:uid="{00000000-0005-0000-0000-000095110000}"/>
    <cellStyle name="Normal 2 3 2 17" xfId="1542" xr:uid="{00000000-0005-0000-0000-000096110000}"/>
    <cellStyle name="Normal 2 3 2 17 2" xfId="3228" xr:uid="{00000000-0005-0000-0000-000097110000}"/>
    <cellStyle name="Normal 2 3 2 18" xfId="1543" xr:uid="{00000000-0005-0000-0000-000098110000}"/>
    <cellStyle name="Normal 2 3 2 18 2" xfId="3229" xr:uid="{00000000-0005-0000-0000-000099110000}"/>
    <cellStyle name="Normal 2 3 2 19" xfId="1544" xr:uid="{00000000-0005-0000-0000-00009A110000}"/>
    <cellStyle name="Normal 2 3 2 19 2" xfId="3230" xr:uid="{00000000-0005-0000-0000-00009B110000}"/>
    <cellStyle name="Normal 2 3 2 2" xfId="1545" xr:uid="{00000000-0005-0000-0000-00009C110000}"/>
    <cellStyle name="Normal 2 3 2 2 10" xfId="1546" xr:uid="{00000000-0005-0000-0000-00009D110000}"/>
    <cellStyle name="Normal 2 3 2 2 10 2" xfId="3232" xr:uid="{00000000-0005-0000-0000-00009E110000}"/>
    <cellStyle name="Normal 2 3 2 2 11" xfId="1547" xr:uid="{00000000-0005-0000-0000-00009F110000}"/>
    <cellStyle name="Normal 2 3 2 2 11 2" xfId="3233" xr:uid="{00000000-0005-0000-0000-0000A0110000}"/>
    <cellStyle name="Normal 2 3 2 2 12" xfId="1548" xr:uid="{00000000-0005-0000-0000-0000A1110000}"/>
    <cellStyle name="Normal 2 3 2 2 12 2" xfId="3234" xr:uid="{00000000-0005-0000-0000-0000A2110000}"/>
    <cellStyle name="Normal 2 3 2 2 13" xfId="1549" xr:uid="{00000000-0005-0000-0000-0000A3110000}"/>
    <cellStyle name="Normal 2 3 2 2 13 2" xfId="3235" xr:uid="{00000000-0005-0000-0000-0000A4110000}"/>
    <cellStyle name="Normal 2 3 2 2 14" xfId="1550" xr:uid="{00000000-0005-0000-0000-0000A5110000}"/>
    <cellStyle name="Normal 2 3 2 2 14 2" xfId="3236" xr:uid="{00000000-0005-0000-0000-0000A6110000}"/>
    <cellStyle name="Normal 2 3 2 2 15" xfId="1551" xr:uid="{00000000-0005-0000-0000-0000A7110000}"/>
    <cellStyle name="Normal 2 3 2 2 15 2" xfId="3237" xr:uid="{00000000-0005-0000-0000-0000A8110000}"/>
    <cellStyle name="Normal 2 3 2 2 16" xfId="1552" xr:uid="{00000000-0005-0000-0000-0000A9110000}"/>
    <cellStyle name="Normal 2 3 2 2 16 2" xfId="3238" xr:uid="{00000000-0005-0000-0000-0000AA110000}"/>
    <cellStyle name="Normal 2 3 2 2 17" xfId="1553" xr:uid="{00000000-0005-0000-0000-0000AB110000}"/>
    <cellStyle name="Normal 2 3 2 2 17 2" xfId="3239" xr:uid="{00000000-0005-0000-0000-0000AC110000}"/>
    <cellStyle name="Normal 2 3 2 2 18" xfId="3231" xr:uid="{00000000-0005-0000-0000-0000AD110000}"/>
    <cellStyle name="Normal 2 3 2 2 2" xfId="1554" xr:uid="{00000000-0005-0000-0000-0000AE110000}"/>
    <cellStyle name="Normal 2 3 2 2 2 2" xfId="1555" xr:uid="{00000000-0005-0000-0000-0000AF110000}"/>
    <cellStyle name="Normal 2 3 2 2 2 2 2" xfId="3241" xr:uid="{00000000-0005-0000-0000-0000B0110000}"/>
    <cellStyle name="Normal 2 3 2 2 2 3" xfId="1556" xr:uid="{00000000-0005-0000-0000-0000B1110000}"/>
    <cellStyle name="Normal 2 3 2 2 2 3 2" xfId="3242" xr:uid="{00000000-0005-0000-0000-0000B2110000}"/>
    <cellStyle name="Normal 2 3 2 2 2 4" xfId="1557" xr:uid="{00000000-0005-0000-0000-0000B3110000}"/>
    <cellStyle name="Normal 2 3 2 2 2 4 2" xfId="3243" xr:uid="{00000000-0005-0000-0000-0000B4110000}"/>
    <cellStyle name="Normal 2 3 2 2 2 5" xfId="1558" xr:uid="{00000000-0005-0000-0000-0000B5110000}"/>
    <cellStyle name="Normal 2 3 2 2 2 5 2" xfId="3244" xr:uid="{00000000-0005-0000-0000-0000B6110000}"/>
    <cellStyle name="Normal 2 3 2 2 2 6" xfId="1559" xr:uid="{00000000-0005-0000-0000-0000B7110000}"/>
    <cellStyle name="Normal 2 3 2 2 2 6 2" xfId="3245" xr:uid="{00000000-0005-0000-0000-0000B8110000}"/>
    <cellStyle name="Normal 2 3 2 2 2 7" xfId="1560" xr:uid="{00000000-0005-0000-0000-0000B9110000}"/>
    <cellStyle name="Normal 2 3 2 2 2 7 2" xfId="3246" xr:uid="{00000000-0005-0000-0000-0000BA110000}"/>
    <cellStyle name="Normal 2 3 2 2 2 8" xfId="1561" xr:uid="{00000000-0005-0000-0000-0000BB110000}"/>
    <cellStyle name="Normal 2 3 2 2 2 8 2" xfId="3247" xr:uid="{00000000-0005-0000-0000-0000BC110000}"/>
    <cellStyle name="Normal 2 3 2 2 2 9" xfId="3240" xr:uid="{00000000-0005-0000-0000-0000BD110000}"/>
    <cellStyle name="Normal 2 3 2 2 3" xfId="1562" xr:uid="{00000000-0005-0000-0000-0000BE110000}"/>
    <cellStyle name="Normal 2 3 2 2 3 2" xfId="3248" xr:uid="{00000000-0005-0000-0000-0000BF110000}"/>
    <cellStyle name="Normal 2 3 2 2 4" xfId="1563" xr:uid="{00000000-0005-0000-0000-0000C0110000}"/>
    <cellStyle name="Normal 2 3 2 2 4 2" xfId="3249" xr:uid="{00000000-0005-0000-0000-0000C1110000}"/>
    <cellStyle name="Normal 2 3 2 2 5" xfId="1564" xr:uid="{00000000-0005-0000-0000-0000C2110000}"/>
    <cellStyle name="Normal 2 3 2 2 5 2" xfId="3250" xr:uid="{00000000-0005-0000-0000-0000C3110000}"/>
    <cellStyle name="Normal 2 3 2 2 6" xfId="1565" xr:uid="{00000000-0005-0000-0000-0000C4110000}"/>
    <cellStyle name="Normal 2 3 2 2 6 2" xfId="3251" xr:uid="{00000000-0005-0000-0000-0000C5110000}"/>
    <cellStyle name="Normal 2 3 2 2 7" xfId="1566" xr:uid="{00000000-0005-0000-0000-0000C6110000}"/>
    <cellStyle name="Normal 2 3 2 2 7 2" xfId="3252" xr:uid="{00000000-0005-0000-0000-0000C7110000}"/>
    <cellStyle name="Normal 2 3 2 2 8" xfId="1567" xr:uid="{00000000-0005-0000-0000-0000C8110000}"/>
    <cellStyle name="Normal 2 3 2 2 8 2" xfId="3253" xr:uid="{00000000-0005-0000-0000-0000C9110000}"/>
    <cellStyle name="Normal 2 3 2 2 9" xfId="1568" xr:uid="{00000000-0005-0000-0000-0000CA110000}"/>
    <cellStyle name="Normal 2 3 2 2 9 2" xfId="3254" xr:uid="{00000000-0005-0000-0000-0000CB110000}"/>
    <cellStyle name="Normal 2 3 2 20" xfId="1569" xr:uid="{00000000-0005-0000-0000-0000CC110000}"/>
    <cellStyle name="Normal 2 3 2 20 2" xfId="3255" xr:uid="{00000000-0005-0000-0000-0000CD110000}"/>
    <cellStyle name="Normal 2 3 2 21" xfId="1570" xr:uid="{00000000-0005-0000-0000-0000CE110000}"/>
    <cellStyle name="Normal 2 3 2 21 2" xfId="3256" xr:uid="{00000000-0005-0000-0000-0000CF110000}"/>
    <cellStyle name="Normal 2 3 2 22" xfId="3220" xr:uid="{00000000-0005-0000-0000-0000D0110000}"/>
    <cellStyle name="Normal 2 3 2 3" xfId="1571" xr:uid="{00000000-0005-0000-0000-0000D1110000}"/>
    <cellStyle name="Normal 2 3 2 3 2" xfId="3257" xr:uid="{00000000-0005-0000-0000-0000D2110000}"/>
    <cellStyle name="Normal 2 3 2 4" xfId="1572" xr:uid="{00000000-0005-0000-0000-0000D3110000}"/>
    <cellStyle name="Normal 2 3 2 4 2" xfId="3258" xr:uid="{00000000-0005-0000-0000-0000D4110000}"/>
    <cellStyle name="Normal 2 3 2 5" xfId="1573" xr:uid="{00000000-0005-0000-0000-0000D5110000}"/>
    <cellStyle name="Normal 2 3 2 5 2" xfId="3259" xr:uid="{00000000-0005-0000-0000-0000D6110000}"/>
    <cellStyle name="Normal 2 3 2 6" xfId="1574" xr:uid="{00000000-0005-0000-0000-0000D7110000}"/>
    <cellStyle name="Normal 2 3 2 6 2" xfId="3260" xr:uid="{00000000-0005-0000-0000-0000D8110000}"/>
    <cellStyle name="Normal 2 3 2 7" xfId="1575" xr:uid="{00000000-0005-0000-0000-0000D9110000}"/>
    <cellStyle name="Normal 2 3 2 7 2" xfId="3261" xr:uid="{00000000-0005-0000-0000-0000DA110000}"/>
    <cellStyle name="Normal 2 3 2 8" xfId="1576" xr:uid="{00000000-0005-0000-0000-0000DB110000}"/>
    <cellStyle name="Normal 2 3 2 8 2" xfId="3262" xr:uid="{00000000-0005-0000-0000-0000DC110000}"/>
    <cellStyle name="Normal 2 3 2 9" xfId="1577" xr:uid="{00000000-0005-0000-0000-0000DD110000}"/>
    <cellStyle name="Normal 2 3 2 9 2" xfId="3263" xr:uid="{00000000-0005-0000-0000-0000DE110000}"/>
    <cellStyle name="Normal 2 3 3" xfId="1578" xr:uid="{00000000-0005-0000-0000-0000DF110000}"/>
    <cellStyle name="Normal 2 3 3 2" xfId="3264" xr:uid="{00000000-0005-0000-0000-0000E0110000}"/>
    <cellStyle name="Normal 2 3 4" xfId="1579" xr:uid="{00000000-0005-0000-0000-0000E1110000}"/>
    <cellStyle name="Normal 2 3 4 2" xfId="3265" xr:uid="{00000000-0005-0000-0000-0000E2110000}"/>
    <cellStyle name="Normal 2 3 5" xfId="1580" xr:uid="{00000000-0005-0000-0000-0000E3110000}"/>
    <cellStyle name="Normal 2 3 5 10" xfId="1581" xr:uid="{00000000-0005-0000-0000-0000E4110000}"/>
    <cellStyle name="Normal 2 3 5 10 2" xfId="3267" xr:uid="{00000000-0005-0000-0000-0000E5110000}"/>
    <cellStyle name="Normal 2 3 5 11" xfId="1582" xr:uid="{00000000-0005-0000-0000-0000E6110000}"/>
    <cellStyle name="Normal 2 3 5 11 2" xfId="3268" xr:uid="{00000000-0005-0000-0000-0000E7110000}"/>
    <cellStyle name="Normal 2 3 5 12" xfId="3266" xr:uid="{00000000-0005-0000-0000-0000E8110000}"/>
    <cellStyle name="Normal 2 3 5 2" xfId="1583" xr:uid="{00000000-0005-0000-0000-0000E9110000}"/>
    <cellStyle name="Normal 2 3 5 2 2" xfId="3269" xr:uid="{00000000-0005-0000-0000-0000EA110000}"/>
    <cellStyle name="Normal 2 3 5 3" xfId="1584" xr:uid="{00000000-0005-0000-0000-0000EB110000}"/>
    <cellStyle name="Normal 2 3 5 3 2" xfId="3270" xr:uid="{00000000-0005-0000-0000-0000EC110000}"/>
    <cellStyle name="Normal 2 3 5 4" xfId="1585" xr:uid="{00000000-0005-0000-0000-0000ED110000}"/>
    <cellStyle name="Normal 2 3 5 4 2" xfId="3271" xr:uid="{00000000-0005-0000-0000-0000EE110000}"/>
    <cellStyle name="Normal 2 3 5 5" xfId="1586" xr:uid="{00000000-0005-0000-0000-0000EF110000}"/>
    <cellStyle name="Normal 2 3 5 5 2" xfId="3272" xr:uid="{00000000-0005-0000-0000-0000F0110000}"/>
    <cellStyle name="Normal 2 3 5 6" xfId="1587" xr:uid="{00000000-0005-0000-0000-0000F1110000}"/>
    <cellStyle name="Normal 2 3 5 6 2" xfId="3273" xr:uid="{00000000-0005-0000-0000-0000F2110000}"/>
    <cellStyle name="Normal 2 3 5 7" xfId="1588" xr:uid="{00000000-0005-0000-0000-0000F3110000}"/>
    <cellStyle name="Normal 2 3 5 7 2" xfId="3274" xr:uid="{00000000-0005-0000-0000-0000F4110000}"/>
    <cellStyle name="Normal 2 3 5 8" xfId="1589" xr:uid="{00000000-0005-0000-0000-0000F5110000}"/>
    <cellStyle name="Normal 2 3 5 8 2" xfId="3275" xr:uid="{00000000-0005-0000-0000-0000F6110000}"/>
    <cellStyle name="Normal 2 3 5 9" xfId="1590" xr:uid="{00000000-0005-0000-0000-0000F7110000}"/>
    <cellStyle name="Normal 2 3 5 9 2" xfId="3276" xr:uid="{00000000-0005-0000-0000-0000F8110000}"/>
    <cellStyle name="Normal 2 3 6" xfId="1591" xr:uid="{00000000-0005-0000-0000-0000F9110000}"/>
    <cellStyle name="Normal 2 3 6 2" xfId="3277" xr:uid="{00000000-0005-0000-0000-0000FA110000}"/>
    <cellStyle name="Normal 2 3 7" xfId="1592" xr:uid="{00000000-0005-0000-0000-0000FB110000}"/>
    <cellStyle name="Normal 2 3 7 2" xfId="3278" xr:uid="{00000000-0005-0000-0000-0000FC110000}"/>
    <cellStyle name="Normal 2 3 8" xfId="1593" xr:uid="{00000000-0005-0000-0000-0000FD110000}"/>
    <cellStyle name="Normal 2 3 8 2" xfId="3279" xr:uid="{00000000-0005-0000-0000-0000FE110000}"/>
    <cellStyle name="Normal 2 3 9" xfId="1594" xr:uid="{00000000-0005-0000-0000-0000FF110000}"/>
    <cellStyle name="Normal 2 3 9 2" xfId="3280" xr:uid="{00000000-0005-0000-0000-000000120000}"/>
    <cellStyle name="Normal 2 4" xfId="142" xr:uid="{00000000-0005-0000-0000-000001120000}"/>
    <cellStyle name="Normal 2 4 10" xfId="1595" xr:uid="{00000000-0005-0000-0000-000002120000}"/>
    <cellStyle name="Normal 2 4 10 2" xfId="3282" xr:uid="{00000000-0005-0000-0000-000003120000}"/>
    <cellStyle name="Normal 2 4 11" xfId="1596" xr:uid="{00000000-0005-0000-0000-000004120000}"/>
    <cellStyle name="Normal 2 4 11 2" xfId="3283" xr:uid="{00000000-0005-0000-0000-000005120000}"/>
    <cellStyle name="Normal 2 4 12" xfId="1597" xr:uid="{00000000-0005-0000-0000-000006120000}"/>
    <cellStyle name="Normal 2 4 12 2" xfId="3284" xr:uid="{00000000-0005-0000-0000-000007120000}"/>
    <cellStyle name="Normal 2 4 13" xfId="1598" xr:uid="{00000000-0005-0000-0000-000008120000}"/>
    <cellStyle name="Normal 2 4 13 2" xfId="3285" xr:uid="{00000000-0005-0000-0000-000009120000}"/>
    <cellStyle name="Normal 2 4 14" xfId="1599" xr:uid="{00000000-0005-0000-0000-00000A120000}"/>
    <cellStyle name="Normal 2 4 14 2" xfId="3286" xr:uid="{00000000-0005-0000-0000-00000B120000}"/>
    <cellStyle name="Normal 2 4 15" xfId="1600" xr:uid="{00000000-0005-0000-0000-00000C120000}"/>
    <cellStyle name="Normal 2 4 15 2" xfId="3287" xr:uid="{00000000-0005-0000-0000-00000D120000}"/>
    <cellStyle name="Normal 2 4 16" xfId="1601" xr:uid="{00000000-0005-0000-0000-00000E120000}"/>
    <cellStyle name="Normal 2 4 16 2" xfId="3288" xr:uid="{00000000-0005-0000-0000-00000F120000}"/>
    <cellStyle name="Normal 2 4 17" xfId="3281" xr:uid="{00000000-0005-0000-0000-000010120000}"/>
    <cellStyle name="Normal 2 4 2" xfId="1602" xr:uid="{00000000-0005-0000-0000-000011120000}"/>
    <cellStyle name="Normal 2 4 2 10" xfId="1603" xr:uid="{00000000-0005-0000-0000-000012120000}"/>
    <cellStyle name="Normal 2 4 2 10 2" xfId="3290" xr:uid="{00000000-0005-0000-0000-000013120000}"/>
    <cellStyle name="Normal 2 4 2 11" xfId="1604" xr:uid="{00000000-0005-0000-0000-000014120000}"/>
    <cellStyle name="Normal 2 4 2 11 2" xfId="3291" xr:uid="{00000000-0005-0000-0000-000015120000}"/>
    <cellStyle name="Normal 2 4 2 12" xfId="3289" xr:uid="{00000000-0005-0000-0000-000016120000}"/>
    <cellStyle name="Normal 2 4 2 2" xfId="1605" xr:uid="{00000000-0005-0000-0000-000017120000}"/>
    <cellStyle name="Normal 2 4 2 2 2" xfId="3292" xr:uid="{00000000-0005-0000-0000-000018120000}"/>
    <cellStyle name="Normal 2 4 2 3" xfId="1606" xr:uid="{00000000-0005-0000-0000-000019120000}"/>
    <cellStyle name="Normal 2 4 2 3 2" xfId="3293" xr:uid="{00000000-0005-0000-0000-00001A120000}"/>
    <cellStyle name="Normal 2 4 2 4" xfId="1607" xr:uid="{00000000-0005-0000-0000-00001B120000}"/>
    <cellStyle name="Normal 2 4 2 4 2" xfId="3294" xr:uid="{00000000-0005-0000-0000-00001C120000}"/>
    <cellStyle name="Normal 2 4 2 5" xfId="1608" xr:uid="{00000000-0005-0000-0000-00001D120000}"/>
    <cellStyle name="Normal 2 4 2 5 2" xfId="3295" xr:uid="{00000000-0005-0000-0000-00001E120000}"/>
    <cellStyle name="Normal 2 4 2 6" xfId="1609" xr:uid="{00000000-0005-0000-0000-00001F120000}"/>
    <cellStyle name="Normal 2 4 2 6 2" xfId="3296" xr:uid="{00000000-0005-0000-0000-000020120000}"/>
    <cellStyle name="Normal 2 4 2 7" xfId="1610" xr:uid="{00000000-0005-0000-0000-000021120000}"/>
    <cellStyle name="Normal 2 4 2 7 2" xfId="3297" xr:uid="{00000000-0005-0000-0000-000022120000}"/>
    <cellStyle name="Normal 2 4 2 8" xfId="1611" xr:uid="{00000000-0005-0000-0000-000023120000}"/>
    <cellStyle name="Normal 2 4 2 8 2" xfId="3298" xr:uid="{00000000-0005-0000-0000-000024120000}"/>
    <cellStyle name="Normal 2 4 2 9" xfId="1612" xr:uid="{00000000-0005-0000-0000-000025120000}"/>
    <cellStyle name="Normal 2 4 2 9 2" xfId="3299" xr:uid="{00000000-0005-0000-0000-000026120000}"/>
    <cellStyle name="Normal 2 4 3" xfId="1613" xr:uid="{00000000-0005-0000-0000-000027120000}"/>
    <cellStyle name="Normal 2 4 3 2" xfId="3300" xr:uid="{00000000-0005-0000-0000-000028120000}"/>
    <cellStyle name="Normal 2 4 4" xfId="1614" xr:uid="{00000000-0005-0000-0000-000029120000}"/>
    <cellStyle name="Normal 2 4 4 2" xfId="3301" xr:uid="{00000000-0005-0000-0000-00002A120000}"/>
    <cellStyle name="Normal 2 4 5" xfId="1615" xr:uid="{00000000-0005-0000-0000-00002B120000}"/>
    <cellStyle name="Normal 2 4 5 2" xfId="3302" xr:uid="{00000000-0005-0000-0000-00002C120000}"/>
    <cellStyle name="Normal 2 4 6" xfId="1616" xr:uid="{00000000-0005-0000-0000-00002D120000}"/>
    <cellStyle name="Normal 2 4 6 2" xfId="3303" xr:uid="{00000000-0005-0000-0000-00002E120000}"/>
    <cellStyle name="Normal 2 4 7" xfId="1617" xr:uid="{00000000-0005-0000-0000-00002F120000}"/>
    <cellStyle name="Normal 2 4 7 2" xfId="3304" xr:uid="{00000000-0005-0000-0000-000030120000}"/>
    <cellStyle name="Normal 2 4 8" xfId="1618" xr:uid="{00000000-0005-0000-0000-000031120000}"/>
    <cellStyle name="Normal 2 4 8 2" xfId="3305" xr:uid="{00000000-0005-0000-0000-000032120000}"/>
    <cellStyle name="Normal 2 4 9" xfId="1619" xr:uid="{00000000-0005-0000-0000-000033120000}"/>
    <cellStyle name="Normal 2 4 9 2" xfId="3306" xr:uid="{00000000-0005-0000-0000-000034120000}"/>
    <cellStyle name="Normal 2 5" xfId="143" xr:uid="{00000000-0005-0000-0000-000035120000}"/>
    <cellStyle name="Normal 2 5 2" xfId="1620" xr:uid="{00000000-0005-0000-0000-000036120000}"/>
    <cellStyle name="Normal 2 5 2 2" xfId="3308" xr:uid="{00000000-0005-0000-0000-000037120000}"/>
    <cellStyle name="Normal 2 5 3" xfId="3307" xr:uid="{00000000-0005-0000-0000-000038120000}"/>
    <cellStyle name="Normal 2 6" xfId="144" xr:uid="{00000000-0005-0000-0000-000039120000}"/>
    <cellStyle name="Normal 2 6 2" xfId="145" xr:uid="{00000000-0005-0000-0000-00003A120000}"/>
    <cellStyle name="Normal 2 6 2 2" xfId="3310" xr:uid="{00000000-0005-0000-0000-00003B120000}"/>
    <cellStyle name="Normal 2 6 3" xfId="317" xr:uid="{00000000-0005-0000-0000-00003C120000}"/>
    <cellStyle name="Normal 2 6 3 2" xfId="3311" xr:uid="{00000000-0005-0000-0000-00003D120000}"/>
    <cellStyle name="Normal 2 6 4" xfId="1621" xr:uid="{00000000-0005-0000-0000-00003E120000}"/>
    <cellStyle name="Normal 2 6 4 2" xfId="3312" xr:uid="{00000000-0005-0000-0000-00003F120000}"/>
    <cellStyle name="Normal 2 6 5" xfId="3309" xr:uid="{00000000-0005-0000-0000-000040120000}"/>
    <cellStyle name="Normal 2 7" xfId="146" xr:uid="{00000000-0005-0000-0000-000041120000}"/>
    <cellStyle name="Normal 2 7 2" xfId="1622" xr:uid="{00000000-0005-0000-0000-000042120000}"/>
    <cellStyle name="Normal 2 7 2 2" xfId="3314" xr:uid="{00000000-0005-0000-0000-000043120000}"/>
    <cellStyle name="Normal 2 7 3" xfId="3313" xr:uid="{00000000-0005-0000-0000-000044120000}"/>
    <cellStyle name="Normal 2 8" xfId="326" xr:uid="{00000000-0005-0000-0000-000045120000}"/>
    <cellStyle name="Normal 2 8 2" xfId="1623" xr:uid="{00000000-0005-0000-0000-000046120000}"/>
    <cellStyle name="Normal 2 8 2 2" xfId="3316" xr:uid="{00000000-0005-0000-0000-000047120000}"/>
    <cellStyle name="Normal 2 8 3" xfId="1624" xr:uid="{00000000-0005-0000-0000-000048120000}"/>
    <cellStyle name="Normal 2 8 3 2" xfId="3317" xr:uid="{00000000-0005-0000-0000-000049120000}"/>
    <cellStyle name="Normal 2 8 4" xfId="3315" xr:uid="{00000000-0005-0000-0000-00004A120000}"/>
    <cellStyle name="Normal 2 9" xfId="1625" xr:uid="{00000000-0005-0000-0000-00004B120000}"/>
    <cellStyle name="Normal 2 9 2" xfId="1626" xr:uid="{00000000-0005-0000-0000-00004C120000}"/>
    <cellStyle name="Normal 2 9 2 2" xfId="3319" xr:uid="{00000000-0005-0000-0000-00004D120000}"/>
    <cellStyle name="Normal 2 9 3" xfId="3318" xr:uid="{00000000-0005-0000-0000-00004E120000}"/>
    <cellStyle name="Normal 2_100416 ZSumary tablesvNONGROUPNEW1V (YEAR 2011)jerbi" xfId="1627" xr:uid="{00000000-0005-0000-0000-00004F120000}"/>
    <cellStyle name="Normal 20" xfId="147" xr:uid="{00000000-0005-0000-0000-000050120000}"/>
    <cellStyle name="Normal 20 2" xfId="1628" xr:uid="{00000000-0005-0000-0000-000051120000}"/>
    <cellStyle name="Normal 20 2 2" xfId="3321" xr:uid="{00000000-0005-0000-0000-000052120000}"/>
    <cellStyle name="Normal 20 3" xfId="3320" xr:uid="{00000000-0005-0000-0000-000053120000}"/>
    <cellStyle name="Normal 200" xfId="148" xr:uid="{00000000-0005-0000-0000-000054120000}"/>
    <cellStyle name="Normal 200 2" xfId="3322" xr:uid="{00000000-0005-0000-0000-000055120000}"/>
    <cellStyle name="Normal 201" xfId="149" xr:uid="{00000000-0005-0000-0000-000056120000}"/>
    <cellStyle name="Normal 201 2" xfId="3323" xr:uid="{00000000-0005-0000-0000-000057120000}"/>
    <cellStyle name="Normal 202" xfId="150" xr:uid="{00000000-0005-0000-0000-000058120000}"/>
    <cellStyle name="Normal 202 2" xfId="3324" xr:uid="{00000000-0005-0000-0000-000059120000}"/>
    <cellStyle name="Normal 203" xfId="151" xr:uid="{00000000-0005-0000-0000-00005A120000}"/>
    <cellStyle name="Normal 203 2" xfId="3325" xr:uid="{00000000-0005-0000-0000-00005B120000}"/>
    <cellStyle name="Normal 204" xfId="152" xr:uid="{00000000-0005-0000-0000-00005C120000}"/>
    <cellStyle name="Normal 204 2" xfId="3326" xr:uid="{00000000-0005-0000-0000-00005D120000}"/>
    <cellStyle name="Normal 205" xfId="153" xr:uid="{00000000-0005-0000-0000-00005E120000}"/>
    <cellStyle name="Normal 205 2" xfId="3327" xr:uid="{00000000-0005-0000-0000-00005F120000}"/>
    <cellStyle name="Normal 206" xfId="154" xr:uid="{00000000-0005-0000-0000-000060120000}"/>
    <cellStyle name="Normal 206 2" xfId="3328" xr:uid="{00000000-0005-0000-0000-000061120000}"/>
    <cellStyle name="Normal 207" xfId="155" xr:uid="{00000000-0005-0000-0000-000062120000}"/>
    <cellStyle name="Normal 207 2" xfId="3329" xr:uid="{00000000-0005-0000-0000-000063120000}"/>
    <cellStyle name="Normal 208" xfId="156" xr:uid="{00000000-0005-0000-0000-000064120000}"/>
    <cellStyle name="Normal 208 2" xfId="3330" xr:uid="{00000000-0005-0000-0000-000065120000}"/>
    <cellStyle name="Normal 209" xfId="157" xr:uid="{00000000-0005-0000-0000-000066120000}"/>
    <cellStyle name="Normal 209 2" xfId="3331" xr:uid="{00000000-0005-0000-0000-000067120000}"/>
    <cellStyle name="Normal 21" xfId="158" xr:uid="{00000000-0005-0000-0000-000068120000}"/>
    <cellStyle name="Normal 21 2" xfId="1629" xr:uid="{00000000-0005-0000-0000-000069120000}"/>
    <cellStyle name="Normal 21 2 2" xfId="3333" xr:uid="{00000000-0005-0000-0000-00006A120000}"/>
    <cellStyle name="Normal 21 3" xfId="3332" xr:uid="{00000000-0005-0000-0000-00006B120000}"/>
    <cellStyle name="Normal 210" xfId="159" xr:uid="{00000000-0005-0000-0000-00006C120000}"/>
    <cellStyle name="Normal 210 2" xfId="3334" xr:uid="{00000000-0005-0000-0000-00006D120000}"/>
    <cellStyle name="Normal 211" xfId="160" xr:uid="{00000000-0005-0000-0000-00006E120000}"/>
    <cellStyle name="Normal 211 2" xfId="3335" xr:uid="{00000000-0005-0000-0000-00006F120000}"/>
    <cellStyle name="Normal 212" xfId="161" xr:uid="{00000000-0005-0000-0000-000070120000}"/>
    <cellStyle name="Normal 212 2" xfId="3336" xr:uid="{00000000-0005-0000-0000-000071120000}"/>
    <cellStyle name="Normal 213" xfId="162" xr:uid="{00000000-0005-0000-0000-000072120000}"/>
    <cellStyle name="Normal 213 2" xfId="3337" xr:uid="{00000000-0005-0000-0000-000073120000}"/>
    <cellStyle name="Normal 214" xfId="163" xr:uid="{00000000-0005-0000-0000-000074120000}"/>
    <cellStyle name="Normal 214 2" xfId="3338" xr:uid="{00000000-0005-0000-0000-000075120000}"/>
    <cellStyle name="Normal 215" xfId="164" xr:uid="{00000000-0005-0000-0000-000076120000}"/>
    <cellStyle name="Normal 215 2" xfId="3339" xr:uid="{00000000-0005-0000-0000-000077120000}"/>
    <cellStyle name="Normal 216" xfId="165" xr:uid="{00000000-0005-0000-0000-000078120000}"/>
    <cellStyle name="Normal 216 2" xfId="3340" xr:uid="{00000000-0005-0000-0000-000079120000}"/>
    <cellStyle name="Normal 217" xfId="166" xr:uid="{00000000-0005-0000-0000-00007A120000}"/>
    <cellStyle name="Normal 217 2" xfId="3341" xr:uid="{00000000-0005-0000-0000-00007B120000}"/>
    <cellStyle name="Normal 218" xfId="167" xr:uid="{00000000-0005-0000-0000-00007C120000}"/>
    <cellStyle name="Normal 218 2" xfId="3342" xr:uid="{00000000-0005-0000-0000-00007D120000}"/>
    <cellStyle name="Normal 219" xfId="168" xr:uid="{00000000-0005-0000-0000-00007E120000}"/>
    <cellStyle name="Normal 219 2" xfId="3343" xr:uid="{00000000-0005-0000-0000-00007F120000}"/>
    <cellStyle name="Normal 22" xfId="169" xr:uid="{00000000-0005-0000-0000-000080120000}"/>
    <cellStyle name="Normal 22 2" xfId="1630" xr:uid="{00000000-0005-0000-0000-000081120000}"/>
    <cellStyle name="Normal 22 2 2" xfId="3345" xr:uid="{00000000-0005-0000-0000-000082120000}"/>
    <cellStyle name="Normal 22 3" xfId="3344" xr:uid="{00000000-0005-0000-0000-000083120000}"/>
    <cellStyle name="Normal 220" xfId="170" xr:uid="{00000000-0005-0000-0000-000084120000}"/>
    <cellStyle name="Normal 220 2" xfId="3346" xr:uid="{00000000-0005-0000-0000-000085120000}"/>
    <cellStyle name="Normal 221" xfId="171" xr:uid="{00000000-0005-0000-0000-000086120000}"/>
    <cellStyle name="Normal 221 2" xfId="3347" xr:uid="{00000000-0005-0000-0000-000087120000}"/>
    <cellStyle name="Normal 222" xfId="172" xr:uid="{00000000-0005-0000-0000-000088120000}"/>
    <cellStyle name="Normal 222 2" xfId="3348" xr:uid="{00000000-0005-0000-0000-000089120000}"/>
    <cellStyle name="Normal 223" xfId="173" xr:uid="{00000000-0005-0000-0000-00008A120000}"/>
    <cellStyle name="Normal 223 2" xfId="3349" xr:uid="{00000000-0005-0000-0000-00008B120000}"/>
    <cellStyle name="Normal 224" xfId="174" xr:uid="{00000000-0005-0000-0000-00008C120000}"/>
    <cellStyle name="Normal 224 2" xfId="3350" xr:uid="{00000000-0005-0000-0000-00008D120000}"/>
    <cellStyle name="Normal 225" xfId="175" xr:uid="{00000000-0005-0000-0000-00008E120000}"/>
    <cellStyle name="Normal 225 2" xfId="3351" xr:uid="{00000000-0005-0000-0000-00008F120000}"/>
    <cellStyle name="Normal 226" xfId="176" xr:uid="{00000000-0005-0000-0000-000090120000}"/>
    <cellStyle name="Normal 226 2" xfId="3352" xr:uid="{00000000-0005-0000-0000-000091120000}"/>
    <cellStyle name="Normal 227" xfId="177" xr:uid="{00000000-0005-0000-0000-000092120000}"/>
    <cellStyle name="Normal 227 2" xfId="3353" xr:uid="{00000000-0005-0000-0000-000093120000}"/>
    <cellStyle name="Normal 228" xfId="178" xr:uid="{00000000-0005-0000-0000-000094120000}"/>
    <cellStyle name="Normal 228 2" xfId="3354" xr:uid="{00000000-0005-0000-0000-000095120000}"/>
    <cellStyle name="Normal 229" xfId="179" xr:uid="{00000000-0005-0000-0000-000096120000}"/>
    <cellStyle name="Normal 229 2" xfId="3355" xr:uid="{00000000-0005-0000-0000-000097120000}"/>
    <cellStyle name="Normal 23" xfId="180" xr:uid="{00000000-0005-0000-0000-000098120000}"/>
    <cellStyle name="Normal 23 2" xfId="1631" xr:uid="{00000000-0005-0000-0000-000099120000}"/>
    <cellStyle name="Normal 23 2 2" xfId="3357" xr:uid="{00000000-0005-0000-0000-00009A120000}"/>
    <cellStyle name="Normal 23 3" xfId="3356" xr:uid="{00000000-0005-0000-0000-00009B120000}"/>
    <cellStyle name="Normal 230" xfId="181" xr:uid="{00000000-0005-0000-0000-00009C120000}"/>
    <cellStyle name="Normal 230 2" xfId="3358" xr:uid="{00000000-0005-0000-0000-00009D120000}"/>
    <cellStyle name="Normal 231" xfId="182" xr:uid="{00000000-0005-0000-0000-00009E120000}"/>
    <cellStyle name="Normal 231 2" xfId="3359" xr:uid="{00000000-0005-0000-0000-00009F120000}"/>
    <cellStyle name="Normal 232" xfId="183" xr:uid="{00000000-0005-0000-0000-0000A0120000}"/>
    <cellStyle name="Normal 232 2" xfId="3360" xr:uid="{00000000-0005-0000-0000-0000A1120000}"/>
    <cellStyle name="Normal 233" xfId="184" xr:uid="{00000000-0005-0000-0000-0000A2120000}"/>
    <cellStyle name="Normal 233 2" xfId="3361" xr:uid="{00000000-0005-0000-0000-0000A3120000}"/>
    <cellStyle name="Normal 234" xfId="185" xr:uid="{00000000-0005-0000-0000-0000A4120000}"/>
    <cellStyle name="Normal 234 2" xfId="3362" xr:uid="{00000000-0005-0000-0000-0000A5120000}"/>
    <cellStyle name="Normal 235" xfId="186" xr:uid="{00000000-0005-0000-0000-0000A6120000}"/>
    <cellStyle name="Normal 235 2" xfId="3363" xr:uid="{00000000-0005-0000-0000-0000A7120000}"/>
    <cellStyle name="Normal 236" xfId="187" xr:uid="{00000000-0005-0000-0000-0000A8120000}"/>
    <cellStyle name="Normal 236 2" xfId="3364" xr:uid="{00000000-0005-0000-0000-0000A9120000}"/>
    <cellStyle name="Normal 237" xfId="188" xr:uid="{00000000-0005-0000-0000-0000AA120000}"/>
    <cellStyle name="Normal 237 2" xfId="3365" xr:uid="{00000000-0005-0000-0000-0000AB120000}"/>
    <cellStyle name="Normal 238" xfId="189" xr:uid="{00000000-0005-0000-0000-0000AC120000}"/>
    <cellStyle name="Normal 238 2" xfId="3366" xr:uid="{00000000-0005-0000-0000-0000AD120000}"/>
    <cellStyle name="Normal 239" xfId="190" xr:uid="{00000000-0005-0000-0000-0000AE120000}"/>
    <cellStyle name="Normal 239 2" xfId="3367" xr:uid="{00000000-0005-0000-0000-0000AF120000}"/>
    <cellStyle name="Normal 24" xfId="191" xr:uid="{00000000-0005-0000-0000-0000B0120000}"/>
    <cellStyle name="Normal 24 2" xfId="1632" xr:uid="{00000000-0005-0000-0000-0000B1120000}"/>
    <cellStyle name="Normal 24 2 2" xfId="3369" xr:uid="{00000000-0005-0000-0000-0000B2120000}"/>
    <cellStyle name="Normal 24 3" xfId="3368" xr:uid="{00000000-0005-0000-0000-0000B3120000}"/>
    <cellStyle name="Normal 240" xfId="192" xr:uid="{00000000-0005-0000-0000-0000B4120000}"/>
    <cellStyle name="Normal 240 2" xfId="3370" xr:uid="{00000000-0005-0000-0000-0000B5120000}"/>
    <cellStyle name="Normal 241" xfId="193" xr:uid="{00000000-0005-0000-0000-0000B6120000}"/>
    <cellStyle name="Normal 241 2" xfId="3371" xr:uid="{00000000-0005-0000-0000-0000B7120000}"/>
    <cellStyle name="Normal 242" xfId="194" xr:uid="{00000000-0005-0000-0000-0000B8120000}"/>
    <cellStyle name="Normal 242 2" xfId="3372" xr:uid="{00000000-0005-0000-0000-0000B9120000}"/>
    <cellStyle name="Normal 243" xfId="195" xr:uid="{00000000-0005-0000-0000-0000BA120000}"/>
    <cellStyle name="Normal 243 2" xfId="3373" xr:uid="{00000000-0005-0000-0000-0000BB120000}"/>
    <cellStyle name="Normal 244" xfId="196" xr:uid="{00000000-0005-0000-0000-0000BC120000}"/>
    <cellStyle name="Normal 244 2" xfId="3374" xr:uid="{00000000-0005-0000-0000-0000BD120000}"/>
    <cellStyle name="Normal 245" xfId="197" xr:uid="{00000000-0005-0000-0000-0000BE120000}"/>
    <cellStyle name="Normal 245 2" xfId="3375" xr:uid="{00000000-0005-0000-0000-0000BF120000}"/>
    <cellStyle name="Normal 246" xfId="198" xr:uid="{00000000-0005-0000-0000-0000C0120000}"/>
    <cellStyle name="Normal 246 2" xfId="3376" xr:uid="{00000000-0005-0000-0000-0000C1120000}"/>
    <cellStyle name="Normal 247" xfId="199" xr:uid="{00000000-0005-0000-0000-0000C2120000}"/>
    <cellStyle name="Normal 247 2" xfId="3377" xr:uid="{00000000-0005-0000-0000-0000C3120000}"/>
    <cellStyle name="Normal 248" xfId="200" xr:uid="{00000000-0005-0000-0000-0000C4120000}"/>
    <cellStyle name="Normal 248 2" xfId="3378" xr:uid="{00000000-0005-0000-0000-0000C5120000}"/>
    <cellStyle name="Normal 249" xfId="201" xr:uid="{00000000-0005-0000-0000-0000C6120000}"/>
    <cellStyle name="Normal 249 2" xfId="3379" xr:uid="{00000000-0005-0000-0000-0000C7120000}"/>
    <cellStyle name="Normal 25" xfId="202" xr:uid="{00000000-0005-0000-0000-0000C8120000}"/>
    <cellStyle name="Normal 25 2" xfId="1633" xr:uid="{00000000-0005-0000-0000-0000C9120000}"/>
    <cellStyle name="Normal 25 2 2" xfId="3381" xr:uid="{00000000-0005-0000-0000-0000CA120000}"/>
    <cellStyle name="Normal 25 3" xfId="3380" xr:uid="{00000000-0005-0000-0000-0000CB120000}"/>
    <cellStyle name="Normal 250" xfId="1634" xr:uid="{00000000-0005-0000-0000-0000CC120000}"/>
    <cellStyle name="Normal 250 2" xfId="3382" xr:uid="{00000000-0005-0000-0000-0000CD120000}"/>
    <cellStyle name="Normal 251" xfId="1635" xr:uid="{00000000-0005-0000-0000-0000CE120000}"/>
    <cellStyle name="Normal 251 2" xfId="3383" xr:uid="{00000000-0005-0000-0000-0000CF120000}"/>
    <cellStyle name="Normal 252" xfId="1636" xr:uid="{00000000-0005-0000-0000-0000D0120000}"/>
    <cellStyle name="Normal 252 2" xfId="3384" xr:uid="{00000000-0005-0000-0000-0000D1120000}"/>
    <cellStyle name="Normal 253" xfId="1637" xr:uid="{00000000-0005-0000-0000-0000D2120000}"/>
    <cellStyle name="Normal 253 2" xfId="3385" xr:uid="{00000000-0005-0000-0000-0000D3120000}"/>
    <cellStyle name="Normal 254" xfId="3386" xr:uid="{00000000-0005-0000-0000-0000D4120000}"/>
    <cellStyle name="Normal 254 2" xfId="3651" xr:uid="{00000000-0005-0000-0000-0000D5120000}"/>
    <cellStyle name="Normal 255" xfId="1638" xr:uid="{00000000-0005-0000-0000-0000D6120000}"/>
    <cellStyle name="Normal 255 2" xfId="3387" xr:uid="{00000000-0005-0000-0000-0000D7120000}"/>
    <cellStyle name="Normal 256" xfId="1934" xr:uid="{00000000-0005-0000-0000-0000D8120000}"/>
    <cellStyle name="Normal 256 2" xfId="3655" xr:uid="{00000000-0005-0000-0000-0000D9120000}"/>
    <cellStyle name="Normal 257" xfId="3672" xr:uid="{00000000-0005-0000-0000-0000DA120000}"/>
    <cellStyle name="Normal 258" xfId="3669" xr:uid="{00000000-0005-0000-0000-0000DB120000}"/>
    <cellStyle name="Normal 259" xfId="5898" xr:uid="{00000000-0005-0000-0000-0000DC120000}"/>
    <cellStyle name="Normal 26" xfId="203" xr:uid="{00000000-0005-0000-0000-0000DD120000}"/>
    <cellStyle name="Normal 26 2" xfId="1639" xr:uid="{00000000-0005-0000-0000-0000DE120000}"/>
    <cellStyle name="Normal 26 2 2" xfId="3389" xr:uid="{00000000-0005-0000-0000-0000DF120000}"/>
    <cellStyle name="Normal 26 3" xfId="3388" xr:uid="{00000000-0005-0000-0000-0000E0120000}"/>
    <cellStyle name="Normal 260" xfId="5899" xr:uid="{00000000-0005-0000-0000-0000E1120000}"/>
    <cellStyle name="Normal 261" xfId="5915" xr:uid="{00000000-0005-0000-0000-0000E2120000}"/>
    <cellStyle name="Normal 266" xfId="1933" xr:uid="{00000000-0005-0000-0000-0000E3120000}"/>
    <cellStyle name="Normal 268" xfId="1932" xr:uid="{00000000-0005-0000-0000-0000E4120000}"/>
    <cellStyle name="Normal 27" xfId="204" xr:uid="{00000000-0005-0000-0000-0000E5120000}"/>
    <cellStyle name="Normal 27 2" xfId="1640" xr:uid="{00000000-0005-0000-0000-0000E6120000}"/>
    <cellStyle name="Normal 27 2 2" xfId="3391" xr:uid="{00000000-0005-0000-0000-0000E7120000}"/>
    <cellStyle name="Normal 27 3" xfId="3390" xr:uid="{00000000-0005-0000-0000-0000E8120000}"/>
    <cellStyle name="Normal 28" xfId="205" xr:uid="{00000000-0005-0000-0000-0000E9120000}"/>
    <cellStyle name="Normal 28 2" xfId="1641" xr:uid="{00000000-0005-0000-0000-0000EA120000}"/>
    <cellStyle name="Normal 28 2 2" xfId="3393" xr:uid="{00000000-0005-0000-0000-0000EB120000}"/>
    <cellStyle name="Normal 28 3" xfId="3392" xr:uid="{00000000-0005-0000-0000-0000EC120000}"/>
    <cellStyle name="Normal 29" xfId="206" xr:uid="{00000000-0005-0000-0000-0000ED120000}"/>
    <cellStyle name="Normal 29 2" xfId="1642" xr:uid="{00000000-0005-0000-0000-0000EE120000}"/>
    <cellStyle name="Normal 29 2 2" xfId="3395" xr:uid="{00000000-0005-0000-0000-0000EF120000}"/>
    <cellStyle name="Normal 29 3" xfId="3394" xr:uid="{00000000-0005-0000-0000-0000F0120000}"/>
    <cellStyle name="Normal 3" xfId="207" xr:uid="{00000000-0005-0000-0000-0000F1120000}"/>
    <cellStyle name="Normal 3 10" xfId="1643" xr:uid="{00000000-0005-0000-0000-0000F2120000}"/>
    <cellStyle name="Normal 3 10 2" xfId="3397" xr:uid="{00000000-0005-0000-0000-0000F3120000}"/>
    <cellStyle name="Normal 3 11" xfId="1644" xr:uid="{00000000-0005-0000-0000-0000F4120000}"/>
    <cellStyle name="Normal 3 11 2" xfId="1645" xr:uid="{00000000-0005-0000-0000-0000F5120000}"/>
    <cellStyle name="Normal 3 11 2 2" xfId="3399" xr:uid="{00000000-0005-0000-0000-0000F6120000}"/>
    <cellStyle name="Normal 3 11 3" xfId="1646" xr:uid="{00000000-0005-0000-0000-0000F7120000}"/>
    <cellStyle name="Normal 3 11 3 2" xfId="3400" xr:uid="{00000000-0005-0000-0000-0000F8120000}"/>
    <cellStyle name="Normal 3 11 4" xfId="1647" xr:uid="{00000000-0005-0000-0000-0000F9120000}"/>
    <cellStyle name="Normal 3 11 4 2" xfId="3401" xr:uid="{00000000-0005-0000-0000-0000FA120000}"/>
    <cellStyle name="Normal 3 11 5" xfId="1648" xr:uid="{00000000-0005-0000-0000-0000FB120000}"/>
    <cellStyle name="Normal 3 11 5 2" xfId="3402" xr:uid="{00000000-0005-0000-0000-0000FC120000}"/>
    <cellStyle name="Normal 3 11 6" xfId="3398" xr:uid="{00000000-0005-0000-0000-0000FD120000}"/>
    <cellStyle name="Normal 3 12" xfId="1649" xr:uid="{00000000-0005-0000-0000-0000FE120000}"/>
    <cellStyle name="Normal 3 12 2" xfId="3403" xr:uid="{00000000-0005-0000-0000-0000FF120000}"/>
    <cellStyle name="Normal 3 13" xfId="1650" xr:uid="{00000000-0005-0000-0000-000000130000}"/>
    <cellStyle name="Normal 3 13 2" xfId="3404" xr:uid="{00000000-0005-0000-0000-000001130000}"/>
    <cellStyle name="Normal 3 14" xfId="1651" xr:uid="{00000000-0005-0000-0000-000002130000}"/>
    <cellStyle name="Normal 3 14 2" xfId="3405" xr:uid="{00000000-0005-0000-0000-000003130000}"/>
    <cellStyle name="Normal 3 15" xfId="1652" xr:uid="{00000000-0005-0000-0000-000004130000}"/>
    <cellStyle name="Normal 3 15 2" xfId="3406" xr:uid="{00000000-0005-0000-0000-000005130000}"/>
    <cellStyle name="Normal 3 16" xfId="1653" xr:uid="{00000000-0005-0000-0000-000006130000}"/>
    <cellStyle name="Normal 3 16 2" xfId="3407" xr:uid="{00000000-0005-0000-0000-000007130000}"/>
    <cellStyle name="Normal 3 17" xfId="1654" xr:uid="{00000000-0005-0000-0000-000008130000}"/>
    <cellStyle name="Normal 3 17 2" xfId="3408" xr:uid="{00000000-0005-0000-0000-000009130000}"/>
    <cellStyle name="Normal 3 18" xfId="1655" xr:uid="{00000000-0005-0000-0000-00000A130000}"/>
    <cellStyle name="Normal 3 18 2" xfId="3409" xr:uid="{00000000-0005-0000-0000-00000B130000}"/>
    <cellStyle name="Normal 3 19" xfId="1656" xr:uid="{00000000-0005-0000-0000-00000C130000}"/>
    <cellStyle name="Normal 3 19 2" xfId="3410" xr:uid="{00000000-0005-0000-0000-00000D130000}"/>
    <cellStyle name="Normal 3 2" xfId="208" xr:uid="{00000000-0005-0000-0000-00000E130000}"/>
    <cellStyle name="Normal 3 2 2" xfId="209" xr:uid="{00000000-0005-0000-0000-00000F130000}"/>
    <cellStyle name="Normal 3 2 2 2" xfId="1657" xr:uid="{00000000-0005-0000-0000-000010130000}"/>
    <cellStyle name="Normal 3 2 2 2 2" xfId="3413" xr:uid="{00000000-0005-0000-0000-000011130000}"/>
    <cellStyle name="Normal 3 2 2 3" xfId="3412" xr:uid="{00000000-0005-0000-0000-000012130000}"/>
    <cellStyle name="Normal 3 2 3" xfId="318" xr:uid="{00000000-0005-0000-0000-000013130000}"/>
    <cellStyle name="Normal 3 2 3 2" xfId="3414" xr:uid="{00000000-0005-0000-0000-000014130000}"/>
    <cellStyle name="Normal 3 2 4" xfId="1658" xr:uid="{00000000-0005-0000-0000-000015130000}"/>
    <cellStyle name="Normal 3 2 4 2" xfId="3415" xr:uid="{00000000-0005-0000-0000-000016130000}"/>
    <cellStyle name="Normal 3 2 5" xfId="3411" xr:uid="{00000000-0005-0000-0000-000017130000}"/>
    <cellStyle name="Normal 3 20" xfId="1659" xr:uid="{00000000-0005-0000-0000-000018130000}"/>
    <cellStyle name="Normal 3 20 2" xfId="3416" xr:uid="{00000000-0005-0000-0000-000019130000}"/>
    <cellStyle name="Normal 3 21" xfId="3396" xr:uid="{00000000-0005-0000-0000-00001A130000}"/>
    <cellStyle name="Normal 3 3" xfId="210" xr:uid="{00000000-0005-0000-0000-00001B130000}"/>
    <cellStyle name="Normal 3 3 2" xfId="3417" xr:uid="{00000000-0005-0000-0000-00001C130000}"/>
    <cellStyle name="Normal 3 4" xfId="1660" xr:uid="{00000000-0005-0000-0000-00001D130000}"/>
    <cellStyle name="Normal 3 4 2" xfId="3418" xr:uid="{00000000-0005-0000-0000-00001E130000}"/>
    <cellStyle name="Normal 3 5" xfId="1661" xr:uid="{00000000-0005-0000-0000-00001F130000}"/>
    <cellStyle name="Normal 3 5 2" xfId="3419" xr:uid="{00000000-0005-0000-0000-000020130000}"/>
    <cellStyle name="Normal 3 6" xfId="1662" xr:uid="{00000000-0005-0000-0000-000021130000}"/>
    <cellStyle name="Normal 3 6 2" xfId="3420" xr:uid="{00000000-0005-0000-0000-000022130000}"/>
    <cellStyle name="Normal 3 7" xfId="1663" xr:uid="{00000000-0005-0000-0000-000023130000}"/>
    <cellStyle name="Normal 3 7 10" xfId="1664" xr:uid="{00000000-0005-0000-0000-000024130000}"/>
    <cellStyle name="Normal 3 7 10 2" xfId="3422" xr:uid="{00000000-0005-0000-0000-000025130000}"/>
    <cellStyle name="Normal 3 7 11" xfId="1665" xr:uid="{00000000-0005-0000-0000-000026130000}"/>
    <cellStyle name="Normal 3 7 11 2" xfId="3423" xr:uid="{00000000-0005-0000-0000-000027130000}"/>
    <cellStyle name="Normal 3 7 12" xfId="3421" xr:uid="{00000000-0005-0000-0000-000028130000}"/>
    <cellStyle name="Normal 3 7 2" xfId="1666" xr:uid="{00000000-0005-0000-0000-000029130000}"/>
    <cellStyle name="Normal 3 7 2 2" xfId="3424" xr:uid="{00000000-0005-0000-0000-00002A130000}"/>
    <cellStyle name="Normal 3 7 3" xfId="1667" xr:uid="{00000000-0005-0000-0000-00002B130000}"/>
    <cellStyle name="Normal 3 7 3 2" xfId="3425" xr:uid="{00000000-0005-0000-0000-00002C130000}"/>
    <cellStyle name="Normal 3 7 4" xfId="1668" xr:uid="{00000000-0005-0000-0000-00002D130000}"/>
    <cellStyle name="Normal 3 7 4 2" xfId="3426" xr:uid="{00000000-0005-0000-0000-00002E130000}"/>
    <cellStyle name="Normal 3 7 5" xfId="1669" xr:uid="{00000000-0005-0000-0000-00002F130000}"/>
    <cellStyle name="Normal 3 7 5 2" xfId="3427" xr:uid="{00000000-0005-0000-0000-000030130000}"/>
    <cellStyle name="Normal 3 7 6" xfId="1670" xr:uid="{00000000-0005-0000-0000-000031130000}"/>
    <cellStyle name="Normal 3 7 6 2" xfId="3428" xr:uid="{00000000-0005-0000-0000-000032130000}"/>
    <cellStyle name="Normal 3 7 7" xfId="1671" xr:uid="{00000000-0005-0000-0000-000033130000}"/>
    <cellStyle name="Normal 3 7 7 2" xfId="3429" xr:uid="{00000000-0005-0000-0000-000034130000}"/>
    <cellStyle name="Normal 3 7 8" xfId="1672" xr:uid="{00000000-0005-0000-0000-000035130000}"/>
    <cellStyle name="Normal 3 7 8 2" xfId="3430" xr:uid="{00000000-0005-0000-0000-000036130000}"/>
    <cellStyle name="Normal 3 7 9" xfId="1673" xr:uid="{00000000-0005-0000-0000-000037130000}"/>
    <cellStyle name="Normal 3 7 9 2" xfId="3431" xr:uid="{00000000-0005-0000-0000-000038130000}"/>
    <cellStyle name="Normal 3 8" xfId="1674" xr:uid="{00000000-0005-0000-0000-000039130000}"/>
    <cellStyle name="Normal 3 8 2" xfId="3432" xr:uid="{00000000-0005-0000-0000-00003A130000}"/>
    <cellStyle name="Normal 3 9" xfId="1675" xr:uid="{00000000-0005-0000-0000-00003B130000}"/>
    <cellStyle name="Normal 3 9 2" xfId="3433" xr:uid="{00000000-0005-0000-0000-00003C130000}"/>
    <cellStyle name="Normal 3_IPI" xfId="1676" xr:uid="{00000000-0005-0000-0000-00003D130000}"/>
    <cellStyle name="Normal 30" xfId="211" xr:uid="{00000000-0005-0000-0000-00003E130000}"/>
    <cellStyle name="Normal 30 2" xfId="1677" xr:uid="{00000000-0005-0000-0000-00003F130000}"/>
    <cellStyle name="Normal 30 2 2" xfId="3435" xr:uid="{00000000-0005-0000-0000-000040130000}"/>
    <cellStyle name="Normal 30 3" xfId="3434" xr:uid="{00000000-0005-0000-0000-000041130000}"/>
    <cellStyle name="Normal 31" xfId="212" xr:uid="{00000000-0005-0000-0000-000042130000}"/>
    <cellStyle name="Normal 31 2" xfId="1678" xr:uid="{00000000-0005-0000-0000-000043130000}"/>
    <cellStyle name="Normal 31 2 2" xfId="3437" xr:uid="{00000000-0005-0000-0000-000044130000}"/>
    <cellStyle name="Normal 31 3" xfId="3436" xr:uid="{00000000-0005-0000-0000-000045130000}"/>
    <cellStyle name="Normal 32" xfId="213" xr:uid="{00000000-0005-0000-0000-000046130000}"/>
    <cellStyle name="Normal 32 2" xfId="1679" xr:uid="{00000000-0005-0000-0000-000047130000}"/>
    <cellStyle name="Normal 32 2 2" xfId="3439" xr:uid="{00000000-0005-0000-0000-000048130000}"/>
    <cellStyle name="Normal 32 3" xfId="3438" xr:uid="{00000000-0005-0000-0000-000049130000}"/>
    <cellStyle name="Normal 33" xfId="214" xr:uid="{00000000-0005-0000-0000-00004A130000}"/>
    <cellStyle name="Normal 33 2" xfId="1680" xr:uid="{00000000-0005-0000-0000-00004B130000}"/>
    <cellStyle name="Normal 33 2 2" xfId="3441" xr:uid="{00000000-0005-0000-0000-00004C130000}"/>
    <cellStyle name="Normal 33 3" xfId="3440" xr:uid="{00000000-0005-0000-0000-00004D130000}"/>
    <cellStyle name="Normal 34" xfId="215" xr:uid="{00000000-0005-0000-0000-00004E130000}"/>
    <cellStyle name="Normal 34 2" xfId="1681" xr:uid="{00000000-0005-0000-0000-00004F130000}"/>
    <cellStyle name="Normal 34 2 2" xfId="3443" xr:uid="{00000000-0005-0000-0000-000050130000}"/>
    <cellStyle name="Normal 34 3" xfId="3442" xr:uid="{00000000-0005-0000-0000-000051130000}"/>
    <cellStyle name="Normal 35" xfId="216" xr:uid="{00000000-0005-0000-0000-000052130000}"/>
    <cellStyle name="Normal 35 2" xfId="1682" xr:uid="{00000000-0005-0000-0000-000053130000}"/>
    <cellStyle name="Normal 35 2 2" xfId="3445" xr:uid="{00000000-0005-0000-0000-000054130000}"/>
    <cellStyle name="Normal 35 3" xfId="3444" xr:uid="{00000000-0005-0000-0000-000055130000}"/>
    <cellStyle name="Normal 36" xfId="217" xr:uid="{00000000-0005-0000-0000-000056130000}"/>
    <cellStyle name="Normal 36 2" xfId="1683" xr:uid="{00000000-0005-0000-0000-000057130000}"/>
    <cellStyle name="Normal 36 2 2" xfId="3447" xr:uid="{00000000-0005-0000-0000-000058130000}"/>
    <cellStyle name="Normal 36 3" xfId="3446" xr:uid="{00000000-0005-0000-0000-000059130000}"/>
    <cellStyle name="Normal 37" xfId="218" xr:uid="{00000000-0005-0000-0000-00005A130000}"/>
    <cellStyle name="Normal 37 2" xfId="1684" xr:uid="{00000000-0005-0000-0000-00005B130000}"/>
    <cellStyle name="Normal 37 2 2" xfId="3449" xr:uid="{00000000-0005-0000-0000-00005C130000}"/>
    <cellStyle name="Normal 37 3" xfId="3448" xr:uid="{00000000-0005-0000-0000-00005D130000}"/>
    <cellStyle name="Normal 38" xfId="219" xr:uid="{00000000-0005-0000-0000-00005E130000}"/>
    <cellStyle name="Normal 38 2" xfId="1685" xr:uid="{00000000-0005-0000-0000-00005F130000}"/>
    <cellStyle name="Normal 38 2 2" xfId="3451" xr:uid="{00000000-0005-0000-0000-000060130000}"/>
    <cellStyle name="Normal 38 3" xfId="3450" xr:uid="{00000000-0005-0000-0000-000061130000}"/>
    <cellStyle name="Normal 39" xfId="220" xr:uid="{00000000-0005-0000-0000-000062130000}"/>
    <cellStyle name="Normal 39 2" xfId="1686" xr:uid="{00000000-0005-0000-0000-000063130000}"/>
    <cellStyle name="Normal 39 2 2" xfId="3453" xr:uid="{00000000-0005-0000-0000-000064130000}"/>
    <cellStyle name="Normal 39 3" xfId="3452" xr:uid="{00000000-0005-0000-0000-000065130000}"/>
    <cellStyle name="Normal 4" xfId="221" xr:uid="{00000000-0005-0000-0000-000066130000}"/>
    <cellStyle name="Normal 4 10" xfId="3454" xr:uid="{00000000-0005-0000-0000-000067130000}"/>
    <cellStyle name="Normal 4 2" xfId="222" xr:uid="{00000000-0005-0000-0000-000068130000}"/>
    <cellStyle name="Normal 4 2 2" xfId="223" xr:uid="{00000000-0005-0000-0000-000069130000}"/>
    <cellStyle name="Normal 4 2 2 2" xfId="3456" xr:uid="{00000000-0005-0000-0000-00006A130000}"/>
    <cellStyle name="Normal 4 2 3" xfId="319" xr:uid="{00000000-0005-0000-0000-00006B130000}"/>
    <cellStyle name="Normal 4 2 3 2" xfId="3457" xr:uid="{00000000-0005-0000-0000-00006C130000}"/>
    <cellStyle name="Normal 4 2 4" xfId="1687" xr:uid="{00000000-0005-0000-0000-00006D130000}"/>
    <cellStyle name="Normal 4 2 4 2" xfId="3458" xr:uid="{00000000-0005-0000-0000-00006E130000}"/>
    <cellStyle name="Normal 4 2 5" xfId="3455" xr:uid="{00000000-0005-0000-0000-00006F130000}"/>
    <cellStyle name="Normal 4 3" xfId="224" xr:uid="{00000000-0005-0000-0000-000070130000}"/>
    <cellStyle name="Normal 4 3 2" xfId="3459" xr:uid="{00000000-0005-0000-0000-000071130000}"/>
    <cellStyle name="Normal 4 4" xfId="1688" xr:uid="{00000000-0005-0000-0000-000072130000}"/>
    <cellStyle name="Normal 4 4 2" xfId="3460" xr:uid="{00000000-0005-0000-0000-000073130000}"/>
    <cellStyle name="Normal 4 5" xfId="1689" xr:uid="{00000000-0005-0000-0000-000074130000}"/>
    <cellStyle name="Normal 4 5 2" xfId="3461" xr:uid="{00000000-0005-0000-0000-000075130000}"/>
    <cellStyle name="Normal 4 6" xfId="1690" xr:uid="{00000000-0005-0000-0000-000076130000}"/>
    <cellStyle name="Normal 4 6 2" xfId="3462" xr:uid="{00000000-0005-0000-0000-000077130000}"/>
    <cellStyle name="Normal 4 7" xfId="1691" xr:uid="{00000000-0005-0000-0000-000078130000}"/>
    <cellStyle name="Normal 4 7 2" xfId="3463" xr:uid="{00000000-0005-0000-0000-000079130000}"/>
    <cellStyle name="Normal 4 8" xfId="1692" xr:uid="{00000000-0005-0000-0000-00007A130000}"/>
    <cellStyle name="Normal 4 8 2" xfId="3464" xr:uid="{00000000-0005-0000-0000-00007B130000}"/>
    <cellStyle name="Normal 4 9" xfId="1693" xr:uid="{00000000-0005-0000-0000-00007C130000}"/>
    <cellStyle name="Normal 4 9 2" xfId="3465" xr:uid="{00000000-0005-0000-0000-00007D130000}"/>
    <cellStyle name="Normal 4_IPI" xfId="1694" xr:uid="{00000000-0005-0000-0000-00007E130000}"/>
    <cellStyle name="Normal 40" xfId="225" xr:uid="{00000000-0005-0000-0000-00007F130000}"/>
    <cellStyle name="Normal 40 2" xfId="1695" xr:uid="{00000000-0005-0000-0000-000080130000}"/>
    <cellStyle name="Normal 40 2 2" xfId="3467" xr:uid="{00000000-0005-0000-0000-000081130000}"/>
    <cellStyle name="Normal 40 3" xfId="3466" xr:uid="{00000000-0005-0000-0000-000082130000}"/>
    <cellStyle name="Normal 41" xfId="226" xr:uid="{00000000-0005-0000-0000-000083130000}"/>
    <cellStyle name="Normal 41 2" xfId="1696" xr:uid="{00000000-0005-0000-0000-000084130000}"/>
    <cellStyle name="Normal 41 2 2" xfId="3469" xr:uid="{00000000-0005-0000-0000-000085130000}"/>
    <cellStyle name="Normal 41 3" xfId="3468" xr:uid="{00000000-0005-0000-0000-000086130000}"/>
    <cellStyle name="Normal 42" xfId="227" xr:uid="{00000000-0005-0000-0000-000087130000}"/>
    <cellStyle name="Normal 42 2" xfId="1697" xr:uid="{00000000-0005-0000-0000-000088130000}"/>
    <cellStyle name="Normal 42 2 2" xfId="3471" xr:uid="{00000000-0005-0000-0000-000089130000}"/>
    <cellStyle name="Normal 42 3" xfId="3470" xr:uid="{00000000-0005-0000-0000-00008A130000}"/>
    <cellStyle name="Normal 43" xfId="228" xr:uid="{00000000-0005-0000-0000-00008B130000}"/>
    <cellStyle name="Normal 43 2" xfId="1698" xr:uid="{00000000-0005-0000-0000-00008C130000}"/>
    <cellStyle name="Normal 43 2 2" xfId="3473" xr:uid="{00000000-0005-0000-0000-00008D130000}"/>
    <cellStyle name="Normal 43 3" xfId="3472" xr:uid="{00000000-0005-0000-0000-00008E130000}"/>
    <cellStyle name="Normal 44" xfId="229" xr:uid="{00000000-0005-0000-0000-00008F130000}"/>
    <cellStyle name="Normal 44 2" xfId="1699" xr:uid="{00000000-0005-0000-0000-000090130000}"/>
    <cellStyle name="Normal 44 2 2" xfId="3475" xr:uid="{00000000-0005-0000-0000-000091130000}"/>
    <cellStyle name="Normal 44 3" xfId="3474" xr:uid="{00000000-0005-0000-0000-000092130000}"/>
    <cellStyle name="Normal 45" xfId="230" xr:uid="{00000000-0005-0000-0000-000093130000}"/>
    <cellStyle name="Normal 45 2" xfId="1700" xr:uid="{00000000-0005-0000-0000-000094130000}"/>
    <cellStyle name="Normal 45 2 2" xfId="3477" xr:uid="{00000000-0005-0000-0000-000095130000}"/>
    <cellStyle name="Normal 45 3" xfId="3476" xr:uid="{00000000-0005-0000-0000-000096130000}"/>
    <cellStyle name="Normal 46" xfId="231" xr:uid="{00000000-0005-0000-0000-000097130000}"/>
    <cellStyle name="Normal 46 2" xfId="1701" xr:uid="{00000000-0005-0000-0000-000098130000}"/>
    <cellStyle name="Normal 46 2 2" xfId="3479" xr:uid="{00000000-0005-0000-0000-000099130000}"/>
    <cellStyle name="Normal 46 3" xfId="3478" xr:uid="{00000000-0005-0000-0000-00009A130000}"/>
    <cellStyle name="Normal 47" xfId="232" xr:uid="{00000000-0005-0000-0000-00009B130000}"/>
    <cellStyle name="Normal 47 2" xfId="1702" xr:uid="{00000000-0005-0000-0000-00009C130000}"/>
    <cellStyle name="Normal 47 2 2" xfId="3481" xr:uid="{00000000-0005-0000-0000-00009D130000}"/>
    <cellStyle name="Normal 47 3" xfId="3480" xr:uid="{00000000-0005-0000-0000-00009E130000}"/>
    <cellStyle name="Normal 48" xfId="233" xr:uid="{00000000-0005-0000-0000-00009F130000}"/>
    <cellStyle name="Normal 48 2" xfId="1703" xr:uid="{00000000-0005-0000-0000-0000A0130000}"/>
    <cellStyle name="Normal 48 2 2" xfId="3483" xr:uid="{00000000-0005-0000-0000-0000A1130000}"/>
    <cellStyle name="Normal 48 3" xfId="3482" xr:uid="{00000000-0005-0000-0000-0000A2130000}"/>
    <cellStyle name="Normal 49" xfId="234" xr:uid="{00000000-0005-0000-0000-0000A3130000}"/>
    <cellStyle name="Normal 49 2" xfId="1704" xr:uid="{00000000-0005-0000-0000-0000A4130000}"/>
    <cellStyle name="Normal 49 2 2" xfId="3485" xr:uid="{00000000-0005-0000-0000-0000A5130000}"/>
    <cellStyle name="Normal 49 3" xfId="3484" xr:uid="{00000000-0005-0000-0000-0000A6130000}"/>
    <cellStyle name="Normal 5" xfId="235" xr:uid="{00000000-0005-0000-0000-0000A7130000}"/>
    <cellStyle name="Normal 5 2" xfId="236" xr:uid="{00000000-0005-0000-0000-0000A8130000}"/>
    <cellStyle name="Normal 5 2 2" xfId="3487" xr:uid="{00000000-0005-0000-0000-0000A9130000}"/>
    <cellStyle name="Normal 5 3" xfId="237" xr:uid="{00000000-0005-0000-0000-0000AA130000}"/>
    <cellStyle name="Normal 5 3 2" xfId="3488" xr:uid="{00000000-0005-0000-0000-0000AB130000}"/>
    <cellStyle name="Normal 5 4" xfId="320" xr:uid="{00000000-0005-0000-0000-0000AC130000}"/>
    <cellStyle name="Normal 5 4 2" xfId="3489" xr:uid="{00000000-0005-0000-0000-0000AD130000}"/>
    <cellStyle name="Normal 5 5" xfId="1929" xr:uid="{00000000-0005-0000-0000-0000AE130000}"/>
    <cellStyle name="Normal 5 6" xfId="3486" xr:uid="{00000000-0005-0000-0000-0000AF130000}"/>
    <cellStyle name="Normal 5 7" xfId="3656" xr:uid="{00000000-0005-0000-0000-0000B0130000}"/>
    <cellStyle name="Normal 50" xfId="238" xr:uid="{00000000-0005-0000-0000-0000B1130000}"/>
    <cellStyle name="Normal 50 2" xfId="1705" xr:uid="{00000000-0005-0000-0000-0000B2130000}"/>
    <cellStyle name="Normal 50 2 2" xfId="3491" xr:uid="{00000000-0005-0000-0000-0000B3130000}"/>
    <cellStyle name="Normal 50 3" xfId="3490" xr:uid="{00000000-0005-0000-0000-0000B4130000}"/>
    <cellStyle name="Normal 51" xfId="239" xr:uid="{00000000-0005-0000-0000-0000B5130000}"/>
    <cellStyle name="Normal 51 2" xfId="1706" xr:uid="{00000000-0005-0000-0000-0000B6130000}"/>
    <cellStyle name="Normal 51 2 2" xfId="3493" xr:uid="{00000000-0005-0000-0000-0000B7130000}"/>
    <cellStyle name="Normal 51 3" xfId="3492" xr:uid="{00000000-0005-0000-0000-0000B8130000}"/>
    <cellStyle name="Normal 52" xfId="240" xr:uid="{00000000-0005-0000-0000-0000B9130000}"/>
    <cellStyle name="Normal 52 2" xfId="1707" xr:uid="{00000000-0005-0000-0000-0000BA130000}"/>
    <cellStyle name="Normal 52 2 2" xfId="3495" xr:uid="{00000000-0005-0000-0000-0000BB130000}"/>
    <cellStyle name="Normal 52 3" xfId="3494" xr:uid="{00000000-0005-0000-0000-0000BC130000}"/>
    <cellStyle name="Normal 53" xfId="241" xr:uid="{00000000-0005-0000-0000-0000BD130000}"/>
    <cellStyle name="Normal 53 2" xfId="1708" xr:uid="{00000000-0005-0000-0000-0000BE130000}"/>
    <cellStyle name="Normal 53 2 2" xfId="3497" xr:uid="{00000000-0005-0000-0000-0000BF130000}"/>
    <cellStyle name="Normal 53 3" xfId="3496" xr:uid="{00000000-0005-0000-0000-0000C0130000}"/>
    <cellStyle name="Normal 54" xfId="242" xr:uid="{00000000-0005-0000-0000-0000C1130000}"/>
    <cellStyle name="Normal 54 2" xfId="1709" xr:uid="{00000000-0005-0000-0000-0000C2130000}"/>
    <cellStyle name="Normal 54 2 2" xfId="3499" xr:uid="{00000000-0005-0000-0000-0000C3130000}"/>
    <cellStyle name="Normal 54 3" xfId="3498" xr:uid="{00000000-0005-0000-0000-0000C4130000}"/>
    <cellStyle name="Normal 55" xfId="243" xr:uid="{00000000-0005-0000-0000-0000C5130000}"/>
    <cellStyle name="Normal 55 2" xfId="1710" xr:uid="{00000000-0005-0000-0000-0000C6130000}"/>
    <cellStyle name="Normal 55 2 2" xfId="3501" xr:uid="{00000000-0005-0000-0000-0000C7130000}"/>
    <cellStyle name="Normal 55 3" xfId="3500" xr:uid="{00000000-0005-0000-0000-0000C8130000}"/>
    <cellStyle name="Normal 56" xfId="244" xr:uid="{00000000-0005-0000-0000-0000C9130000}"/>
    <cellStyle name="Normal 56 2" xfId="1711" xr:uid="{00000000-0005-0000-0000-0000CA130000}"/>
    <cellStyle name="Normal 56 2 2" xfId="3503" xr:uid="{00000000-0005-0000-0000-0000CB130000}"/>
    <cellStyle name="Normal 56 3" xfId="3502" xr:uid="{00000000-0005-0000-0000-0000CC130000}"/>
    <cellStyle name="Normal 57" xfId="245" xr:uid="{00000000-0005-0000-0000-0000CD130000}"/>
    <cellStyle name="Normal 57 2" xfId="1712" xr:uid="{00000000-0005-0000-0000-0000CE130000}"/>
    <cellStyle name="Normal 57 2 2" xfId="3505" xr:uid="{00000000-0005-0000-0000-0000CF130000}"/>
    <cellStyle name="Normal 57 3" xfId="3504" xr:uid="{00000000-0005-0000-0000-0000D0130000}"/>
    <cellStyle name="Normal 58" xfId="246" xr:uid="{00000000-0005-0000-0000-0000D1130000}"/>
    <cellStyle name="Normal 58 2" xfId="1713" xr:uid="{00000000-0005-0000-0000-0000D2130000}"/>
    <cellStyle name="Normal 58 2 2" xfId="3507" xr:uid="{00000000-0005-0000-0000-0000D3130000}"/>
    <cellStyle name="Normal 58 3" xfId="3506" xr:uid="{00000000-0005-0000-0000-0000D4130000}"/>
    <cellStyle name="Normal 59" xfId="247" xr:uid="{00000000-0005-0000-0000-0000D5130000}"/>
    <cellStyle name="Normal 59 2" xfId="1714" xr:uid="{00000000-0005-0000-0000-0000D6130000}"/>
    <cellStyle name="Normal 59 2 2" xfId="3509" xr:uid="{00000000-0005-0000-0000-0000D7130000}"/>
    <cellStyle name="Normal 59 3" xfId="3508" xr:uid="{00000000-0005-0000-0000-0000D8130000}"/>
    <cellStyle name="Normal 6" xfId="248" xr:uid="{00000000-0005-0000-0000-0000D9130000}"/>
    <cellStyle name="Normal 6 2" xfId="249" xr:uid="{00000000-0005-0000-0000-0000DA130000}"/>
    <cellStyle name="Normal 6 2 2" xfId="3511" xr:uid="{00000000-0005-0000-0000-0000DB130000}"/>
    <cellStyle name="Normal 6 3" xfId="250" xr:uid="{00000000-0005-0000-0000-0000DC130000}"/>
    <cellStyle name="Normal 6 3 2" xfId="3512" xr:uid="{00000000-0005-0000-0000-0000DD130000}"/>
    <cellStyle name="Normal 6 4" xfId="251" xr:uid="{00000000-0005-0000-0000-0000DE130000}"/>
    <cellStyle name="Normal 6 4 2" xfId="3513" xr:uid="{00000000-0005-0000-0000-0000DF130000}"/>
    <cellStyle name="Normal 6 5" xfId="1931" xr:uid="{00000000-0005-0000-0000-0000E0130000}"/>
    <cellStyle name="Normal 6 5 2" xfId="4607" xr:uid="{00000000-0005-0000-0000-0000E1130000}"/>
    <cellStyle name="Normal 6 6" xfId="3510" xr:uid="{00000000-0005-0000-0000-0000E2130000}"/>
    <cellStyle name="Normal 6 7" xfId="3657" xr:uid="{00000000-0005-0000-0000-0000E3130000}"/>
    <cellStyle name="Normal 6 8" xfId="3658" xr:uid="{00000000-0005-0000-0000-0000E4130000}"/>
    <cellStyle name="Normal 6 9" xfId="3659" xr:uid="{00000000-0005-0000-0000-0000E5130000}"/>
    <cellStyle name="Normal 60" xfId="252" xr:uid="{00000000-0005-0000-0000-0000E6130000}"/>
    <cellStyle name="Normal 60 2" xfId="1715" xr:uid="{00000000-0005-0000-0000-0000E7130000}"/>
    <cellStyle name="Normal 60 2 2" xfId="3515" xr:uid="{00000000-0005-0000-0000-0000E8130000}"/>
    <cellStyle name="Normal 60 3" xfId="3514" xr:uid="{00000000-0005-0000-0000-0000E9130000}"/>
    <cellStyle name="Normal 61" xfId="253" xr:uid="{00000000-0005-0000-0000-0000EA130000}"/>
    <cellStyle name="Normal 61 2" xfId="1716" xr:uid="{00000000-0005-0000-0000-0000EB130000}"/>
    <cellStyle name="Normal 61 2 2" xfId="3517" xr:uid="{00000000-0005-0000-0000-0000EC130000}"/>
    <cellStyle name="Normal 61 3" xfId="3516" xr:uid="{00000000-0005-0000-0000-0000ED130000}"/>
    <cellStyle name="Normal 62" xfId="254" xr:uid="{00000000-0005-0000-0000-0000EE130000}"/>
    <cellStyle name="Normal 62 2" xfId="1717" xr:uid="{00000000-0005-0000-0000-0000EF130000}"/>
    <cellStyle name="Normal 62 2 2" xfId="3519" xr:uid="{00000000-0005-0000-0000-0000F0130000}"/>
    <cellStyle name="Normal 62 3" xfId="3518" xr:uid="{00000000-0005-0000-0000-0000F1130000}"/>
    <cellStyle name="Normal 63" xfId="255" xr:uid="{00000000-0005-0000-0000-0000F2130000}"/>
    <cellStyle name="Normal 63 2" xfId="1718" xr:uid="{00000000-0005-0000-0000-0000F3130000}"/>
    <cellStyle name="Normal 63 2 2" xfId="3521" xr:uid="{00000000-0005-0000-0000-0000F4130000}"/>
    <cellStyle name="Normal 63 3" xfId="3520" xr:uid="{00000000-0005-0000-0000-0000F5130000}"/>
    <cellStyle name="Normal 64" xfId="256" xr:uid="{00000000-0005-0000-0000-0000F6130000}"/>
    <cellStyle name="Normal 64 2" xfId="1719" xr:uid="{00000000-0005-0000-0000-0000F7130000}"/>
    <cellStyle name="Normal 64 2 2" xfId="3523" xr:uid="{00000000-0005-0000-0000-0000F8130000}"/>
    <cellStyle name="Normal 64 3" xfId="3522" xr:uid="{00000000-0005-0000-0000-0000F9130000}"/>
    <cellStyle name="Normal 65" xfId="257" xr:uid="{00000000-0005-0000-0000-0000FA130000}"/>
    <cellStyle name="Normal 65 2" xfId="1720" xr:uid="{00000000-0005-0000-0000-0000FB130000}"/>
    <cellStyle name="Normal 65 2 2" xfId="3525" xr:uid="{00000000-0005-0000-0000-0000FC130000}"/>
    <cellStyle name="Normal 65 3" xfId="3524" xr:uid="{00000000-0005-0000-0000-0000FD130000}"/>
    <cellStyle name="Normal 66" xfId="258" xr:uid="{00000000-0005-0000-0000-0000FE130000}"/>
    <cellStyle name="Normal 66 2" xfId="1721" xr:uid="{00000000-0005-0000-0000-0000FF130000}"/>
    <cellStyle name="Normal 66 2 2" xfId="3527" xr:uid="{00000000-0005-0000-0000-000000140000}"/>
    <cellStyle name="Normal 66 3" xfId="3526" xr:uid="{00000000-0005-0000-0000-000001140000}"/>
    <cellStyle name="Normal 67" xfId="259" xr:uid="{00000000-0005-0000-0000-000002140000}"/>
    <cellStyle name="Normal 67 2" xfId="1722" xr:uid="{00000000-0005-0000-0000-000003140000}"/>
    <cellStyle name="Normal 67 2 2" xfId="3529" xr:uid="{00000000-0005-0000-0000-000004140000}"/>
    <cellStyle name="Normal 67 3" xfId="3528" xr:uid="{00000000-0005-0000-0000-000005140000}"/>
    <cellStyle name="Normal 68" xfId="260" xr:uid="{00000000-0005-0000-0000-000006140000}"/>
    <cellStyle name="Normal 68 2" xfId="1723" xr:uid="{00000000-0005-0000-0000-000007140000}"/>
    <cellStyle name="Normal 68 2 2" xfId="3531" xr:uid="{00000000-0005-0000-0000-000008140000}"/>
    <cellStyle name="Normal 68 3" xfId="3530" xr:uid="{00000000-0005-0000-0000-000009140000}"/>
    <cellStyle name="Normal 69" xfId="261" xr:uid="{00000000-0005-0000-0000-00000A140000}"/>
    <cellStyle name="Normal 69 2" xfId="1724" xr:uid="{00000000-0005-0000-0000-00000B140000}"/>
    <cellStyle name="Normal 69 2 2" xfId="3533" xr:uid="{00000000-0005-0000-0000-00000C140000}"/>
    <cellStyle name="Normal 69 3" xfId="3532" xr:uid="{00000000-0005-0000-0000-00000D140000}"/>
    <cellStyle name="Normal 7" xfId="2" xr:uid="{00000000-0005-0000-0000-00000E140000}"/>
    <cellStyle name="Normal 7 2" xfId="262" xr:uid="{00000000-0005-0000-0000-00000F140000}"/>
    <cellStyle name="Normal 7 2 2" xfId="3535" xr:uid="{00000000-0005-0000-0000-000010140000}"/>
    <cellStyle name="Normal 7 3" xfId="263" xr:uid="{00000000-0005-0000-0000-000011140000}"/>
    <cellStyle name="Normal 7 3 2" xfId="3536" xr:uid="{00000000-0005-0000-0000-000012140000}"/>
    <cellStyle name="Normal 7 4" xfId="321" xr:uid="{00000000-0005-0000-0000-000013140000}"/>
    <cellStyle name="Normal 7 4 2" xfId="3537" xr:uid="{00000000-0005-0000-0000-000014140000}"/>
    <cellStyle name="Normal 7 5" xfId="1725" xr:uid="{00000000-0005-0000-0000-000015140000}"/>
    <cellStyle name="Normal 7 5 2" xfId="3538" xr:uid="{00000000-0005-0000-0000-000016140000}"/>
    <cellStyle name="Normal 7 6" xfId="3534" xr:uid="{00000000-0005-0000-0000-000017140000}"/>
    <cellStyle name="Normal 70" xfId="264" xr:uid="{00000000-0005-0000-0000-000018140000}"/>
    <cellStyle name="Normal 70 2" xfId="1726" xr:uid="{00000000-0005-0000-0000-000019140000}"/>
    <cellStyle name="Normal 70 2 2" xfId="3540" xr:uid="{00000000-0005-0000-0000-00001A140000}"/>
    <cellStyle name="Normal 70 3" xfId="3539" xr:uid="{00000000-0005-0000-0000-00001B140000}"/>
    <cellStyle name="Normal 71" xfId="265" xr:uid="{00000000-0005-0000-0000-00001C140000}"/>
    <cellStyle name="Normal 71 2" xfId="1727" xr:uid="{00000000-0005-0000-0000-00001D140000}"/>
    <cellStyle name="Normal 71 2 2" xfId="3542" xr:uid="{00000000-0005-0000-0000-00001E140000}"/>
    <cellStyle name="Normal 71 3" xfId="3541" xr:uid="{00000000-0005-0000-0000-00001F140000}"/>
    <cellStyle name="Normal 72" xfId="266" xr:uid="{00000000-0005-0000-0000-000020140000}"/>
    <cellStyle name="Normal 72 2" xfId="1728" xr:uid="{00000000-0005-0000-0000-000021140000}"/>
    <cellStyle name="Normal 72 2 2" xfId="3544" xr:uid="{00000000-0005-0000-0000-000022140000}"/>
    <cellStyle name="Normal 72 3" xfId="3543" xr:uid="{00000000-0005-0000-0000-000023140000}"/>
    <cellStyle name="Normal 73" xfId="267" xr:uid="{00000000-0005-0000-0000-000024140000}"/>
    <cellStyle name="Normal 73 2" xfId="1729" xr:uid="{00000000-0005-0000-0000-000025140000}"/>
    <cellStyle name="Normal 73 2 2" xfId="3546" xr:uid="{00000000-0005-0000-0000-000026140000}"/>
    <cellStyle name="Normal 73 3" xfId="3545" xr:uid="{00000000-0005-0000-0000-000027140000}"/>
    <cellStyle name="Normal 74" xfId="268" xr:uid="{00000000-0005-0000-0000-000028140000}"/>
    <cellStyle name="Normal 74 2" xfId="1730" xr:uid="{00000000-0005-0000-0000-000029140000}"/>
    <cellStyle name="Normal 74 2 2" xfId="3548" xr:uid="{00000000-0005-0000-0000-00002A140000}"/>
    <cellStyle name="Normal 74 3" xfId="3547" xr:uid="{00000000-0005-0000-0000-00002B140000}"/>
    <cellStyle name="Normal 75" xfId="269" xr:uid="{00000000-0005-0000-0000-00002C140000}"/>
    <cellStyle name="Normal 75 2" xfId="1731" xr:uid="{00000000-0005-0000-0000-00002D140000}"/>
    <cellStyle name="Normal 75 2 2" xfId="3550" xr:uid="{00000000-0005-0000-0000-00002E140000}"/>
    <cellStyle name="Normal 75 3" xfId="3549" xr:uid="{00000000-0005-0000-0000-00002F140000}"/>
    <cellStyle name="Normal 76" xfId="270" xr:uid="{00000000-0005-0000-0000-000030140000}"/>
    <cellStyle name="Normal 76 2" xfId="1732" xr:uid="{00000000-0005-0000-0000-000031140000}"/>
    <cellStyle name="Normal 76 2 2" xfId="3552" xr:uid="{00000000-0005-0000-0000-000032140000}"/>
    <cellStyle name="Normal 76 3" xfId="3551" xr:uid="{00000000-0005-0000-0000-000033140000}"/>
    <cellStyle name="Normal 77" xfId="271" xr:uid="{00000000-0005-0000-0000-000034140000}"/>
    <cellStyle name="Normal 77 2" xfId="1733" xr:uid="{00000000-0005-0000-0000-000035140000}"/>
    <cellStyle name="Normal 77 2 2" xfId="3554" xr:uid="{00000000-0005-0000-0000-000036140000}"/>
    <cellStyle name="Normal 77 3" xfId="3553" xr:uid="{00000000-0005-0000-0000-000037140000}"/>
    <cellStyle name="Normal 78" xfId="272" xr:uid="{00000000-0005-0000-0000-000038140000}"/>
    <cellStyle name="Normal 78 2" xfId="1734" xr:uid="{00000000-0005-0000-0000-000039140000}"/>
    <cellStyle name="Normal 78 2 2" xfId="3556" xr:uid="{00000000-0005-0000-0000-00003A140000}"/>
    <cellStyle name="Normal 78 3" xfId="3555" xr:uid="{00000000-0005-0000-0000-00003B140000}"/>
    <cellStyle name="Normal 79" xfId="273" xr:uid="{00000000-0005-0000-0000-00003C140000}"/>
    <cellStyle name="Normal 79 2" xfId="1735" xr:uid="{00000000-0005-0000-0000-00003D140000}"/>
    <cellStyle name="Normal 79 2 2" xfId="3558" xr:uid="{00000000-0005-0000-0000-00003E140000}"/>
    <cellStyle name="Normal 79 3" xfId="3557" xr:uid="{00000000-0005-0000-0000-00003F140000}"/>
    <cellStyle name="Normal 8" xfId="274" xr:uid="{00000000-0005-0000-0000-000040140000}"/>
    <cellStyle name="Normal 8 2" xfId="275" xr:uid="{00000000-0005-0000-0000-000041140000}"/>
    <cellStyle name="Normal 8 2 2" xfId="3560" xr:uid="{00000000-0005-0000-0000-000042140000}"/>
    <cellStyle name="Normal 8 3" xfId="1736" xr:uid="{00000000-0005-0000-0000-000043140000}"/>
    <cellStyle name="Normal 8 3 2" xfId="3561" xr:uid="{00000000-0005-0000-0000-000044140000}"/>
    <cellStyle name="Normal 8 4" xfId="3559" xr:uid="{00000000-0005-0000-0000-000045140000}"/>
    <cellStyle name="Normal 8_8.6.1.15" xfId="327" xr:uid="{00000000-0005-0000-0000-000046140000}"/>
    <cellStyle name="Normal 80" xfId="276" xr:uid="{00000000-0005-0000-0000-000047140000}"/>
    <cellStyle name="Normal 80 2" xfId="1737" xr:uid="{00000000-0005-0000-0000-000048140000}"/>
    <cellStyle name="Normal 80 2 2" xfId="3563" xr:uid="{00000000-0005-0000-0000-000049140000}"/>
    <cellStyle name="Normal 80 3" xfId="3562" xr:uid="{00000000-0005-0000-0000-00004A140000}"/>
    <cellStyle name="Normal 81" xfId="277" xr:uid="{00000000-0005-0000-0000-00004B140000}"/>
    <cellStyle name="Normal 81 2" xfId="1738" xr:uid="{00000000-0005-0000-0000-00004C140000}"/>
    <cellStyle name="Normal 81 2 2" xfId="3565" xr:uid="{00000000-0005-0000-0000-00004D140000}"/>
    <cellStyle name="Normal 81 3" xfId="3564" xr:uid="{00000000-0005-0000-0000-00004E140000}"/>
    <cellStyle name="Normal 82" xfId="278" xr:uid="{00000000-0005-0000-0000-00004F140000}"/>
    <cellStyle name="Normal 82 2" xfId="1739" xr:uid="{00000000-0005-0000-0000-000050140000}"/>
    <cellStyle name="Normal 82 2 2" xfId="3567" xr:uid="{00000000-0005-0000-0000-000051140000}"/>
    <cellStyle name="Normal 82 3" xfId="3566" xr:uid="{00000000-0005-0000-0000-000052140000}"/>
    <cellStyle name="Normal 83" xfId="279" xr:uid="{00000000-0005-0000-0000-000053140000}"/>
    <cellStyle name="Normal 83 2" xfId="1740" xr:uid="{00000000-0005-0000-0000-000054140000}"/>
    <cellStyle name="Normal 83 2 2" xfId="3569" xr:uid="{00000000-0005-0000-0000-000055140000}"/>
    <cellStyle name="Normal 83 3" xfId="3568" xr:uid="{00000000-0005-0000-0000-000056140000}"/>
    <cellStyle name="Normal 84" xfId="280" xr:uid="{00000000-0005-0000-0000-000057140000}"/>
    <cellStyle name="Normal 84 2" xfId="1741" xr:uid="{00000000-0005-0000-0000-000058140000}"/>
    <cellStyle name="Normal 84 2 2" xfId="3571" xr:uid="{00000000-0005-0000-0000-000059140000}"/>
    <cellStyle name="Normal 84 3" xfId="3570" xr:uid="{00000000-0005-0000-0000-00005A140000}"/>
    <cellStyle name="Normal 85" xfId="281" xr:uid="{00000000-0005-0000-0000-00005B140000}"/>
    <cellStyle name="Normal 85 2" xfId="1742" xr:uid="{00000000-0005-0000-0000-00005C140000}"/>
    <cellStyle name="Normal 85 2 2" xfId="3573" xr:uid="{00000000-0005-0000-0000-00005D140000}"/>
    <cellStyle name="Normal 85 3" xfId="3572" xr:uid="{00000000-0005-0000-0000-00005E140000}"/>
    <cellStyle name="Normal 86" xfId="282" xr:uid="{00000000-0005-0000-0000-00005F140000}"/>
    <cellStyle name="Normal 86 2" xfId="1743" xr:uid="{00000000-0005-0000-0000-000060140000}"/>
    <cellStyle name="Normal 86 2 2" xfId="3575" xr:uid="{00000000-0005-0000-0000-000061140000}"/>
    <cellStyle name="Normal 86 3" xfId="3574" xr:uid="{00000000-0005-0000-0000-000062140000}"/>
    <cellStyle name="Normal 87" xfId="283" xr:uid="{00000000-0005-0000-0000-000063140000}"/>
    <cellStyle name="Normal 87 2" xfId="1744" xr:uid="{00000000-0005-0000-0000-000064140000}"/>
    <cellStyle name="Normal 87 2 2" xfId="3577" xr:uid="{00000000-0005-0000-0000-000065140000}"/>
    <cellStyle name="Normal 87 3" xfId="3576" xr:uid="{00000000-0005-0000-0000-000066140000}"/>
    <cellStyle name="Normal 88" xfId="284" xr:uid="{00000000-0005-0000-0000-000067140000}"/>
    <cellStyle name="Normal 88 2" xfId="1745" xr:uid="{00000000-0005-0000-0000-000068140000}"/>
    <cellStyle name="Normal 88 2 2" xfId="3579" xr:uid="{00000000-0005-0000-0000-000069140000}"/>
    <cellStyle name="Normal 88 3" xfId="3578" xr:uid="{00000000-0005-0000-0000-00006A140000}"/>
    <cellStyle name="Normal 89" xfId="285" xr:uid="{00000000-0005-0000-0000-00006B140000}"/>
    <cellStyle name="Normal 89 2" xfId="1746" xr:uid="{00000000-0005-0000-0000-00006C140000}"/>
    <cellStyle name="Normal 89 2 2" xfId="3581" xr:uid="{00000000-0005-0000-0000-00006D140000}"/>
    <cellStyle name="Normal 89 3" xfId="3580" xr:uid="{00000000-0005-0000-0000-00006E140000}"/>
    <cellStyle name="Normal 9" xfId="286" xr:uid="{00000000-0005-0000-0000-00006F140000}"/>
    <cellStyle name="Normal 9 2" xfId="1747" xr:uid="{00000000-0005-0000-0000-000070140000}"/>
    <cellStyle name="Normal 9 2 2" xfId="3583" xr:uid="{00000000-0005-0000-0000-000071140000}"/>
    <cellStyle name="Normal 9 3" xfId="1748" xr:uid="{00000000-0005-0000-0000-000072140000}"/>
    <cellStyle name="Normal 9 3 2" xfId="3584" xr:uid="{00000000-0005-0000-0000-000073140000}"/>
    <cellStyle name="Normal 9 4" xfId="1930" xr:uid="{00000000-0005-0000-0000-000074140000}"/>
    <cellStyle name="Normal 9 5" xfId="3582" xr:uid="{00000000-0005-0000-0000-000075140000}"/>
    <cellStyle name="Normal 90" xfId="287" xr:uid="{00000000-0005-0000-0000-000076140000}"/>
    <cellStyle name="Normal 90 2" xfId="1749" xr:uid="{00000000-0005-0000-0000-000077140000}"/>
    <cellStyle name="Normal 90 2 2" xfId="3586" xr:uid="{00000000-0005-0000-0000-000078140000}"/>
    <cellStyle name="Normal 90 3" xfId="3585" xr:uid="{00000000-0005-0000-0000-000079140000}"/>
    <cellStyle name="Normal 91" xfId="288" xr:uid="{00000000-0005-0000-0000-00007A140000}"/>
    <cellStyle name="Normal 91 2" xfId="1750" xr:uid="{00000000-0005-0000-0000-00007B140000}"/>
    <cellStyle name="Normal 91 2 2" xfId="3588" xr:uid="{00000000-0005-0000-0000-00007C140000}"/>
    <cellStyle name="Normal 91 3" xfId="3587" xr:uid="{00000000-0005-0000-0000-00007D140000}"/>
    <cellStyle name="Normal 92" xfId="289" xr:uid="{00000000-0005-0000-0000-00007E140000}"/>
    <cellStyle name="Normal 92 2" xfId="1751" xr:uid="{00000000-0005-0000-0000-00007F140000}"/>
    <cellStyle name="Normal 92 2 2" xfId="3590" xr:uid="{00000000-0005-0000-0000-000080140000}"/>
    <cellStyle name="Normal 92 3" xfId="3589" xr:uid="{00000000-0005-0000-0000-000081140000}"/>
    <cellStyle name="Normal 93" xfId="290" xr:uid="{00000000-0005-0000-0000-000082140000}"/>
    <cellStyle name="Normal 93 2" xfId="1752" xr:uid="{00000000-0005-0000-0000-000083140000}"/>
    <cellStyle name="Normal 93 2 2" xfId="3592" xr:uid="{00000000-0005-0000-0000-000084140000}"/>
    <cellStyle name="Normal 93 3" xfId="3591" xr:uid="{00000000-0005-0000-0000-000085140000}"/>
    <cellStyle name="Normal 94" xfId="291" xr:uid="{00000000-0005-0000-0000-000086140000}"/>
    <cellStyle name="Normal 94 2" xfId="1753" xr:uid="{00000000-0005-0000-0000-000087140000}"/>
    <cellStyle name="Normal 94 2 2" xfId="3594" xr:uid="{00000000-0005-0000-0000-000088140000}"/>
    <cellStyle name="Normal 94 3" xfId="3593" xr:uid="{00000000-0005-0000-0000-000089140000}"/>
    <cellStyle name="Normal 95" xfId="292" xr:uid="{00000000-0005-0000-0000-00008A140000}"/>
    <cellStyle name="Normal 95 2" xfId="1754" xr:uid="{00000000-0005-0000-0000-00008B140000}"/>
    <cellStyle name="Normal 95 2 2" xfId="3596" xr:uid="{00000000-0005-0000-0000-00008C140000}"/>
    <cellStyle name="Normal 95 3" xfId="3595" xr:uid="{00000000-0005-0000-0000-00008D140000}"/>
    <cellStyle name="Normal 96" xfId="293" xr:uid="{00000000-0005-0000-0000-00008E140000}"/>
    <cellStyle name="Normal 96 2" xfId="1755" xr:uid="{00000000-0005-0000-0000-00008F140000}"/>
    <cellStyle name="Normal 96 2 2" xfId="3598" xr:uid="{00000000-0005-0000-0000-000090140000}"/>
    <cellStyle name="Normal 96 3" xfId="3597" xr:uid="{00000000-0005-0000-0000-000091140000}"/>
    <cellStyle name="Normal 97" xfId="294" xr:uid="{00000000-0005-0000-0000-000092140000}"/>
    <cellStyle name="Normal 97 2" xfId="1756" xr:uid="{00000000-0005-0000-0000-000093140000}"/>
    <cellStyle name="Normal 97 2 2" xfId="3600" xr:uid="{00000000-0005-0000-0000-000094140000}"/>
    <cellStyle name="Normal 97 3" xfId="3599" xr:uid="{00000000-0005-0000-0000-000095140000}"/>
    <cellStyle name="Normal 98" xfId="295" xr:uid="{00000000-0005-0000-0000-000096140000}"/>
    <cellStyle name="Normal 98 2" xfId="1757" xr:uid="{00000000-0005-0000-0000-000097140000}"/>
    <cellStyle name="Normal 98 2 2" xfId="3602" xr:uid="{00000000-0005-0000-0000-000098140000}"/>
    <cellStyle name="Normal 98 3" xfId="3601" xr:uid="{00000000-0005-0000-0000-000099140000}"/>
    <cellStyle name="Normal 99" xfId="296" xr:uid="{00000000-0005-0000-0000-00009A140000}"/>
    <cellStyle name="Normal 99 2" xfId="1758" xr:uid="{00000000-0005-0000-0000-00009B140000}"/>
    <cellStyle name="Normal 99 2 2" xfId="3604" xr:uid="{00000000-0005-0000-0000-00009C140000}"/>
    <cellStyle name="Normal 99 3" xfId="3603" xr:uid="{00000000-0005-0000-0000-00009D140000}"/>
    <cellStyle name="Normal Table" xfId="1759" xr:uid="{00000000-0005-0000-0000-00009E140000}"/>
    <cellStyle name="Note" xfId="5871" builtinId="10" customBuiltin="1"/>
    <cellStyle name="Note 2" xfId="1760" xr:uid="{00000000-0005-0000-0000-0000A0140000}"/>
    <cellStyle name="Note 2 10" xfId="5619" xr:uid="{00000000-0005-0000-0000-0000A1140000}"/>
    <cellStyle name="Note 2 2" xfId="3605" xr:uid="{00000000-0005-0000-0000-0000A2140000}"/>
    <cellStyle name="Note 2 2 2" xfId="4608" xr:uid="{00000000-0005-0000-0000-0000A3140000}"/>
    <cellStyle name="Note 2 2 3" xfId="4620" xr:uid="{00000000-0005-0000-0000-0000A4140000}"/>
    <cellStyle name="Note 2 2 4" xfId="5031" xr:uid="{00000000-0005-0000-0000-0000A5140000}"/>
    <cellStyle name="Note 2 2 5" xfId="5002" xr:uid="{00000000-0005-0000-0000-0000A6140000}"/>
    <cellStyle name="Note 2 2 6" xfId="5849" xr:uid="{00000000-0005-0000-0000-0000A7140000}"/>
    <cellStyle name="Note 2 3" xfId="3660" xr:uid="{00000000-0005-0000-0000-0000A8140000}"/>
    <cellStyle name="Note 2 4" xfId="3661" xr:uid="{00000000-0005-0000-0000-0000A9140000}"/>
    <cellStyle name="Note 2 5" xfId="3662" xr:uid="{00000000-0005-0000-0000-0000AA140000}"/>
    <cellStyle name="Note 2 6" xfId="4044" xr:uid="{00000000-0005-0000-0000-0000AB140000}"/>
    <cellStyle name="Note 2 7" xfId="3824" xr:uid="{00000000-0005-0000-0000-0000AC140000}"/>
    <cellStyle name="Note 2 8" xfId="5268" xr:uid="{00000000-0005-0000-0000-0000AD140000}"/>
    <cellStyle name="Note 2 9" xfId="4854" xr:uid="{00000000-0005-0000-0000-0000AE140000}"/>
    <cellStyle name="Note 3" xfId="3663" xr:uid="{00000000-0005-0000-0000-0000AF140000}"/>
    <cellStyle name="Note 3 10" xfId="5628" xr:uid="{00000000-0005-0000-0000-0000B0140000}"/>
    <cellStyle name="Note 3 2" xfId="3664" xr:uid="{00000000-0005-0000-0000-0000B1140000}"/>
    <cellStyle name="Note 3 2 2" xfId="4609" xr:uid="{00000000-0005-0000-0000-0000B2140000}"/>
    <cellStyle name="Note 3 2 3" xfId="4621" xr:uid="{00000000-0005-0000-0000-0000B3140000}"/>
    <cellStyle name="Note 3 2 4" xfId="5030" xr:uid="{00000000-0005-0000-0000-0000B4140000}"/>
    <cellStyle name="Note 3 2 5" xfId="5001" xr:uid="{00000000-0005-0000-0000-0000B5140000}"/>
    <cellStyle name="Note 3 2 6" xfId="5850" xr:uid="{00000000-0005-0000-0000-0000B6140000}"/>
    <cellStyle name="Note 3 3" xfId="3665" xr:uid="{00000000-0005-0000-0000-0000B7140000}"/>
    <cellStyle name="Note 3 4" xfId="3666" xr:uid="{00000000-0005-0000-0000-0000B8140000}"/>
    <cellStyle name="Note 3 5" xfId="3667" xr:uid="{00000000-0005-0000-0000-0000B9140000}"/>
    <cellStyle name="Note 3 6" xfId="4218" xr:uid="{00000000-0005-0000-0000-0000BA140000}"/>
    <cellStyle name="Note 3 7" xfId="3820" xr:uid="{00000000-0005-0000-0000-0000BB140000}"/>
    <cellStyle name="Note 3 8" xfId="4904" xr:uid="{00000000-0005-0000-0000-0000BC140000}"/>
    <cellStyle name="Note 3 9" xfId="4852" xr:uid="{00000000-0005-0000-0000-0000BD140000}"/>
    <cellStyle name="Note 4" xfId="3668" xr:uid="{00000000-0005-0000-0000-0000BE140000}"/>
    <cellStyle name="Note 4 2" xfId="4610" xr:uid="{00000000-0005-0000-0000-0000BF140000}"/>
    <cellStyle name="Note 4 3" xfId="4622" xr:uid="{00000000-0005-0000-0000-0000C0140000}"/>
    <cellStyle name="Note 4 4" xfId="5029" xr:uid="{00000000-0005-0000-0000-0000C1140000}"/>
    <cellStyle name="Note 4 5" xfId="5000" xr:uid="{00000000-0005-0000-0000-0000C2140000}"/>
    <cellStyle name="Note 4 6" xfId="5851" xr:uid="{00000000-0005-0000-0000-0000C3140000}"/>
    <cellStyle name="notes" xfId="1761" xr:uid="{00000000-0005-0000-0000-0000C4140000}"/>
    <cellStyle name="notes 2" xfId="3606" xr:uid="{00000000-0005-0000-0000-0000C5140000}"/>
    <cellStyle name="Output" xfId="5866" builtinId="21" customBuiltin="1"/>
    <cellStyle name="Output 2" xfId="1762" xr:uid="{00000000-0005-0000-0000-0000C7140000}"/>
    <cellStyle name="Output 2 2" xfId="3607" xr:uid="{00000000-0005-0000-0000-0000C8140000}"/>
    <cellStyle name="Output 2 2 2" xfId="4611" xr:uid="{00000000-0005-0000-0000-0000C9140000}"/>
    <cellStyle name="Output 2 2 3" xfId="4623" xr:uid="{00000000-0005-0000-0000-0000CA140000}"/>
    <cellStyle name="Output 2 2 4" xfId="5028" xr:uid="{00000000-0005-0000-0000-0000CB140000}"/>
    <cellStyle name="Output 2 2 5" xfId="5368" xr:uid="{00000000-0005-0000-0000-0000CC140000}"/>
    <cellStyle name="Output 2 2 6" xfId="5852" xr:uid="{00000000-0005-0000-0000-0000CD140000}"/>
    <cellStyle name="Output 2 3" xfId="4045" xr:uid="{00000000-0005-0000-0000-0000CE140000}"/>
    <cellStyle name="Output 2 4" xfId="3823" xr:uid="{00000000-0005-0000-0000-0000CF140000}"/>
    <cellStyle name="Output 2 5" xfId="5267" xr:uid="{00000000-0005-0000-0000-0000D0140000}"/>
    <cellStyle name="Output 2 6" xfId="5398" xr:uid="{00000000-0005-0000-0000-0000D1140000}"/>
    <cellStyle name="Output 2 7" xfId="5620" xr:uid="{00000000-0005-0000-0000-0000D2140000}"/>
    <cellStyle name="Output 3" xfId="4219" xr:uid="{00000000-0005-0000-0000-0000D3140000}"/>
    <cellStyle name="Output 3 2" xfId="4398" xr:uid="{00000000-0005-0000-0000-0000D4140000}"/>
    <cellStyle name="Output 3 3" xfId="5244" xr:uid="{00000000-0005-0000-0000-0000D5140000}"/>
    <cellStyle name="Output 3 4" xfId="4742" xr:uid="{00000000-0005-0000-0000-0000D6140000}"/>
    <cellStyle name="Output 3 5" xfId="5629" xr:uid="{00000000-0005-0000-0000-0000D7140000}"/>
    <cellStyle name="Per cent" xfId="5916" builtinId="5"/>
    <cellStyle name="Percent [2]" xfId="1763" xr:uid="{00000000-0005-0000-0000-0000D9140000}"/>
    <cellStyle name="Percent 10" xfId="1764" xr:uid="{00000000-0005-0000-0000-0000DA140000}"/>
    <cellStyle name="Percent 11" xfId="1765" xr:uid="{00000000-0005-0000-0000-0000DB140000}"/>
    <cellStyle name="Percent 12" xfId="1766" xr:uid="{00000000-0005-0000-0000-0000DC140000}"/>
    <cellStyle name="Percent 13" xfId="1767" xr:uid="{00000000-0005-0000-0000-0000DD140000}"/>
    <cellStyle name="Percent 14" xfId="1768" xr:uid="{00000000-0005-0000-0000-0000DE140000}"/>
    <cellStyle name="Percent 15" xfId="1769" xr:uid="{00000000-0005-0000-0000-0000DF140000}"/>
    <cellStyle name="Percent 16" xfId="1770" xr:uid="{00000000-0005-0000-0000-0000E0140000}"/>
    <cellStyle name="Percent 17" xfId="1771" xr:uid="{00000000-0005-0000-0000-0000E1140000}"/>
    <cellStyle name="Percent 18" xfId="1772" xr:uid="{00000000-0005-0000-0000-0000E2140000}"/>
    <cellStyle name="Percent 19" xfId="1773" xr:uid="{00000000-0005-0000-0000-0000E3140000}"/>
    <cellStyle name="Percent 2" xfId="297" xr:uid="{00000000-0005-0000-0000-0000E4140000}"/>
    <cellStyle name="Percent 2 2" xfId="298" xr:uid="{00000000-0005-0000-0000-0000E5140000}"/>
    <cellStyle name="Percent 2 2 2" xfId="299" xr:uid="{00000000-0005-0000-0000-0000E6140000}"/>
    <cellStyle name="Percent 2 3" xfId="300" xr:uid="{00000000-0005-0000-0000-0000E7140000}"/>
    <cellStyle name="Percent 2 4" xfId="322" xr:uid="{00000000-0005-0000-0000-0000E8140000}"/>
    <cellStyle name="Percent 20" xfId="1774" xr:uid="{00000000-0005-0000-0000-0000E9140000}"/>
    <cellStyle name="Percent 21" xfId="1775" xr:uid="{00000000-0005-0000-0000-0000EA140000}"/>
    <cellStyle name="Percent 22" xfId="1776" xr:uid="{00000000-0005-0000-0000-0000EB140000}"/>
    <cellStyle name="Percent 23" xfId="1777" xr:uid="{00000000-0005-0000-0000-0000EC140000}"/>
    <cellStyle name="Percent 24" xfId="1778" xr:uid="{00000000-0005-0000-0000-0000ED140000}"/>
    <cellStyle name="Percent 25" xfId="1779" xr:uid="{00000000-0005-0000-0000-0000EE140000}"/>
    <cellStyle name="Percent 26" xfId="1780" xr:uid="{00000000-0005-0000-0000-0000EF140000}"/>
    <cellStyle name="Percent 27" xfId="1781" xr:uid="{00000000-0005-0000-0000-0000F0140000}"/>
    <cellStyle name="Percent 28" xfId="1782" xr:uid="{00000000-0005-0000-0000-0000F1140000}"/>
    <cellStyle name="Percent 29" xfId="1783" xr:uid="{00000000-0005-0000-0000-0000F2140000}"/>
    <cellStyle name="Percent 3" xfId="301" xr:uid="{00000000-0005-0000-0000-0000F3140000}"/>
    <cellStyle name="Percent 3 2" xfId="1784" xr:uid="{00000000-0005-0000-0000-0000F4140000}"/>
    <cellStyle name="Percent 30" xfId="1785" xr:uid="{00000000-0005-0000-0000-0000F5140000}"/>
    <cellStyle name="Percent 31" xfId="1786" xr:uid="{00000000-0005-0000-0000-0000F6140000}"/>
    <cellStyle name="Percent 32" xfId="1787" xr:uid="{00000000-0005-0000-0000-0000F7140000}"/>
    <cellStyle name="Percent 33" xfId="1788" xr:uid="{00000000-0005-0000-0000-0000F8140000}"/>
    <cellStyle name="Percent 34" xfId="1789" xr:uid="{00000000-0005-0000-0000-0000F9140000}"/>
    <cellStyle name="Percent 35" xfId="1790" xr:uid="{00000000-0005-0000-0000-0000FA140000}"/>
    <cellStyle name="Percent 36" xfId="1791" xr:uid="{00000000-0005-0000-0000-0000FB140000}"/>
    <cellStyle name="Percent 37" xfId="1792" xr:uid="{00000000-0005-0000-0000-0000FC140000}"/>
    <cellStyle name="Percent 38" xfId="1793" xr:uid="{00000000-0005-0000-0000-0000FD140000}"/>
    <cellStyle name="Percent 39" xfId="1794" xr:uid="{00000000-0005-0000-0000-0000FE140000}"/>
    <cellStyle name="Percent 4" xfId="1795" xr:uid="{00000000-0005-0000-0000-0000FF140000}"/>
    <cellStyle name="Percent 40" xfId="1796" xr:uid="{00000000-0005-0000-0000-000000150000}"/>
    <cellStyle name="Percent 41" xfId="1797" xr:uid="{00000000-0005-0000-0000-000001150000}"/>
    <cellStyle name="Percent 42" xfId="1798" xr:uid="{00000000-0005-0000-0000-000002150000}"/>
    <cellStyle name="Percent 43" xfId="1799" xr:uid="{00000000-0005-0000-0000-000003150000}"/>
    <cellStyle name="Percent 44" xfId="1800" xr:uid="{00000000-0005-0000-0000-000004150000}"/>
    <cellStyle name="Percent 45" xfId="1801" xr:uid="{00000000-0005-0000-0000-000005150000}"/>
    <cellStyle name="Percent 46" xfId="1802" xr:uid="{00000000-0005-0000-0000-000006150000}"/>
    <cellStyle name="Percent 47" xfId="1803" xr:uid="{00000000-0005-0000-0000-000007150000}"/>
    <cellStyle name="Percent 48" xfId="1804" xr:uid="{00000000-0005-0000-0000-000008150000}"/>
    <cellStyle name="Percent 49" xfId="1805" xr:uid="{00000000-0005-0000-0000-000009150000}"/>
    <cellStyle name="Percent 5" xfId="1806" xr:uid="{00000000-0005-0000-0000-00000A150000}"/>
    <cellStyle name="Percent 50" xfId="1807" xr:uid="{00000000-0005-0000-0000-00000B150000}"/>
    <cellStyle name="Percent 51" xfId="1808" xr:uid="{00000000-0005-0000-0000-00000C150000}"/>
    <cellStyle name="Percent 52" xfId="1809" xr:uid="{00000000-0005-0000-0000-00000D150000}"/>
    <cellStyle name="Percent 53" xfId="1810" xr:uid="{00000000-0005-0000-0000-00000E150000}"/>
    <cellStyle name="Percent 54" xfId="1811" xr:uid="{00000000-0005-0000-0000-00000F150000}"/>
    <cellStyle name="Percent 55" xfId="1812" xr:uid="{00000000-0005-0000-0000-000010150000}"/>
    <cellStyle name="Percent 56" xfId="1813" xr:uid="{00000000-0005-0000-0000-000011150000}"/>
    <cellStyle name="Percent 57" xfId="1814" xr:uid="{00000000-0005-0000-0000-000012150000}"/>
    <cellStyle name="Percent 58" xfId="1815" xr:uid="{00000000-0005-0000-0000-000013150000}"/>
    <cellStyle name="Percent 59" xfId="1816" xr:uid="{00000000-0005-0000-0000-000014150000}"/>
    <cellStyle name="Percent 6" xfId="1817" xr:uid="{00000000-0005-0000-0000-000015150000}"/>
    <cellStyle name="Percent 60" xfId="1818" xr:uid="{00000000-0005-0000-0000-000016150000}"/>
    <cellStyle name="Percent 61" xfId="1819" xr:uid="{00000000-0005-0000-0000-000017150000}"/>
    <cellStyle name="Percent 62" xfId="1820" xr:uid="{00000000-0005-0000-0000-000018150000}"/>
    <cellStyle name="Percent 63" xfId="1821" xr:uid="{00000000-0005-0000-0000-000019150000}"/>
    <cellStyle name="Percent 64" xfId="1822" xr:uid="{00000000-0005-0000-0000-00001A150000}"/>
    <cellStyle name="Percent 65" xfId="1823" xr:uid="{00000000-0005-0000-0000-00001B150000}"/>
    <cellStyle name="Percent 66" xfId="1824" xr:uid="{00000000-0005-0000-0000-00001C150000}"/>
    <cellStyle name="Percent 67" xfId="1825" xr:uid="{00000000-0005-0000-0000-00001D150000}"/>
    <cellStyle name="Percent 68" xfId="1826" xr:uid="{00000000-0005-0000-0000-00001E150000}"/>
    <cellStyle name="Percent 69" xfId="1827" xr:uid="{00000000-0005-0000-0000-00001F150000}"/>
    <cellStyle name="Percent 7" xfId="1828" xr:uid="{00000000-0005-0000-0000-000020150000}"/>
    <cellStyle name="Percent 70" xfId="1829" xr:uid="{00000000-0005-0000-0000-000021150000}"/>
    <cellStyle name="Percent 71" xfId="1830" xr:uid="{00000000-0005-0000-0000-000022150000}"/>
    <cellStyle name="Percent 72" xfId="1831" xr:uid="{00000000-0005-0000-0000-000023150000}"/>
    <cellStyle name="Percent 73" xfId="1832" xr:uid="{00000000-0005-0000-0000-000024150000}"/>
    <cellStyle name="Percent 74" xfId="1833" xr:uid="{00000000-0005-0000-0000-000025150000}"/>
    <cellStyle name="Percent 75" xfId="1834" xr:uid="{00000000-0005-0000-0000-000026150000}"/>
    <cellStyle name="Percent 76" xfId="1835" xr:uid="{00000000-0005-0000-0000-000027150000}"/>
    <cellStyle name="Percent 77" xfId="1836" xr:uid="{00000000-0005-0000-0000-000028150000}"/>
    <cellStyle name="Percent 78" xfId="1837" xr:uid="{00000000-0005-0000-0000-000029150000}"/>
    <cellStyle name="Percent 79" xfId="1838" xr:uid="{00000000-0005-0000-0000-00002A150000}"/>
    <cellStyle name="Percent 8" xfId="1839" xr:uid="{00000000-0005-0000-0000-00002B150000}"/>
    <cellStyle name="Percent 80" xfId="1840" xr:uid="{00000000-0005-0000-0000-00002C150000}"/>
    <cellStyle name="Percent 81" xfId="1841" xr:uid="{00000000-0005-0000-0000-00002D150000}"/>
    <cellStyle name="Percent 82" xfId="1842" xr:uid="{00000000-0005-0000-0000-00002E150000}"/>
    <cellStyle name="Percent 83" xfId="1843" xr:uid="{00000000-0005-0000-0000-00002F150000}"/>
    <cellStyle name="Percent 9" xfId="1844" xr:uid="{00000000-0005-0000-0000-000030150000}"/>
    <cellStyle name="percentage difference" xfId="1845" xr:uid="{00000000-0005-0000-0000-000031150000}"/>
    <cellStyle name="percentage difference one decimal" xfId="1846" xr:uid="{00000000-0005-0000-0000-000032150000}"/>
    <cellStyle name="percentage difference zero decimal" xfId="1847" xr:uid="{00000000-0005-0000-0000-000033150000}"/>
    <cellStyle name="Pourcentage 2" xfId="1848" xr:uid="{00000000-0005-0000-0000-000034150000}"/>
    <cellStyle name="Pourcentage 6" xfId="1849" xr:uid="{00000000-0005-0000-0000-000035150000}"/>
    <cellStyle name="Pourcentage 6 2" xfId="1850" xr:uid="{00000000-0005-0000-0000-000036150000}"/>
    <cellStyle name="Publication" xfId="1851" xr:uid="{00000000-0005-0000-0000-000037150000}"/>
    <cellStyle name="Publication 2" xfId="3608" xr:uid="{00000000-0005-0000-0000-000038150000}"/>
    <cellStyle name="s24" xfId="1852" xr:uid="{00000000-0005-0000-0000-000039150000}"/>
    <cellStyle name="s30" xfId="1853" xr:uid="{00000000-0005-0000-0000-00003A150000}"/>
    <cellStyle name="s32" xfId="1854" xr:uid="{00000000-0005-0000-0000-00003B150000}"/>
    <cellStyle name="s33" xfId="1855" xr:uid="{00000000-0005-0000-0000-00003C150000}"/>
    <cellStyle name="s35" xfId="1856" xr:uid="{00000000-0005-0000-0000-00003D150000}"/>
    <cellStyle name="s37" xfId="1857" xr:uid="{00000000-0005-0000-0000-00003E150000}"/>
    <cellStyle name="s37 2" xfId="3609" xr:uid="{00000000-0005-0000-0000-00003F150000}"/>
    <cellStyle name="s44" xfId="1858" xr:uid="{00000000-0005-0000-0000-000040150000}"/>
    <cellStyle name="s45" xfId="1859" xr:uid="{00000000-0005-0000-0000-000041150000}"/>
    <cellStyle name="s48" xfId="1860" xr:uid="{00000000-0005-0000-0000-000042150000}"/>
    <cellStyle name="s56" xfId="1861" xr:uid="{00000000-0005-0000-0000-000043150000}"/>
    <cellStyle name="s57" xfId="1862" xr:uid="{00000000-0005-0000-0000-000044150000}"/>
    <cellStyle name="s58" xfId="1863" xr:uid="{00000000-0005-0000-0000-000045150000}"/>
    <cellStyle name="s58 2" xfId="3610" xr:uid="{00000000-0005-0000-0000-000046150000}"/>
    <cellStyle name="s59" xfId="1864" xr:uid="{00000000-0005-0000-0000-000047150000}"/>
    <cellStyle name="s59 2" xfId="3611" xr:uid="{00000000-0005-0000-0000-000048150000}"/>
    <cellStyle name="s62" xfId="1865" xr:uid="{00000000-0005-0000-0000-000049150000}"/>
    <cellStyle name="s63" xfId="1866" xr:uid="{00000000-0005-0000-0000-00004A150000}"/>
    <cellStyle name="s64" xfId="1867" xr:uid="{00000000-0005-0000-0000-00004B150000}"/>
    <cellStyle name="s64 2" xfId="3612" xr:uid="{00000000-0005-0000-0000-00004C150000}"/>
    <cellStyle name="s65" xfId="1868" xr:uid="{00000000-0005-0000-0000-00004D150000}"/>
    <cellStyle name="s65 2" xfId="3613" xr:uid="{00000000-0005-0000-0000-00004E150000}"/>
    <cellStyle name="s66" xfId="1869" xr:uid="{00000000-0005-0000-0000-00004F150000}"/>
    <cellStyle name="s66 2" xfId="3614" xr:uid="{00000000-0005-0000-0000-000050150000}"/>
    <cellStyle name="s67" xfId="1870" xr:uid="{00000000-0005-0000-0000-000051150000}"/>
    <cellStyle name="s68" xfId="1871" xr:uid="{00000000-0005-0000-0000-000052150000}"/>
    <cellStyle name="s69" xfId="1872" xr:uid="{00000000-0005-0000-0000-000053150000}"/>
    <cellStyle name="s69 2" xfId="3615" xr:uid="{00000000-0005-0000-0000-000054150000}"/>
    <cellStyle name="s70" xfId="1873" xr:uid="{00000000-0005-0000-0000-000055150000}"/>
    <cellStyle name="s70 2" xfId="3616" xr:uid="{00000000-0005-0000-0000-000056150000}"/>
    <cellStyle name="s73" xfId="1874" xr:uid="{00000000-0005-0000-0000-000057150000}"/>
    <cellStyle name="s73 2" xfId="3617" xr:uid="{00000000-0005-0000-0000-000058150000}"/>
    <cellStyle name="s78" xfId="1875" xr:uid="{00000000-0005-0000-0000-000059150000}"/>
    <cellStyle name="s78 2" xfId="3618" xr:uid="{00000000-0005-0000-0000-00005A150000}"/>
    <cellStyle name="s80" xfId="1876" xr:uid="{00000000-0005-0000-0000-00005B150000}"/>
    <cellStyle name="s82" xfId="1877" xr:uid="{00000000-0005-0000-0000-00005C150000}"/>
    <cellStyle name="s85" xfId="1878" xr:uid="{00000000-0005-0000-0000-00005D150000}"/>
    <cellStyle name="s85 2" xfId="3619" xr:uid="{00000000-0005-0000-0000-00005E150000}"/>
    <cellStyle name="s93" xfId="1879" xr:uid="{00000000-0005-0000-0000-00005F150000}"/>
    <cellStyle name="s93 2" xfId="3620" xr:uid="{00000000-0005-0000-0000-000060150000}"/>
    <cellStyle name="s94" xfId="1880" xr:uid="{00000000-0005-0000-0000-000061150000}"/>
    <cellStyle name="s95" xfId="1881" xr:uid="{00000000-0005-0000-0000-000062150000}"/>
    <cellStyle name="s95 2" xfId="3621" xr:uid="{00000000-0005-0000-0000-000063150000}"/>
    <cellStyle name="SAPBEXaggData" xfId="4220" xr:uid="{00000000-0005-0000-0000-000064150000}"/>
    <cellStyle name="SAPBEXaggData 2" xfId="4221" xr:uid="{00000000-0005-0000-0000-000065150000}"/>
    <cellStyle name="SAPBEXaggData 2 2" xfId="4397" xr:uid="{00000000-0005-0000-0000-000066150000}"/>
    <cellStyle name="SAPBEXaggData 2 3" xfId="5243" xr:uid="{00000000-0005-0000-0000-000067150000}"/>
    <cellStyle name="SAPBEXaggData 2 4" xfId="5060" xr:uid="{00000000-0005-0000-0000-000068150000}"/>
    <cellStyle name="SAPBEXaggData 2 5" xfId="5631" xr:uid="{00000000-0005-0000-0000-000069150000}"/>
    <cellStyle name="SAPBEXaggData 3" xfId="3819" xr:uid="{00000000-0005-0000-0000-00006A150000}"/>
    <cellStyle name="SAPBEXaggData 4" xfId="4903" xr:uid="{00000000-0005-0000-0000-00006B150000}"/>
    <cellStyle name="SAPBEXaggData 5" xfId="5397" xr:uid="{00000000-0005-0000-0000-00006C150000}"/>
    <cellStyle name="SAPBEXaggData 6" xfId="5630" xr:uid="{00000000-0005-0000-0000-00006D150000}"/>
    <cellStyle name="SAPBEXaggDataEmph" xfId="4222" xr:uid="{00000000-0005-0000-0000-00006E150000}"/>
    <cellStyle name="SAPBEXaggDataEmph 2" xfId="4223" xr:uid="{00000000-0005-0000-0000-00006F150000}"/>
    <cellStyle name="SAPBEXaggDataEmph 2 2" xfId="4396" xr:uid="{00000000-0005-0000-0000-000070150000}"/>
    <cellStyle name="SAPBEXaggDataEmph 2 3" xfId="5242" xr:uid="{00000000-0005-0000-0000-000071150000}"/>
    <cellStyle name="SAPBEXaggDataEmph 2 4" xfId="5084" xr:uid="{00000000-0005-0000-0000-000072150000}"/>
    <cellStyle name="SAPBEXaggDataEmph 2 5" xfId="5633" xr:uid="{00000000-0005-0000-0000-000073150000}"/>
    <cellStyle name="SAPBEXaggDataEmph 3" xfId="3818" xr:uid="{00000000-0005-0000-0000-000074150000}"/>
    <cellStyle name="SAPBEXaggDataEmph 4" xfId="4902" xr:uid="{00000000-0005-0000-0000-000075150000}"/>
    <cellStyle name="SAPBEXaggDataEmph 5" xfId="5192" xr:uid="{00000000-0005-0000-0000-000076150000}"/>
    <cellStyle name="SAPBEXaggDataEmph 6" xfId="5632" xr:uid="{00000000-0005-0000-0000-000077150000}"/>
    <cellStyle name="SAPBEXaggItem" xfId="4224" xr:uid="{00000000-0005-0000-0000-000078150000}"/>
    <cellStyle name="SAPBEXaggItem 2" xfId="4225" xr:uid="{00000000-0005-0000-0000-000079150000}"/>
    <cellStyle name="SAPBEXaggItem 2 2" xfId="4395" xr:uid="{00000000-0005-0000-0000-00007A150000}"/>
    <cellStyle name="SAPBEXaggItem 2 3" xfId="5241" xr:uid="{00000000-0005-0000-0000-00007B150000}"/>
    <cellStyle name="SAPBEXaggItem 2 4" xfId="5059" xr:uid="{00000000-0005-0000-0000-00007C150000}"/>
    <cellStyle name="SAPBEXaggItem 2 5" xfId="5635" xr:uid="{00000000-0005-0000-0000-00007D150000}"/>
    <cellStyle name="SAPBEXaggItem 3" xfId="3817" xr:uid="{00000000-0005-0000-0000-00007E150000}"/>
    <cellStyle name="SAPBEXaggItem 4" xfId="4901" xr:uid="{00000000-0005-0000-0000-00007F150000}"/>
    <cellStyle name="SAPBEXaggItem 5" xfId="5396" xr:uid="{00000000-0005-0000-0000-000080150000}"/>
    <cellStyle name="SAPBEXaggItem 6" xfId="5634" xr:uid="{00000000-0005-0000-0000-000081150000}"/>
    <cellStyle name="SAPBEXaggItemX" xfId="4226" xr:uid="{00000000-0005-0000-0000-000082150000}"/>
    <cellStyle name="SAPBEXaggItemX 2" xfId="3816" xr:uid="{00000000-0005-0000-0000-000083150000}"/>
    <cellStyle name="SAPBEXaggItemX 3" xfId="4900" xr:uid="{00000000-0005-0000-0000-000084150000}"/>
    <cellStyle name="SAPBEXaggItemX 4" xfId="4851" xr:uid="{00000000-0005-0000-0000-000085150000}"/>
    <cellStyle name="SAPBEXaggItemX 5" xfId="5636" xr:uid="{00000000-0005-0000-0000-000086150000}"/>
    <cellStyle name="SAPBEXchaText" xfId="4227" xr:uid="{00000000-0005-0000-0000-000087150000}"/>
    <cellStyle name="SAPBEXchaText 2" xfId="4228" xr:uid="{00000000-0005-0000-0000-000088150000}"/>
    <cellStyle name="SAPBEXexcBad7" xfId="4229" xr:uid="{00000000-0005-0000-0000-000089150000}"/>
    <cellStyle name="SAPBEXexcBad7 2" xfId="4230" xr:uid="{00000000-0005-0000-0000-00008A150000}"/>
    <cellStyle name="SAPBEXexcBad7 2 2" xfId="3815" xr:uid="{00000000-0005-0000-0000-00008B150000}"/>
    <cellStyle name="SAPBEXexcBad7 2 3" xfId="4899" xr:uid="{00000000-0005-0000-0000-00008C150000}"/>
    <cellStyle name="SAPBEXexcBad7 2 4" xfId="5191" xr:uid="{00000000-0005-0000-0000-00008D150000}"/>
    <cellStyle name="SAPBEXexcBad7 2 5" xfId="5638" xr:uid="{00000000-0005-0000-0000-00008E150000}"/>
    <cellStyle name="SAPBEXexcBad7 3" xfId="4394" xr:uid="{00000000-0005-0000-0000-00008F150000}"/>
    <cellStyle name="SAPBEXexcBad7 4" xfId="5240" xr:uid="{00000000-0005-0000-0000-000090150000}"/>
    <cellStyle name="SAPBEXexcBad7 5" xfId="5058" xr:uid="{00000000-0005-0000-0000-000091150000}"/>
    <cellStyle name="SAPBEXexcBad7 6" xfId="5637" xr:uid="{00000000-0005-0000-0000-000092150000}"/>
    <cellStyle name="SAPBEXexcBad8" xfId="4231" xr:uid="{00000000-0005-0000-0000-000093150000}"/>
    <cellStyle name="SAPBEXexcBad8 2" xfId="4232" xr:uid="{00000000-0005-0000-0000-000094150000}"/>
    <cellStyle name="SAPBEXexcBad8 2 2" xfId="3814" xr:uid="{00000000-0005-0000-0000-000095150000}"/>
    <cellStyle name="SAPBEXexcBad8 2 3" xfId="4898" xr:uid="{00000000-0005-0000-0000-000096150000}"/>
    <cellStyle name="SAPBEXexcBad8 2 4" xfId="4700" xr:uid="{00000000-0005-0000-0000-000097150000}"/>
    <cellStyle name="SAPBEXexcBad8 2 5" xfId="5640" xr:uid="{00000000-0005-0000-0000-000098150000}"/>
    <cellStyle name="SAPBEXexcBad8 3" xfId="4393" xr:uid="{00000000-0005-0000-0000-000099150000}"/>
    <cellStyle name="SAPBEXexcBad8 4" xfId="5239" xr:uid="{00000000-0005-0000-0000-00009A150000}"/>
    <cellStyle name="SAPBEXexcBad8 5" xfId="5083" xr:uid="{00000000-0005-0000-0000-00009B150000}"/>
    <cellStyle name="SAPBEXexcBad8 6" xfId="5639" xr:uid="{00000000-0005-0000-0000-00009C150000}"/>
    <cellStyle name="SAPBEXexcBad9" xfId="4233" xr:uid="{00000000-0005-0000-0000-00009D150000}"/>
    <cellStyle name="SAPBEXexcBad9 2" xfId="4234" xr:uid="{00000000-0005-0000-0000-00009E150000}"/>
    <cellStyle name="SAPBEXexcBad9 2 2" xfId="3813" xr:uid="{00000000-0005-0000-0000-00009F150000}"/>
    <cellStyle name="SAPBEXexcBad9 2 3" xfId="4897" xr:uid="{00000000-0005-0000-0000-0000A0150000}"/>
    <cellStyle name="SAPBEXexcBad9 2 4" xfId="4850" xr:uid="{00000000-0005-0000-0000-0000A1150000}"/>
    <cellStyle name="SAPBEXexcBad9 2 5" xfId="5642" xr:uid="{00000000-0005-0000-0000-0000A2150000}"/>
    <cellStyle name="SAPBEXexcBad9 3" xfId="4392" xr:uid="{00000000-0005-0000-0000-0000A3150000}"/>
    <cellStyle name="SAPBEXexcBad9 4" xfId="5238" xr:uid="{00000000-0005-0000-0000-0000A4150000}"/>
    <cellStyle name="SAPBEXexcBad9 5" xfId="5057" xr:uid="{00000000-0005-0000-0000-0000A5150000}"/>
    <cellStyle name="SAPBEXexcBad9 6" xfId="5641" xr:uid="{00000000-0005-0000-0000-0000A6150000}"/>
    <cellStyle name="SAPBEXexcCritical4" xfId="4235" xr:uid="{00000000-0005-0000-0000-0000A7150000}"/>
    <cellStyle name="SAPBEXexcCritical4 2" xfId="4236" xr:uid="{00000000-0005-0000-0000-0000A8150000}"/>
    <cellStyle name="SAPBEXexcCritical4 2 2" xfId="3812" xr:uid="{00000000-0005-0000-0000-0000A9150000}"/>
    <cellStyle name="SAPBEXexcCritical4 2 3" xfId="4896" xr:uid="{00000000-0005-0000-0000-0000AA150000}"/>
    <cellStyle name="SAPBEXexcCritical4 2 4" xfId="5395" xr:uid="{00000000-0005-0000-0000-0000AB150000}"/>
    <cellStyle name="SAPBEXexcCritical4 2 5" xfId="5644" xr:uid="{00000000-0005-0000-0000-0000AC150000}"/>
    <cellStyle name="SAPBEXexcCritical4 3" xfId="4391" xr:uid="{00000000-0005-0000-0000-0000AD150000}"/>
    <cellStyle name="SAPBEXexcCritical4 4" xfId="5237" xr:uid="{00000000-0005-0000-0000-0000AE150000}"/>
    <cellStyle name="SAPBEXexcCritical4 5" xfId="4741" xr:uid="{00000000-0005-0000-0000-0000AF150000}"/>
    <cellStyle name="SAPBEXexcCritical4 6" xfId="5643" xr:uid="{00000000-0005-0000-0000-0000B0150000}"/>
    <cellStyle name="SAPBEXexcCritical5" xfId="4237" xr:uid="{00000000-0005-0000-0000-0000B1150000}"/>
    <cellStyle name="SAPBEXexcCritical5 2" xfId="4238" xr:uid="{00000000-0005-0000-0000-0000B2150000}"/>
    <cellStyle name="SAPBEXexcCritical5 2 2" xfId="3811" xr:uid="{00000000-0005-0000-0000-0000B3150000}"/>
    <cellStyle name="SAPBEXexcCritical5 2 3" xfId="4895" xr:uid="{00000000-0005-0000-0000-0000B4150000}"/>
    <cellStyle name="SAPBEXexcCritical5 2 4" xfId="5190" xr:uid="{00000000-0005-0000-0000-0000B5150000}"/>
    <cellStyle name="SAPBEXexcCritical5 2 5" xfId="5646" xr:uid="{00000000-0005-0000-0000-0000B6150000}"/>
    <cellStyle name="SAPBEXexcCritical5 3" xfId="4390" xr:uid="{00000000-0005-0000-0000-0000B7150000}"/>
    <cellStyle name="SAPBEXexcCritical5 4" xfId="5236" xr:uid="{00000000-0005-0000-0000-0000B8150000}"/>
    <cellStyle name="SAPBEXexcCritical5 5" xfId="5056" xr:uid="{00000000-0005-0000-0000-0000B9150000}"/>
    <cellStyle name="SAPBEXexcCritical5 6" xfId="5645" xr:uid="{00000000-0005-0000-0000-0000BA150000}"/>
    <cellStyle name="SAPBEXexcCritical6" xfId="4239" xr:uid="{00000000-0005-0000-0000-0000BB150000}"/>
    <cellStyle name="SAPBEXexcCritical6 2" xfId="4240" xr:uid="{00000000-0005-0000-0000-0000BC150000}"/>
    <cellStyle name="SAPBEXexcCritical6 2 2" xfId="3810" xr:uid="{00000000-0005-0000-0000-0000BD150000}"/>
    <cellStyle name="SAPBEXexcCritical6 2 3" xfId="4894" xr:uid="{00000000-0005-0000-0000-0000BE150000}"/>
    <cellStyle name="SAPBEXexcCritical6 2 4" xfId="5394" xr:uid="{00000000-0005-0000-0000-0000BF150000}"/>
    <cellStyle name="SAPBEXexcCritical6 2 5" xfId="5648" xr:uid="{00000000-0005-0000-0000-0000C0150000}"/>
    <cellStyle name="SAPBEXexcCritical6 3" xfId="4389" xr:uid="{00000000-0005-0000-0000-0000C1150000}"/>
    <cellStyle name="SAPBEXexcCritical6 4" xfId="5235" xr:uid="{00000000-0005-0000-0000-0000C2150000}"/>
    <cellStyle name="SAPBEXexcCritical6 5" xfId="5082" xr:uid="{00000000-0005-0000-0000-0000C3150000}"/>
    <cellStyle name="SAPBEXexcCritical6 6" xfId="5647" xr:uid="{00000000-0005-0000-0000-0000C4150000}"/>
    <cellStyle name="SAPBEXexcGood1" xfId="4241" xr:uid="{00000000-0005-0000-0000-0000C5150000}"/>
    <cellStyle name="SAPBEXexcGood1 2" xfId="4242" xr:uid="{00000000-0005-0000-0000-0000C6150000}"/>
    <cellStyle name="SAPBEXexcGood1 2 2" xfId="3809" xr:uid="{00000000-0005-0000-0000-0000C7150000}"/>
    <cellStyle name="SAPBEXexcGood1 2 3" xfId="4893" xr:uid="{00000000-0005-0000-0000-0000C8150000}"/>
    <cellStyle name="SAPBEXexcGood1 2 4" xfId="4849" xr:uid="{00000000-0005-0000-0000-0000C9150000}"/>
    <cellStyle name="SAPBEXexcGood1 2 5" xfId="5650" xr:uid="{00000000-0005-0000-0000-0000CA150000}"/>
    <cellStyle name="SAPBEXexcGood1 3" xfId="4388" xr:uid="{00000000-0005-0000-0000-0000CB150000}"/>
    <cellStyle name="SAPBEXexcGood1 4" xfId="5234" xr:uid="{00000000-0005-0000-0000-0000CC150000}"/>
    <cellStyle name="SAPBEXexcGood1 5" xfId="5055" xr:uid="{00000000-0005-0000-0000-0000CD150000}"/>
    <cellStyle name="SAPBEXexcGood1 6" xfId="5649" xr:uid="{00000000-0005-0000-0000-0000CE150000}"/>
    <cellStyle name="SAPBEXexcGood2" xfId="4243" xr:uid="{00000000-0005-0000-0000-0000CF150000}"/>
    <cellStyle name="SAPBEXexcGood2 2" xfId="4244" xr:uid="{00000000-0005-0000-0000-0000D0150000}"/>
    <cellStyle name="SAPBEXexcGood2 2 2" xfId="3808" xr:uid="{00000000-0005-0000-0000-0000D1150000}"/>
    <cellStyle name="SAPBEXexcGood2 2 3" xfId="4892" xr:uid="{00000000-0005-0000-0000-0000D2150000}"/>
    <cellStyle name="SAPBEXexcGood2 2 4" xfId="5006" xr:uid="{00000000-0005-0000-0000-0000D3150000}"/>
    <cellStyle name="SAPBEXexcGood2 2 5" xfId="5652" xr:uid="{00000000-0005-0000-0000-0000D4150000}"/>
    <cellStyle name="SAPBEXexcGood2 3" xfId="4387" xr:uid="{00000000-0005-0000-0000-0000D5150000}"/>
    <cellStyle name="SAPBEXexcGood2 4" xfId="5233" xr:uid="{00000000-0005-0000-0000-0000D6150000}"/>
    <cellStyle name="SAPBEXexcGood2 5" xfId="4740" xr:uid="{00000000-0005-0000-0000-0000D7150000}"/>
    <cellStyle name="SAPBEXexcGood2 6" xfId="5651" xr:uid="{00000000-0005-0000-0000-0000D8150000}"/>
    <cellStyle name="SAPBEXexcGood3" xfId="4245" xr:uid="{00000000-0005-0000-0000-0000D9150000}"/>
    <cellStyle name="SAPBEXexcGood3 2" xfId="4246" xr:uid="{00000000-0005-0000-0000-0000DA150000}"/>
    <cellStyle name="SAPBEXexcGood3 2 2" xfId="3807" xr:uid="{00000000-0005-0000-0000-0000DB150000}"/>
    <cellStyle name="SAPBEXexcGood3 2 3" xfId="4891" xr:uid="{00000000-0005-0000-0000-0000DC150000}"/>
    <cellStyle name="SAPBEXexcGood3 2 4" xfId="5189" xr:uid="{00000000-0005-0000-0000-0000DD150000}"/>
    <cellStyle name="SAPBEXexcGood3 2 5" xfId="5654" xr:uid="{00000000-0005-0000-0000-0000DE150000}"/>
    <cellStyle name="SAPBEXexcGood3 3" xfId="4386" xr:uid="{00000000-0005-0000-0000-0000DF150000}"/>
    <cellStyle name="SAPBEXexcGood3 4" xfId="5232" xr:uid="{00000000-0005-0000-0000-0000E0150000}"/>
    <cellStyle name="SAPBEXexcGood3 5" xfId="5054" xr:uid="{00000000-0005-0000-0000-0000E1150000}"/>
    <cellStyle name="SAPBEXexcGood3 6" xfId="5653" xr:uid="{00000000-0005-0000-0000-0000E2150000}"/>
    <cellStyle name="SAPBEXfilterDrill" xfId="4247" xr:uid="{00000000-0005-0000-0000-0000E3150000}"/>
    <cellStyle name="SAPBEXfilterDrill 2" xfId="4248" xr:uid="{00000000-0005-0000-0000-0000E4150000}"/>
    <cellStyle name="SAPBEXfilterItem" xfId="4249" xr:uid="{00000000-0005-0000-0000-0000E5150000}"/>
    <cellStyle name="SAPBEXfilterItem 2" xfId="4250" xr:uid="{00000000-0005-0000-0000-0000E6150000}"/>
    <cellStyle name="SAPBEXfilterText" xfId="4251" xr:uid="{00000000-0005-0000-0000-0000E7150000}"/>
    <cellStyle name="SAPBEXfilterText 2" xfId="4252" xr:uid="{00000000-0005-0000-0000-0000E8150000}"/>
    <cellStyle name="SAPBEXformats" xfId="4253" xr:uid="{00000000-0005-0000-0000-0000E9150000}"/>
    <cellStyle name="SAPBEXformats 2" xfId="4254" xr:uid="{00000000-0005-0000-0000-0000EA150000}"/>
    <cellStyle name="SAPBEXformats 2 2" xfId="3806" xr:uid="{00000000-0005-0000-0000-0000EB150000}"/>
    <cellStyle name="SAPBEXformats 2 3" xfId="4890" xr:uid="{00000000-0005-0000-0000-0000EC150000}"/>
    <cellStyle name="SAPBEXformats 2 4" xfId="5188" xr:uid="{00000000-0005-0000-0000-0000ED150000}"/>
    <cellStyle name="SAPBEXformats 2 5" xfId="5656" xr:uid="{00000000-0005-0000-0000-0000EE150000}"/>
    <cellStyle name="SAPBEXformats 3" xfId="4385" xr:uid="{00000000-0005-0000-0000-0000EF150000}"/>
    <cellStyle name="SAPBEXformats 4" xfId="5229" xr:uid="{00000000-0005-0000-0000-0000F0150000}"/>
    <cellStyle name="SAPBEXformats 5" xfId="5053" xr:uid="{00000000-0005-0000-0000-0000F1150000}"/>
    <cellStyle name="SAPBEXformats 6" xfId="5655" xr:uid="{00000000-0005-0000-0000-0000F2150000}"/>
    <cellStyle name="SAPBEXheaderItem" xfId="4255" xr:uid="{00000000-0005-0000-0000-0000F3150000}"/>
    <cellStyle name="SAPBEXheaderItem 2" xfId="4256" xr:uid="{00000000-0005-0000-0000-0000F4150000}"/>
    <cellStyle name="SAPBEXheaderText" xfId="4257" xr:uid="{00000000-0005-0000-0000-0000F5150000}"/>
    <cellStyle name="SAPBEXheaderText 2" xfId="4258" xr:uid="{00000000-0005-0000-0000-0000F6150000}"/>
    <cellStyle name="SAPBEXHLevel0" xfId="4259" xr:uid="{00000000-0005-0000-0000-0000F7150000}"/>
    <cellStyle name="SAPBEXHLevel0 2" xfId="4260" xr:uid="{00000000-0005-0000-0000-0000F8150000}"/>
    <cellStyle name="SAPBEXHLevel0 2 2" xfId="3805" xr:uid="{00000000-0005-0000-0000-0000F9150000}"/>
    <cellStyle name="SAPBEXHLevel0 2 3" xfId="4888" xr:uid="{00000000-0005-0000-0000-0000FA150000}"/>
    <cellStyle name="SAPBEXHLevel0 2 4" xfId="5005" xr:uid="{00000000-0005-0000-0000-0000FB150000}"/>
    <cellStyle name="SAPBEXHLevel0 2 5" xfId="5658" xr:uid="{00000000-0005-0000-0000-0000FC150000}"/>
    <cellStyle name="SAPBEXHLevel0 3" xfId="4384" xr:uid="{00000000-0005-0000-0000-0000FD150000}"/>
    <cellStyle name="SAPBEXHLevel0 4" xfId="5228" xr:uid="{00000000-0005-0000-0000-0000FE150000}"/>
    <cellStyle name="SAPBEXHLevel0 5" xfId="4739" xr:uid="{00000000-0005-0000-0000-0000FF150000}"/>
    <cellStyle name="SAPBEXHLevel0 6" xfId="5657" xr:uid="{00000000-0005-0000-0000-000000160000}"/>
    <cellStyle name="SAPBEXHLevel0X" xfId="4261" xr:uid="{00000000-0005-0000-0000-000001160000}"/>
    <cellStyle name="SAPBEXHLevel0X 2" xfId="4262" xr:uid="{00000000-0005-0000-0000-000002160000}"/>
    <cellStyle name="SAPBEXHLevel0X 2 2" xfId="3804" xr:uid="{00000000-0005-0000-0000-000003160000}"/>
    <cellStyle name="SAPBEXHLevel0X 2 3" xfId="4887" xr:uid="{00000000-0005-0000-0000-000004160000}"/>
    <cellStyle name="SAPBEXHLevel0X 2 4" xfId="5187" xr:uid="{00000000-0005-0000-0000-000005160000}"/>
    <cellStyle name="SAPBEXHLevel0X 2 5" xfId="5660" xr:uid="{00000000-0005-0000-0000-000006160000}"/>
    <cellStyle name="SAPBEXHLevel0X 3" xfId="4383" xr:uid="{00000000-0005-0000-0000-000007160000}"/>
    <cellStyle name="SAPBEXHLevel0X 4" xfId="5227" xr:uid="{00000000-0005-0000-0000-000008160000}"/>
    <cellStyle name="SAPBEXHLevel0X 5" xfId="5052" xr:uid="{00000000-0005-0000-0000-000009160000}"/>
    <cellStyle name="SAPBEXHLevel0X 6" xfId="5659" xr:uid="{00000000-0005-0000-0000-00000A160000}"/>
    <cellStyle name="SAPBEXHLevel1" xfId="4263" xr:uid="{00000000-0005-0000-0000-00000B160000}"/>
    <cellStyle name="SAPBEXHLevel1 2" xfId="4264" xr:uid="{00000000-0005-0000-0000-00000C160000}"/>
    <cellStyle name="SAPBEXHLevel1 2 2" xfId="3803" xr:uid="{00000000-0005-0000-0000-00000D160000}"/>
    <cellStyle name="SAPBEXHLevel1 2 3" xfId="4886" xr:uid="{00000000-0005-0000-0000-00000E160000}"/>
    <cellStyle name="SAPBEXHLevel1 2 4" xfId="4699" xr:uid="{00000000-0005-0000-0000-00000F160000}"/>
    <cellStyle name="SAPBEXHLevel1 2 5" xfId="5662" xr:uid="{00000000-0005-0000-0000-000010160000}"/>
    <cellStyle name="SAPBEXHLevel1 3" xfId="4382" xr:uid="{00000000-0005-0000-0000-000011160000}"/>
    <cellStyle name="SAPBEXHLevel1 4" xfId="5226" xr:uid="{00000000-0005-0000-0000-000012160000}"/>
    <cellStyle name="SAPBEXHLevel1 5" xfId="5081" xr:uid="{00000000-0005-0000-0000-000013160000}"/>
    <cellStyle name="SAPBEXHLevel1 6" xfId="5661" xr:uid="{00000000-0005-0000-0000-000014160000}"/>
    <cellStyle name="SAPBEXHLevel1X" xfId="4265" xr:uid="{00000000-0005-0000-0000-000015160000}"/>
    <cellStyle name="SAPBEXHLevel1X 2" xfId="4266" xr:uid="{00000000-0005-0000-0000-000016160000}"/>
    <cellStyle name="SAPBEXHLevel1X 2 2" xfId="3802" xr:uid="{00000000-0005-0000-0000-000017160000}"/>
    <cellStyle name="SAPBEXHLevel1X 2 3" xfId="4885" xr:uid="{00000000-0005-0000-0000-000018160000}"/>
    <cellStyle name="SAPBEXHLevel1X 2 4" xfId="4848" xr:uid="{00000000-0005-0000-0000-000019160000}"/>
    <cellStyle name="SAPBEXHLevel1X 2 5" xfId="5664" xr:uid="{00000000-0005-0000-0000-00001A160000}"/>
    <cellStyle name="SAPBEXHLevel1X 3" xfId="4381" xr:uid="{00000000-0005-0000-0000-00001B160000}"/>
    <cellStyle name="SAPBEXHLevel1X 4" xfId="5225" xr:uid="{00000000-0005-0000-0000-00001C160000}"/>
    <cellStyle name="SAPBEXHLevel1X 5" xfId="5051" xr:uid="{00000000-0005-0000-0000-00001D160000}"/>
    <cellStyle name="SAPBEXHLevel1X 6" xfId="5663" xr:uid="{00000000-0005-0000-0000-00001E160000}"/>
    <cellStyle name="SAPBEXHLevel2" xfId="4267" xr:uid="{00000000-0005-0000-0000-00001F160000}"/>
    <cellStyle name="SAPBEXHLevel2 2" xfId="4268" xr:uid="{00000000-0005-0000-0000-000020160000}"/>
    <cellStyle name="SAPBEXHLevel2 2 2" xfId="3801" xr:uid="{00000000-0005-0000-0000-000021160000}"/>
    <cellStyle name="SAPBEXHLevel2 2 3" xfId="4884" xr:uid="{00000000-0005-0000-0000-000022160000}"/>
    <cellStyle name="SAPBEXHLevel2 2 4" xfId="5393" xr:uid="{00000000-0005-0000-0000-000023160000}"/>
    <cellStyle name="SAPBEXHLevel2 2 5" xfId="5666" xr:uid="{00000000-0005-0000-0000-000024160000}"/>
    <cellStyle name="SAPBEXHLevel2 3" xfId="4380" xr:uid="{00000000-0005-0000-0000-000025160000}"/>
    <cellStyle name="SAPBEXHLevel2 4" xfId="5224" xr:uid="{00000000-0005-0000-0000-000026160000}"/>
    <cellStyle name="SAPBEXHLevel2 5" xfId="4738" xr:uid="{00000000-0005-0000-0000-000027160000}"/>
    <cellStyle name="SAPBEXHLevel2 6" xfId="5665" xr:uid="{00000000-0005-0000-0000-000028160000}"/>
    <cellStyle name="SAPBEXHLevel2X" xfId="4269" xr:uid="{00000000-0005-0000-0000-000029160000}"/>
    <cellStyle name="SAPBEXHLevel2X 2" xfId="4270" xr:uid="{00000000-0005-0000-0000-00002A160000}"/>
    <cellStyle name="SAPBEXHLevel2X 2 2" xfId="3800" xr:uid="{00000000-0005-0000-0000-00002B160000}"/>
    <cellStyle name="SAPBEXHLevel2X 2 3" xfId="4883" xr:uid="{00000000-0005-0000-0000-00002C160000}"/>
    <cellStyle name="SAPBEXHLevel2X 2 4" xfId="5186" xr:uid="{00000000-0005-0000-0000-00002D160000}"/>
    <cellStyle name="SAPBEXHLevel2X 2 5" xfId="5668" xr:uid="{00000000-0005-0000-0000-00002E160000}"/>
    <cellStyle name="SAPBEXHLevel2X 3" xfId="4379" xr:uid="{00000000-0005-0000-0000-00002F160000}"/>
    <cellStyle name="SAPBEXHLevel2X 4" xfId="5223" xr:uid="{00000000-0005-0000-0000-000030160000}"/>
    <cellStyle name="SAPBEXHLevel2X 5" xfId="5050" xr:uid="{00000000-0005-0000-0000-000031160000}"/>
    <cellStyle name="SAPBEXHLevel2X 6" xfId="5667" xr:uid="{00000000-0005-0000-0000-000032160000}"/>
    <cellStyle name="SAPBEXHLevel3" xfId="4271" xr:uid="{00000000-0005-0000-0000-000033160000}"/>
    <cellStyle name="SAPBEXHLevel3 2" xfId="4272" xr:uid="{00000000-0005-0000-0000-000034160000}"/>
    <cellStyle name="SAPBEXHLevel3 2 2" xfId="3799" xr:uid="{00000000-0005-0000-0000-000035160000}"/>
    <cellStyle name="SAPBEXHLevel3 2 3" xfId="4882" xr:uid="{00000000-0005-0000-0000-000036160000}"/>
    <cellStyle name="SAPBEXHLevel3 2 4" xfId="5392" xr:uid="{00000000-0005-0000-0000-000037160000}"/>
    <cellStyle name="SAPBEXHLevel3 2 5" xfId="5670" xr:uid="{00000000-0005-0000-0000-000038160000}"/>
    <cellStyle name="SAPBEXHLevel3 3" xfId="4378" xr:uid="{00000000-0005-0000-0000-000039160000}"/>
    <cellStyle name="SAPBEXHLevel3 4" xfId="5222" xr:uid="{00000000-0005-0000-0000-00003A160000}"/>
    <cellStyle name="SAPBEXHLevel3 5" xfId="5080" xr:uid="{00000000-0005-0000-0000-00003B160000}"/>
    <cellStyle name="SAPBEXHLevel3 6" xfId="5669" xr:uid="{00000000-0005-0000-0000-00003C160000}"/>
    <cellStyle name="SAPBEXHLevel3X" xfId="4273" xr:uid="{00000000-0005-0000-0000-00003D160000}"/>
    <cellStyle name="SAPBEXHLevel3X 2" xfId="4274" xr:uid="{00000000-0005-0000-0000-00003E160000}"/>
    <cellStyle name="SAPBEXHLevel3X 2 2" xfId="3798" xr:uid="{00000000-0005-0000-0000-00003F160000}"/>
    <cellStyle name="SAPBEXHLevel3X 2 3" xfId="4881" xr:uid="{00000000-0005-0000-0000-000040160000}"/>
    <cellStyle name="SAPBEXHLevel3X 2 4" xfId="4847" xr:uid="{00000000-0005-0000-0000-000041160000}"/>
    <cellStyle name="SAPBEXHLevel3X 2 5" xfId="5672" xr:uid="{00000000-0005-0000-0000-000042160000}"/>
    <cellStyle name="SAPBEXHLevel3X 3" xfId="4377" xr:uid="{00000000-0005-0000-0000-000043160000}"/>
    <cellStyle name="SAPBEXHLevel3X 4" xfId="5221" xr:uid="{00000000-0005-0000-0000-000044160000}"/>
    <cellStyle name="SAPBEXHLevel3X 5" xfId="5049" xr:uid="{00000000-0005-0000-0000-000045160000}"/>
    <cellStyle name="SAPBEXHLevel3X 6" xfId="5671" xr:uid="{00000000-0005-0000-0000-000046160000}"/>
    <cellStyle name="SAPBEXresData" xfId="4275" xr:uid="{00000000-0005-0000-0000-000047160000}"/>
    <cellStyle name="SAPBEXresData 2" xfId="4276" xr:uid="{00000000-0005-0000-0000-000048160000}"/>
    <cellStyle name="SAPBEXresData 2 2" xfId="3797" xr:uid="{00000000-0005-0000-0000-000049160000}"/>
    <cellStyle name="SAPBEXresData 2 3" xfId="4880" xr:uid="{00000000-0005-0000-0000-00004A160000}"/>
    <cellStyle name="SAPBEXresData 2 4" xfId="5391" xr:uid="{00000000-0005-0000-0000-00004B160000}"/>
    <cellStyle name="SAPBEXresData 2 5" xfId="5674" xr:uid="{00000000-0005-0000-0000-00004C160000}"/>
    <cellStyle name="SAPBEXresData 3" xfId="4376" xr:uid="{00000000-0005-0000-0000-00004D160000}"/>
    <cellStyle name="SAPBEXresData 4" xfId="5220" xr:uid="{00000000-0005-0000-0000-00004E160000}"/>
    <cellStyle name="SAPBEXresData 5" xfId="4737" xr:uid="{00000000-0005-0000-0000-00004F160000}"/>
    <cellStyle name="SAPBEXresData 6" xfId="5673" xr:uid="{00000000-0005-0000-0000-000050160000}"/>
    <cellStyle name="SAPBEXresDataEmph" xfId="4277" xr:uid="{00000000-0005-0000-0000-000051160000}"/>
    <cellStyle name="SAPBEXresDataEmph 2" xfId="4278" xr:uid="{00000000-0005-0000-0000-000052160000}"/>
    <cellStyle name="SAPBEXresDataEmph 2 2" xfId="3796" xr:uid="{00000000-0005-0000-0000-000053160000}"/>
    <cellStyle name="SAPBEXresDataEmph 2 3" xfId="4879" xr:uid="{00000000-0005-0000-0000-000054160000}"/>
    <cellStyle name="SAPBEXresDataEmph 2 4" xfId="5185" xr:uid="{00000000-0005-0000-0000-000055160000}"/>
    <cellStyle name="SAPBEXresDataEmph 2 5" xfId="5676" xr:uid="{00000000-0005-0000-0000-000056160000}"/>
    <cellStyle name="SAPBEXresDataEmph 3" xfId="4375" xr:uid="{00000000-0005-0000-0000-000057160000}"/>
    <cellStyle name="SAPBEXresDataEmph 4" xfId="5219" xr:uid="{00000000-0005-0000-0000-000058160000}"/>
    <cellStyle name="SAPBEXresDataEmph 5" xfId="5048" xr:uid="{00000000-0005-0000-0000-000059160000}"/>
    <cellStyle name="SAPBEXresDataEmph 6" xfId="5675" xr:uid="{00000000-0005-0000-0000-00005A160000}"/>
    <cellStyle name="SAPBEXresItem" xfId="4279" xr:uid="{00000000-0005-0000-0000-00005B160000}"/>
    <cellStyle name="SAPBEXresItem 2" xfId="4280" xr:uid="{00000000-0005-0000-0000-00005C160000}"/>
    <cellStyle name="SAPBEXresItem 2 2" xfId="3795" xr:uid="{00000000-0005-0000-0000-00005D160000}"/>
    <cellStyle name="SAPBEXresItem 2 3" xfId="4878" xr:uid="{00000000-0005-0000-0000-00005E160000}"/>
    <cellStyle name="SAPBEXresItem 2 4" xfId="5390" xr:uid="{00000000-0005-0000-0000-00005F160000}"/>
    <cellStyle name="SAPBEXresItem 2 5" xfId="5678" xr:uid="{00000000-0005-0000-0000-000060160000}"/>
    <cellStyle name="SAPBEXresItem 3" xfId="4374" xr:uid="{00000000-0005-0000-0000-000061160000}"/>
    <cellStyle name="SAPBEXresItem 4" xfId="5218" xr:uid="{00000000-0005-0000-0000-000062160000}"/>
    <cellStyle name="SAPBEXresItem 5" xfId="5079" xr:uid="{00000000-0005-0000-0000-000063160000}"/>
    <cellStyle name="SAPBEXresItem 6" xfId="5677" xr:uid="{00000000-0005-0000-0000-000064160000}"/>
    <cellStyle name="SAPBEXresItemX" xfId="4281" xr:uid="{00000000-0005-0000-0000-000065160000}"/>
    <cellStyle name="SAPBEXresItemX 2" xfId="4373" xr:uid="{00000000-0005-0000-0000-000066160000}"/>
    <cellStyle name="SAPBEXresItemX 3" xfId="5217" xr:uid="{00000000-0005-0000-0000-000067160000}"/>
    <cellStyle name="SAPBEXresItemX 4" xfId="5047" xr:uid="{00000000-0005-0000-0000-000068160000}"/>
    <cellStyle name="SAPBEXresItemX 5" xfId="5679" xr:uid="{00000000-0005-0000-0000-000069160000}"/>
    <cellStyle name="SAPBEXstdData" xfId="4282" xr:uid="{00000000-0005-0000-0000-00006A160000}"/>
    <cellStyle name="SAPBEXstdData 2" xfId="4283" xr:uid="{00000000-0005-0000-0000-00006B160000}"/>
    <cellStyle name="SAPBEXstdData 2 2" xfId="4372" xr:uid="{00000000-0005-0000-0000-00006C160000}"/>
    <cellStyle name="SAPBEXstdData 2 3" xfId="5216" xr:uid="{00000000-0005-0000-0000-00006D160000}"/>
    <cellStyle name="SAPBEXstdData 2 4" xfId="4736" xr:uid="{00000000-0005-0000-0000-00006E160000}"/>
    <cellStyle name="SAPBEXstdData 2 5" xfId="5681" xr:uid="{00000000-0005-0000-0000-00006F160000}"/>
    <cellStyle name="SAPBEXstdData 3" xfId="3794" xr:uid="{00000000-0005-0000-0000-000070160000}"/>
    <cellStyle name="SAPBEXstdData 4" xfId="4877" xr:uid="{00000000-0005-0000-0000-000071160000}"/>
    <cellStyle name="SAPBEXstdData 5" xfId="4846" xr:uid="{00000000-0005-0000-0000-000072160000}"/>
    <cellStyle name="SAPBEXstdData 6" xfId="5680" xr:uid="{00000000-0005-0000-0000-000073160000}"/>
    <cellStyle name="SAPBEXstdDataEmph" xfId="4284" xr:uid="{00000000-0005-0000-0000-000074160000}"/>
    <cellStyle name="SAPBEXstdDataEmph 2" xfId="4285" xr:uid="{00000000-0005-0000-0000-000075160000}"/>
    <cellStyle name="SAPBEXstdDataEmph 2 2" xfId="4371" xr:uid="{00000000-0005-0000-0000-000076160000}"/>
    <cellStyle name="SAPBEXstdDataEmph 2 3" xfId="5215" xr:uid="{00000000-0005-0000-0000-000077160000}"/>
    <cellStyle name="SAPBEXstdDataEmph 2 4" xfId="5046" xr:uid="{00000000-0005-0000-0000-000078160000}"/>
    <cellStyle name="SAPBEXstdDataEmph 2 5" xfId="5683" xr:uid="{00000000-0005-0000-0000-000079160000}"/>
    <cellStyle name="SAPBEXstdDataEmph 3" xfId="3793" xr:uid="{00000000-0005-0000-0000-00007A160000}"/>
    <cellStyle name="SAPBEXstdDataEmph 4" xfId="4876" xr:uid="{00000000-0005-0000-0000-00007B160000}"/>
    <cellStyle name="SAPBEXstdDataEmph 5" xfId="4718" xr:uid="{00000000-0005-0000-0000-00007C160000}"/>
    <cellStyle name="SAPBEXstdDataEmph 6" xfId="5682" xr:uid="{00000000-0005-0000-0000-00007D160000}"/>
    <cellStyle name="SAPBEXstdItem" xfId="4286" xr:uid="{00000000-0005-0000-0000-00007E160000}"/>
    <cellStyle name="SAPBEXstdItem 2" xfId="4287" xr:uid="{00000000-0005-0000-0000-00007F160000}"/>
    <cellStyle name="SAPBEXstdItem 2 2" xfId="4370" xr:uid="{00000000-0005-0000-0000-000080160000}"/>
    <cellStyle name="SAPBEXstdItem 2 3" xfId="5214" xr:uid="{00000000-0005-0000-0000-000081160000}"/>
    <cellStyle name="SAPBEXstdItem 2 4" xfId="5078" xr:uid="{00000000-0005-0000-0000-000082160000}"/>
    <cellStyle name="SAPBEXstdItem 2 5" xfId="5685" xr:uid="{00000000-0005-0000-0000-000083160000}"/>
    <cellStyle name="SAPBEXstdItem 3" xfId="3792" xr:uid="{00000000-0005-0000-0000-000084160000}"/>
    <cellStyle name="SAPBEXstdItem 4" xfId="4875" xr:uid="{00000000-0005-0000-0000-000085160000}"/>
    <cellStyle name="SAPBEXstdItem 5" xfId="5184" xr:uid="{00000000-0005-0000-0000-000086160000}"/>
    <cellStyle name="SAPBEXstdItem 6" xfId="5684" xr:uid="{00000000-0005-0000-0000-000087160000}"/>
    <cellStyle name="SAPBEXstdItemX" xfId="4288" xr:uid="{00000000-0005-0000-0000-000088160000}"/>
    <cellStyle name="SAPBEXstdItemX 2" xfId="3791" xr:uid="{00000000-0005-0000-0000-000089160000}"/>
    <cellStyle name="SAPBEXstdItemX 3" xfId="4874" xr:uid="{00000000-0005-0000-0000-00008A160000}"/>
    <cellStyle name="SAPBEXstdItemX 4" xfId="5389" xr:uid="{00000000-0005-0000-0000-00008B160000}"/>
    <cellStyle name="SAPBEXstdItemX 5" xfId="5686" xr:uid="{00000000-0005-0000-0000-00008C160000}"/>
    <cellStyle name="SAPBEXtitle" xfId="4289" xr:uid="{00000000-0005-0000-0000-00008D160000}"/>
    <cellStyle name="SAPBEXtitle 2" xfId="4290" xr:uid="{00000000-0005-0000-0000-00008E160000}"/>
    <cellStyle name="SAPBEXtitle 2 2" xfId="3790" xr:uid="{00000000-0005-0000-0000-00008F160000}"/>
    <cellStyle name="SAPBEXtitle 2 3" xfId="4873" xr:uid="{00000000-0005-0000-0000-000090160000}"/>
    <cellStyle name="SAPBEXtitle 2 4" xfId="4845" xr:uid="{00000000-0005-0000-0000-000091160000}"/>
    <cellStyle name="SAPBEXtitle 2 5" xfId="5688" xr:uid="{00000000-0005-0000-0000-000092160000}"/>
    <cellStyle name="SAPBEXtitle 3" xfId="4369" xr:uid="{00000000-0005-0000-0000-000093160000}"/>
    <cellStyle name="SAPBEXtitle 4" xfId="5213" xr:uid="{00000000-0005-0000-0000-000094160000}"/>
    <cellStyle name="SAPBEXtitle 5" xfId="5045" xr:uid="{00000000-0005-0000-0000-000095160000}"/>
    <cellStyle name="SAPBEXtitle 6" xfId="5687" xr:uid="{00000000-0005-0000-0000-000096160000}"/>
    <cellStyle name="SAPBEXundefined" xfId="4291" xr:uid="{00000000-0005-0000-0000-000097160000}"/>
    <cellStyle name="SAPBEXundefined 2" xfId="4292" xr:uid="{00000000-0005-0000-0000-000098160000}"/>
    <cellStyle name="SAPBEXundefined 2 2" xfId="3789" xr:uid="{00000000-0005-0000-0000-000099160000}"/>
    <cellStyle name="SAPBEXundefined 2 3" xfId="4872" xr:uid="{00000000-0005-0000-0000-00009A160000}"/>
    <cellStyle name="SAPBEXundefined 2 4" xfId="4698" xr:uid="{00000000-0005-0000-0000-00009B160000}"/>
    <cellStyle name="SAPBEXundefined 2 5" xfId="5690" xr:uid="{00000000-0005-0000-0000-00009C160000}"/>
    <cellStyle name="SAPBEXundefined 3" xfId="4368" xr:uid="{00000000-0005-0000-0000-00009D160000}"/>
    <cellStyle name="SAPBEXundefined 4" xfId="5212" xr:uid="{00000000-0005-0000-0000-00009E160000}"/>
    <cellStyle name="SAPBEXundefined 5" xfId="4735" xr:uid="{00000000-0005-0000-0000-00009F160000}"/>
    <cellStyle name="SAPBEXundefined 6" xfId="5689" xr:uid="{00000000-0005-0000-0000-0000A0160000}"/>
    <cellStyle name="Satisfaisant" xfId="1882" xr:uid="{00000000-0005-0000-0000-0000A1160000}"/>
    <cellStyle name="Satisfaisant 2" xfId="3622" xr:uid="{00000000-0005-0000-0000-0000A2160000}"/>
    <cellStyle name="SEM-BPS-head" xfId="4293" xr:uid="{00000000-0005-0000-0000-0000A3160000}"/>
    <cellStyle name="SEM-BPS-key" xfId="4294" xr:uid="{00000000-0005-0000-0000-0000A4160000}"/>
    <cellStyle name="semestre" xfId="1883" xr:uid="{00000000-0005-0000-0000-0000A5160000}"/>
    <cellStyle name="semestre 2" xfId="3623" xr:uid="{00000000-0005-0000-0000-0000A6160000}"/>
    <cellStyle name="Separador de milhares [0]_meteorol (2)" xfId="1884" xr:uid="{00000000-0005-0000-0000-0000A7160000}"/>
    <cellStyle name="Sortie" xfId="1885" xr:uid="{00000000-0005-0000-0000-0000A8160000}"/>
    <cellStyle name="Sortie 2" xfId="3624" xr:uid="{00000000-0005-0000-0000-0000A9160000}"/>
    <cellStyle name="Sortie 2 2" xfId="4612" xr:uid="{00000000-0005-0000-0000-0000AA160000}"/>
    <cellStyle name="Sortie 2 3" xfId="4624" xr:uid="{00000000-0005-0000-0000-0000AB160000}"/>
    <cellStyle name="Sortie 2 4" xfId="5422" xr:uid="{00000000-0005-0000-0000-0000AC160000}"/>
    <cellStyle name="Sortie 2 5" xfId="4823" xr:uid="{00000000-0005-0000-0000-0000AD160000}"/>
    <cellStyle name="Sortie 2 6" xfId="5853" xr:uid="{00000000-0005-0000-0000-0000AE160000}"/>
    <cellStyle name="Sortie 3" xfId="4046" xr:uid="{00000000-0005-0000-0000-0000AF160000}"/>
    <cellStyle name="Sortie 4" xfId="4401" xr:uid="{00000000-0005-0000-0000-0000B0160000}"/>
    <cellStyle name="Sortie 5" xfId="4636" xr:uid="{00000000-0005-0000-0000-0000B1160000}"/>
    <cellStyle name="Sortie 6" xfId="4643" xr:uid="{00000000-0005-0000-0000-0000B2160000}"/>
    <cellStyle name="Sortie 7" xfId="5621" xr:uid="{00000000-0005-0000-0000-0000B3160000}"/>
    <cellStyle name="Spelling 1033,0" xfId="1886" xr:uid="{00000000-0005-0000-0000-0000B4160000}"/>
    <cellStyle name="Stub" xfId="1887" xr:uid="{00000000-0005-0000-0000-0000B5160000}"/>
    <cellStyle name="Stub 2" xfId="3625" xr:uid="{00000000-0005-0000-0000-0000B6160000}"/>
    <cellStyle name="Stub 2 2" xfId="4613" xr:uid="{00000000-0005-0000-0000-0000B7160000}"/>
    <cellStyle name="Stub 2 3" xfId="4625" xr:uid="{00000000-0005-0000-0000-0000B8160000}"/>
    <cellStyle name="Stub 2 4" xfId="5423" xr:uid="{00000000-0005-0000-0000-0000B9160000}"/>
    <cellStyle name="Stub 2 5" xfId="4999" xr:uid="{00000000-0005-0000-0000-0000BA160000}"/>
    <cellStyle name="Stub 2 6" xfId="5854" xr:uid="{00000000-0005-0000-0000-0000BB160000}"/>
    <cellStyle name="Stub 3" xfId="4047" xr:uid="{00000000-0005-0000-0000-0000BC160000}"/>
    <cellStyle name="Stub 4" xfId="4400" xr:uid="{00000000-0005-0000-0000-0000BD160000}"/>
    <cellStyle name="Stub 5" xfId="4743" xr:uid="{00000000-0005-0000-0000-0000BE160000}"/>
    <cellStyle name="Stub 6" xfId="5622" xr:uid="{00000000-0005-0000-0000-0000BF160000}"/>
    <cellStyle name="Stub 7" xfId="5911" xr:uid="{00000000-0005-0000-0000-0000C0160000}"/>
    <cellStyle name="Style 1" xfId="1888" xr:uid="{00000000-0005-0000-0000-0000C1160000}"/>
    <cellStyle name="Style 1 2" xfId="3626" xr:uid="{00000000-0005-0000-0000-0000C2160000}"/>
    <cellStyle name="style1559427869443" xfId="4631" xr:uid="{00000000-0005-0000-0000-0000C3160000}"/>
    <cellStyle name="style1561672794845" xfId="4630" xr:uid="{00000000-0005-0000-0000-0000C4160000}"/>
    <cellStyle name="style1561675568841" xfId="4628" xr:uid="{00000000-0005-0000-0000-0000C5160000}"/>
    <cellStyle name="style1561676265729" xfId="4629" xr:uid="{00000000-0005-0000-0000-0000C6160000}"/>
    <cellStyle name="tête chapitre" xfId="1889" xr:uid="{00000000-0005-0000-0000-0000C7160000}"/>
    <cellStyle name="tête chapitre 2" xfId="3627" xr:uid="{00000000-0005-0000-0000-0000C8160000}"/>
    <cellStyle name="Text" xfId="1890" xr:uid="{00000000-0005-0000-0000-0000C9160000}"/>
    <cellStyle name="Text 2" xfId="3628" xr:uid="{00000000-0005-0000-0000-0000CA160000}"/>
    <cellStyle name="Texte explicatif" xfId="1891" xr:uid="{00000000-0005-0000-0000-0000CB160000}"/>
    <cellStyle name="Texte explicatif 2" xfId="3629" xr:uid="{00000000-0005-0000-0000-0000CC160000}"/>
    <cellStyle name="Title" xfId="5857" builtinId="15" customBuiltin="1"/>
    <cellStyle name="Title 2" xfId="1892" xr:uid="{00000000-0005-0000-0000-0000CE160000}"/>
    <cellStyle name="Title 2 2" xfId="3630" xr:uid="{00000000-0005-0000-0000-0000CF160000}"/>
    <cellStyle name="Titre" xfId="1893" xr:uid="{00000000-0005-0000-0000-0000D0160000}"/>
    <cellStyle name="Titre 2" xfId="3631" xr:uid="{00000000-0005-0000-0000-0000D1160000}"/>
    <cellStyle name="Titre de la feuille" xfId="1894" xr:uid="{00000000-0005-0000-0000-0000D2160000}"/>
    <cellStyle name="Titre de la feuille 2" xfId="3632" xr:uid="{00000000-0005-0000-0000-0000D3160000}"/>
    <cellStyle name="Titre 1" xfId="1895" xr:uid="{00000000-0005-0000-0000-0000D4160000}"/>
    <cellStyle name="Titre 1 2" xfId="1896" xr:uid="{00000000-0005-0000-0000-0000D5160000}"/>
    <cellStyle name="Titre 1 2 2" xfId="3634" xr:uid="{00000000-0005-0000-0000-0000D6160000}"/>
    <cellStyle name="Titre 1 3" xfId="3633" xr:uid="{00000000-0005-0000-0000-0000D7160000}"/>
    <cellStyle name="Titre 2" xfId="1897" xr:uid="{00000000-0005-0000-0000-0000D8160000}"/>
    <cellStyle name="Titre 2 2" xfId="1898" xr:uid="{00000000-0005-0000-0000-0000D9160000}"/>
    <cellStyle name="Titre 2 2 2" xfId="3636" xr:uid="{00000000-0005-0000-0000-0000DA160000}"/>
    <cellStyle name="Titre 2 3" xfId="3635" xr:uid="{00000000-0005-0000-0000-0000DB160000}"/>
    <cellStyle name="Titre 3" xfId="1899" xr:uid="{00000000-0005-0000-0000-0000DC160000}"/>
    <cellStyle name="Titre 3 2" xfId="3637" xr:uid="{00000000-0005-0000-0000-0000DD160000}"/>
    <cellStyle name="Titre 4" xfId="1900" xr:uid="{00000000-0005-0000-0000-0000DE160000}"/>
    <cellStyle name="Titre 4 2" xfId="3638" xr:uid="{00000000-0005-0000-0000-0000DF160000}"/>
    <cellStyle name="Top" xfId="1901" xr:uid="{00000000-0005-0000-0000-0000E0160000}"/>
    <cellStyle name="Top 2" xfId="3639" xr:uid="{00000000-0005-0000-0000-0000E1160000}"/>
    <cellStyle name="Top 2 2" xfId="4614" xr:uid="{00000000-0005-0000-0000-0000E2160000}"/>
    <cellStyle name="Top 2 3" xfId="4626" xr:uid="{00000000-0005-0000-0000-0000E3160000}"/>
    <cellStyle name="Top 2 4" xfId="5433" xr:uid="{00000000-0005-0000-0000-0000E4160000}"/>
    <cellStyle name="Top 2 5" xfId="5367" xr:uid="{00000000-0005-0000-0000-0000E5160000}"/>
    <cellStyle name="Top 2 6" xfId="5855" xr:uid="{00000000-0005-0000-0000-0000E6160000}"/>
    <cellStyle name="Top 3" xfId="4048" xr:uid="{00000000-0005-0000-0000-0000E7160000}"/>
    <cellStyle name="Top 4" xfId="4399" xr:uid="{00000000-0005-0000-0000-0000E8160000}"/>
    <cellStyle name="Top 5" xfId="5269" xr:uid="{00000000-0005-0000-0000-0000E9160000}"/>
    <cellStyle name="Top 6" xfId="5623" xr:uid="{00000000-0005-0000-0000-0000EA160000}"/>
    <cellStyle name="Top 7" xfId="5912" xr:uid="{00000000-0005-0000-0000-0000EB160000}"/>
    <cellStyle name="Total" xfId="5873" builtinId="25" customBuiltin="1"/>
    <cellStyle name="Total 2" xfId="1902" xr:uid="{00000000-0005-0000-0000-0000ED160000}"/>
    <cellStyle name="Total 2 2" xfId="3640" xr:uid="{00000000-0005-0000-0000-0000EE160000}"/>
    <cellStyle name="Total 2 2 2" xfId="4615" xr:uid="{00000000-0005-0000-0000-0000EF160000}"/>
    <cellStyle name="Total 2 2 3" xfId="4627" xr:uid="{00000000-0005-0000-0000-0000F0160000}"/>
    <cellStyle name="Total 2 2 4" xfId="5434" xr:uid="{00000000-0005-0000-0000-0000F1160000}"/>
    <cellStyle name="Total 2 2 5" xfId="4822" xr:uid="{00000000-0005-0000-0000-0000F2160000}"/>
    <cellStyle name="Total 2 2 6" xfId="5856" xr:uid="{00000000-0005-0000-0000-0000F3160000}"/>
    <cellStyle name="Total 2 3" xfId="4049" xr:uid="{00000000-0005-0000-0000-0000F4160000}"/>
    <cellStyle name="Total 2 4" xfId="3822" xr:uid="{00000000-0005-0000-0000-0000F5160000}"/>
    <cellStyle name="Total 2 5" xfId="4928" xr:uid="{00000000-0005-0000-0000-0000F6160000}"/>
    <cellStyle name="Total 2 6" xfId="5033" xr:uid="{00000000-0005-0000-0000-0000F7160000}"/>
    <cellStyle name="Total 2 7" xfId="5624" xr:uid="{00000000-0005-0000-0000-0000F8160000}"/>
    <cellStyle name="Total 3" xfId="1903" xr:uid="{00000000-0005-0000-0000-0000F9160000}"/>
    <cellStyle name="Total 3 2" xfId="3641" xr:uid="{00000000-0005-0000-0000-0000FA160000}"/>
    <cellStyle name="Totals" xfId="1904" xr:uid="{00000000-0005-0000-0000-0000FB160000}"/>
    <cellStyle name="Totals 2" xfId="3642" xr:uid="{00000000-0005-0000-0000-0000FC160000}"/>
    <cellStyle name="Valuta (0)_LINEA GLOBALE" xfId="4295" xr:uid="{00000000-0005-0000-0000-0000FD160000}"/>
    <cellStyle name="Valuta_LINEA GLOBALE" xfId="4296" xr:uid="{00000000-0005-0000-0000-0000FE160000}"/>
    <cellStyle name="Vérification" xfId="1905" xr:uid="{00000000-0005-0000-0000-0000FF160000}"/>
    <cellStyle name="Vérification 2" xfId="3643" xr:uid="{00000000-0005-0000-0000-000000170000}"/>
    <cellStyle name="Vírgula 2" xfId="3650" xr:uid="{00000000-0005-0000-0000-000001170000}"/>
    <cellStyle name="Vírgula 2 2" xfId="4616" xr:uid="{00000000-0005-0000-0000-000002170000}"/>
    <cellStyle name="Vírgula_meteorol (2)" xfId="1906" xr:uid="{00000000-0005-0000-0000-000003170000}"/>
    <cellStyle name="Warning Text" xfId="5870" builtinId="11" customBuiltin="1"/>
    <cellStyle name="Warning Text 2" xfId="1907" xr:uid="{00000000-0005-0000-0000-000005170000}"/>
    <cellStyle name="Warning Text 2 2" xfId="3644" xr:uid="{00000000-0005-0000-0000-000006170000}"/>
    <cellStyle name="ДАТА" xfId="1908" xr:uid="{00000000-0005-0000-0000-000007170000}"/>
    <cellStyle name="ДАТА 2" xfId="3645" xr:uid="{00000000-0005-0000-0000-000008170000}"/>
    <cellStyle name="ДЕНЕЖНЫЙ_BOPENGC" xfId="1909" xr:uid="{00000000-0005-0000-0000-000009170000}"/>
    <cellStyle name="ЗАГОЛОВОК1" xfId="1910" xr:uid="{00000000-0005-0000-0000-00000A170000}"/>
    <cellStyle name="ЗАГОЛОВОК1 2" xfId="3646" xr:uid="{00000000-0005-0000-0000-00000B170000}"/>
    <cellStyle name="ЗАГОЛОВОК2" xfId="1911" xr:uid="{00000000-0005-0000-0000-00000C170000}"/>
    <cellStyle name="ЗАГОЛОВОК2 2" xfId="3647" xr:uid="{00000000-0005-0000-0000-00000D170000}"/>
    <cellStyle name="ИТОГОВЫЙ" xfId="1912" xr:uid="{00000000-0005-0000-0000-00000E170000}"/>
    <cellStyle name="ИТОГОВЫЙ 2" xfId="3648" xr:uid="{00000000-0005-0000-0000-00000F170000}"/>
    <cellStyle name="Обычный_BOPENGC" xfId="1913" xr:uid="{00000000-0005-0000-0000-000010170000}"/>
    <cellStyle name="ПРОЦЕНТНЫЙ_BOPENGC" xfId="1914" xr:uid="{00000000-0005-0000-0000-000011170000}"/>
    <cellStyle name="ТЕКСТ" xfId="1915" xr:uid="{00000000-0005-0000-0000-000012170000}"/>
    <cellStyle name="ТЕКСТ 2" xfId="3649" xr:uid="{00000000-0005-0000-0000-000013170000}"/>
    <cellStyle name="ФИКСИРОВАННЫЙ" xfId="1916" xr:uid="{00000000-0005-0000-0000-000014170000}"/>
    <cellStyle name="ФИНАНСОВЫЙ_BOPENGC" xfId="1917" xr:uid="{00000000-0005-0000-0000-000015170000}"/>
    <cellStyle name="ارتباط تشعبي متبع_قطاعات" xfId="1918" xr:uid="{00000000-0005-0000-0000-000016170000}"/>
    <cellStyle name="ارتباط تشعبي_a" xfId="1919" xr:uid="{00000000-0005-0000-0000-000017170000}"/>
    <cellStyle name="عادي_2002 2003 الرابع" xfId="1920" xr:uid="{00000000-0005-0000-0000-000018170000}"/>
    <cellStyle name="عملة [0]_2002 2003 الرابع" xfId="1921" xr:uid="{00000000-0005-0000-0000-000019170000}"/>
    <cellStyle name="عملة_2002 2003 الرابع" xfId="1922" xr:uid="{00000000-0005-0000-0000-00001A170000}"/>
    <cellStyle name="فاصلة [0]_2002 2003 الرابع" xfId="1923" xr:uid="{00000000-0005-0000-0000-00001B170000}"/>
    <cellStyle name="فاصلة_2002 2003 الرابع" xfId="1924" xr:uid="{00000000-0005-0000-0000-00001C170000}"/>
  </cellStyles>
  <dxfs count="0"/>
  <tableStyles count="0" defaultTableStyle="TableStyleMedium2" defaultPivotStyle="PivotStyleLight16"/>
  <colors>
    <mruColors>
      <color rgb="FFFF66FF"/>
      <color rgb="FF0000FF"/>
      <color rgb="FFCC00CC"/>
      <color rgb="FF66FF33"/>
      <color rgb="FF990BC5"/>
      <color rgb="FF33CCFF"/>
      <color rgb="FF969696"/>
      <color rgb="FF66FFCC"/>
      <color rgb="FFC0C0C0"/>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85725</xdr:colOff>
      <xdr:row>9</xdr:row>
      <xdr:rowOff>9525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90500"/>
          <a:ext cx="8220075" cy="1533525"/>
        </a:xfrm>
        <a:prstGeom prst="rect">
          <a:avLst/>
        </a:prstGeom>
        <a:noFill/>
      </xdr:spPr>
    </xdr:pic>
    <xdr:clientData/>
  </xdr:twoCellAnchor>
  <xdr:twoCellAnchor editAs="oneCell">
    <xdr:from>
      <xdr:col>4</xdr:col>
      <xdr:colOff>152399</xdr:colOff>
      <xdr:row>14</xdr:row>
      <xdr:rowOff>171452</xdr:rowOff>
    </xdr:from>
    <xdr:to>
      <xdr:col>11</xdr:col>
      <xdr:colOff>374650</xdr:colOff>
      <xdr:row>37</xdr:row>
      <xdr:rowOff>97756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476499" y="3019427"/>
          <a:ext cx="4289426" cy="43078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D12:M14"/>
  <sheetViews>
    <sheetView tabSelected="1" topLeftCell="A11" workbookViewId="0">
      <selection activeCell="P19" sqref="P19"/>
    </sheetView>
  </sheetViews>
  <sheetFormatPr defaultColWidth="8.77734375" defaultRowHeight="14.4"/>
  <sheetData>
    <row r="12" spans="4:13">
      <c r="D12" s="670" t="s">
        <v>546</v>
      </c>
      <c r="E12" s="671"/>
      <c r="F12" s="671"/>
      <c r="G12" s="671"/>
      <c r="H12" s="671"/>
      <c r="I12" s="671"/>
      <c r="J12" s="671"/>
      <c r="K12" s="671"/>
      <c r="L12" s="671"/>
      <c r="M12" s="671"/>
    </row>
    <row r="13" spans="4:13">
      <c r="D13" s="671"/>
      <c r="E13" s="671"/>
      <c r="F13" s="671"/>
      <c r="G13" s="671"/>
      <c r="H13" s="671"/>
      <c r="I13" s="671"/>
      <c r="J13" s="671"/>
      <c r="K13" s="671"/>
      <c r="L13" s="671"/>
      <c r="M13" s="671"/>
    </row>
    <row r="14" spans="4:13" ht="29.25" customHeight="1">
      <c r="D14" s="671"/>
      <c r="E14" s="671"/>
      <c r="F14" s="671"/>
      <c r="G14" s="671"/>
      <c r="H14" s="671"/>
      <c r="I14" s="671"/>
      <c r="J14" s="671"/>
      <c r="K14" s="671"/>
      <c r="L14" s="671"/>
      <c r="M14" s="671"/>
    </row>
  </sheetData>
  <mergeCells count="1">
    <mergeCell ref="D12:M14"/>
  </mergeCells>
  <pageMargins left="0.7" right="0.7" top="0.75" bottom="0.75" header="0.3" footer="0.3"/>
  <pageSetup scale="82" orientation="landscape"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28"/>
  <sheetViews>
    <sheetView workbookViewId="0"/>
  </sheetViews>
  <sheetFormatPr defaultColWidth="9.21875" defaultRowHeight="14.4"/>
  <cols>
    <col min="1" max="1" width="33.77734375" customWidth="1"/>
    <col min="2" max="21" width="7" customWidth="1"/>
    <col min="22" max="24" width="9.21875" customWidth="1"/>
  </cols>
  <sheetData>
    <row r="1" spans="1:27">
      <c r="A1" s="29" t="s">
        <v>777</v>
      </c>
      <c r="B1" s="29"/>
      <c r="C1" s="29"/>
      <c r="D1" s="29"/>
      <c r="E1" s="29"/>
      <c r="F1" s="29"/>
      <c r="G1" s="29"/>
      <c r="H1" s="29"/>
      <c r="I1" s="29"/>
      <c r="J1" s="29"/>
      <c r="K1" s="29"/>
      <c r="L1" s="29"/>
      <c r="M1" s="29"/>
      <c r="N1" s="29"/>
      <c r="O1" s="29"/>
      <c r="P1" s="24"/>
      <c r="Q1" s="24"/>
      <c r="R1" s="24"/>
      <c r="S1" s="24"/>
    </row>
    <row r="2" spans="1:27" ht="15" thickBot="1">
      <c r="A2" s="33"/>
      <c r="B2" s="11"/>
      <c r="C2" s="11"/>
      <c r="D2" s="11"/>
      <c r="E2" s="11"/>
      <c r="F2" s="11"/>
      <c r="G2" s="11"/>
      <c r="H2" s="11"/>
      <c r="I2" s="11"/>
      <c r="J2" s="11"/>
      <c r="K2" s="11"/>
      <c r="L2" s="11"/>
      <c r="M2" s="11"/>
      <c r="N2" s="11"/>
      <c r="O2" s="11"/>
      <c r="P2" s="24"/>
      <c r="Q2" s="24"/>
      <c r="R2" s="24"/>
      <c r="S2" s="24"/>
    </row>
    <row r="3" spans="1:27" ht="15" customHeight="1">
      <c r="A3" s="171" t="s">
        <v>15</v>
      </c>
      <c r="B3" s="172">
        <v>2000</v>
      </c>
      <c r="C3" s="172">
        <v>2001</v>
      </c>
      <c r="D3" s="172">
        <v>2002</v>
      </c>
      <c r="E3" s="172">
        <v>2003</v>
      </c>
      <c r="F3" s="172">
        <v>2004</v>
      </c>
      <c r="G3" s="172">
        <v>2005</v>
      </c>
      <c r="H3" s="172">
        <v>2006</v>
      </c>
      <c r="I3" s="172">
        <v>2007</v>
      </c>
      <c r="J3" s="172">
        <v>2008</v>
      </c>
      <c r="K3" s="172">
        <v>2009</v>
      </c>
      <c r="L3" s="172">
        <v>2010</v>
      </c>
      <c r="M3" s="172">
        <v>2011</v>
      </c>
      <c r="N3" s="172">
        <v>2012</v>
      </c>
      <c r="O3" s="172">
        <v>2013</v>
      </c>
      <c r="P3" s="172">
        <v>2014</v>
      </c>
      <c r="Q3" s="172">
        <v>2015</v>
      </c>
      <c r="R3" s="173">
        <v>2016</v>
      </c>
      <c r="S3" s="173">
        <v>2017</v>
      </c>
      <c r="T3" s="173">
        <v>2018</v>
      </c>
      <c r="U3" s="174">
        <v>2019</v>
      </c>
      <c r="V3" s="173">
        <v>2020</v>
      </c>
      <c r="W3" s="173">
        <v>2021</v>
      </c>
      <c r="X3" s="665">
        <v>2022</v>
      </c>
      <c r="Y3" s="174">
        <v>2023</v>
      </c>
      <c r="AA3" s="48" t="s">
        <v>12</v>
      </c>
    </row>
    <row r="4" spans="1:27">
      <c r="A4" s="175" t="s">
        <v>14</v>
      </c>
      <c r="B4" s="106"/>
      <c r="C4" s="106">
        <v>3.1080031080031039</v>
      </c>
      <c r="D4" s="106">
        <v>2.3436322532027014</v>
      </c>
      <c r="E4" s="106">
        <v>3.7037037037037015</v>
      </c>
      <c r="F4" s="106">
        <v>3.1028117012212411</v>
      </c>
      <c r="G4" s="106">
        <v>2.9405688313476963</v>
      </c>
      <c r="H4" s="106">
        <v>3.0907144768530981</v>
      </c>
      <c r="I4" s="106">
        <v>3.10837118754054</v>
      </c>
      <c r="J4" s="106">
        <v>3.0146642331172511</v>
      </c>
      <c r="K4" s="106">
        <v>3.1830400782013544</v>
      </c>
      <c r="L4" s="106">
        <v>3.2032683995500126</v>
      </c>
      <c r="M4" s="106">
        <v>3.2243258749282946</v>
      </c>
      <c r="N4" s="106">
        <v>3.2458870609159525</v>
      </c>
      <c r="O4" s="106">
        <v>3.2730404823427972</v>
      </c>
      <c r="P4" s="106">
        <f>(('1.1.1'!C4-'1.1.1'!B4)/'1.1.1'!B4)*100</f>
        <v>3.2735247208931422</v>
      </c>
      <c r="Q4" s="106">
        <f>(('1.1.1'!D4-'1.1.1'!C4)/'1.1.1'!C4)*100</f>
        <v>3.0114667387359564</v>
      </c>
      <c r="R4" s="106">
        <f>(('1.1.1'!E4-'1.1.1'!D4)/'1.1.1'!D4)*100</f>
        <v>3.0808440463251001</v>
      </c>
      <c r="S4" s="106">
        <f>(('1.1.1'!F4-'1.1.1'!E4)/'1.1.1'!E4)*100</f>
        <v>3.1123877395193249</v>
      </c>
      <c r="T4" s="106">
        <f>(('1.1.1'!G4-'1.1.1'!F4)/'1.1.1'!F4)*100</f>
        <v>3.1418597270707713</v>
      </c>
      <c r="U4" s="106">
        <f>(('1.1.1'!H4-'1.1.1'!G4)/'1.1.1'!G4)*100</f>
        <v>3.1623931623931623</v>
      </c>
      <c r="V4" s="106">
        <f>(('1.1.1'!I4-'1.1.1'!H4)/'1.1.1'!H4)*100</f>
        <v>3.1549295774647885</v>
      </c>
      <c r="W4" s="106">
        <f>(('1.1.1'!J4-'1.1.1'!I4)/'1.1.1'!I4)*100</f>
        <v>3.1162656214861695</v>
      </c>
      <c r="X4" s="106">
        <f>(('1.1.1'!K4-'1.1.1'!J4)/'1.1.1'!J4)*100</f>
        <v>3.081284855282425</v>
      </c>
      <c r="Y4" s="580">
        <f>(('1.1.1'!L4-'1.1.1'!K4)/'1.1.1'!K4)*100</f>
        <v>3.0466058151484008</v>
      </c>
    </row>
    <row r="5" spans="1:27">
      <c r="A5" s="175" t="s">
        <v>13</v>
      </c>
      <c r="B5" s="106"/>
      <c r="C5" s="106"/>
      <c r="D5" s="106"/>
      <c r="E5" s="106"/>
      <c r="F5" s="106"/>
      <c r="G5" s="106"/>
      <c r="H5" s="106"/>
      <c r="I5" s="106"/>
      <c r="J5" s="106"/>
      <c r="K5" s="106"/>
      <c r="L5" s="106">
        <v>2.4</v>
      </c>
      <c r="M5" s="106">
        <v>1.9</v>
      </c>
      <c r="N5" s="106">
        <v>1.9</v>
      </c>
      <c r="O5" s="106">
        <v>1.9</v>
      </c>
      <c r="P5" s="106">
        <f>(('1.1.1'!C5-'1.1.1'!B5)/'1.1.1'!B5)*100</f>
        <v>1.8577318610492524</v>
      </c>
      <c r="Q5" s="106">
        <f>(('1.1.1'!D5-'1.1.1'!C5)/'1.1.1'!C5)*100</f>
        <v>1.70288000744428</v>
      </c>
      <c r="R5" s="106">
        <f>(('1.1.1'!E5-'1.1.1'!D5)/'1.1.1'!D5)*100</f>
        <v>1.5462738460130714</v>
      </c>
      <c r="S5" s="106">
        <f>(('1.1.1'!F5-'1.1.1'!E5)/'1.1.1'!E5)*100</f>
        <v>1.5452538631346662</v>
      </c>
      <c r="T5" s="106">
        <f>(('1.1.1'!G5-'1.1.1'!F5)/'1.1.1'!F5)*100</f>
        <v>1.5394853593611277</v>
      </c>
      <c r="U5" s="106">
        <f>(('1.1.1'!H5-'1.1.1'!G5)/'1.1.1'!G5)*100</f>
        <v>1.5205138288111235</v>
      </c>
      <c r="V5" s="106">
        <f>(('1.1.1'!I5-'1.1.1'!H5)/'1.1.1'!H5)*100</f>
        <v>2.2034430815579995</v>
      </c>
      <c r="W5" s="106">
        <f>(('1.1.1'!J5-'1.1.1'!I5)/'1.1.1'!I5)*100</f>
        <v>1.4992649588558062</v>
      </c>
      <c r="X5" s="106">
        <f>(('1.1.1'!K5-'1.1.1'!J5)/'1.1.1'!J5)*100</f>
        <v>1.4686968427166591</v>
      </c>
      <c r="Y5" s="580">
        <f>(('1.1.1'!L5-'1.1.1'!K5)/'1.1.1'!K5)*100</f>
        <v>1.4351719344155198</v>
      </c>
    </row>
    <row r="6" spans="1:27">
      <c r="A6" s="175" t="s">
        <v>259</v>
      </c>
      <c r="B6" s="106"/>
      <c r="C6" s="106"/>
      <c r="D6" s="106"/>
      <c r="E6" s="106">
        <v>2.4</v>
      </c>
      <c r="F6" s="106">
        <v>2.4</v>
      </c>
      <c r="G6" s="106">
        <v>2.4</v>
      </c>
      <c r="H6" s="106">
        <v>2.5</v>
      </c>
      <c r="I6" s="106">
        <v>2.5</v>
      </c>
      <c r="J6" s="106">
        <v>2.5</v>
      </c>
      <c r="K6" s="106">
        <v>2.6257202523144669</v>
      </c>
      <c r="L6" s="106">
        <v>2.6481824280209856</v>
      </c>
      <c r="M6" s="106">
        <v>2.6670470357411018</v>
      </c>
      <c r="N6" s="106">
        <v>2.6819738692555468</v>
      </c>
      <c r="O6" s="106">
        <v>2.6926910895299483</v>
      </c>
      <c r="P6" s="106">
        <f>(('1.1.1'!C6-'1.1.1'!B6)/'1.1.1'!B6)*100</f>
        <v>2.6881720430107525</v>
      </c>
      <c r="Q6" s="106">
        <f>(('1.1.1'!D6-'1.1.1'!C6)/'1.1.1'!C6)*100</f>
        <v>2.74869109947644</v>
      </c>
      <c r="R6" s="106">
        <f>(('1.1.1'!E6-'1.1.1'!D6)/'1.1.1'!D6)*100</f>
        <v>2.6751592356687901</v>
      </c>
      <c r="S6" s="106">
        <f>(('1.1.1'!F6-'1.1.1'!E6)/'1.1.1'!E6)*100</f>
        <v>-5.9553349875930524</v>
      </c>
      <c r="T6" s="106">
        <f>(('1.1.1'!G6-'1.1.1'!F6)/'1.1.1'!F6)*100</f>
        <v>2.3746701846965697</v>
      </c>
      <c r="U6" s="106">
        <f>(('1.1.1'!H6-'1.1.1'!G6)/'1.1.1'!G6)*100</f>
        <v>2.3195876288659796</v>
      </c>
      <c r="V6" s="106">
        <f>(('1.1.1'!I6-'1.1.1'!H6)/'1.1.1'!H6)*100</f>
        <v>2.3929471032745591</v>
      </c>
      <c r="W6" s="106">
        <f>(('1.1.1'!J6-'1.1.1'!I6)/'1.1.1'!I6)*100</f>
        <v>2.3370233702337022</v>
      </c>
      <c r="X6" s="106">
        <f>(('1.1.1'!K6-'1.1.1'!J6)/'1.1.1'!J6)*100</f>
        <v>2.2836538461538458</v>
      </c>
      <c r="Y6" s="580"/>
      <c r="Z6" s="48"/>
    </row>
    <row r="7" spans="1:27">
      <c r="A7" s="176" t="s">
        <v>85</v>
      </c>
      <c r="B7" s="106"/>
      <c r="C7" s="106"/>
      <c r="D7" s="106"/>
      <c r="E7" s="106"/>
      <c r="F7" s="106"/>
      <c r="G7" s="106"/>
      <c r="H7" s="106"/>
      <c r="I7" s="106"/>
      <c r="J7" s="106"/>
      <c r="K7" s="106"/>
      <c r="L7" s="106">
        <v>3.0004911518254476</v>
      </c>
      <c r="M7" s="106">
        <v>2.9997832526551549</v>
      </c>
      <c r="N7" s="106">
        <v>2.9993967536931301</v>
      </c>
      <c r="O7" s="106">
        <v>2.9978615889619853</v>
      </c>
      <c r="P7" s="106">
        <f>(('1.1.1'!C7-'1.1.1'!B7)/'1.1.1'!B7)*100</f>
        <v>3.3991200815291687</v>
      </c>
      <c r="Q7" s="106">
        <f>(('1.1.1'!D7-'1.1.1'!C7)/'1.1.1'!C7)*100</f>
        <v>3.3999144773956687</v>
      </c>
      <c r="R7" s="106">
        <f>(('1.1.1'!E7-'1.1.1'!D7)/'1.1.1'!D7)*100</f>
        <v>3.7086311011568527</v>
      </c>
      <c r="S7" s="106">
        <f>(('1.1.1'!F7-'1.1.1'!E7)/'1.1.1'!E7)*100</f>
        <v>3.1025824964132158</v>
      </c>
      <c r="T7" s="106">
        <f>(('1.1.1'!G7-'1.1.1'!F7)/'1.1.1'!F7)*100</f>
        <v>3.4223343190119859</v>
      </c>
      <c r="U7" s="106">
        <f>(('1.1.1'!H7-'1.1.1'!G7)/'1.1.1'!G7)*100</f>
        <v>3.421561619644284</v>
      </c>
      <c r="V7" s="106">
        <f>(('1.1.1'!I7-'1.1.1'!H7)/'1.1.1'!H7)*100</f>
        <v>3.4252492707369875</v>
      </c>
      <c r="W7" s="106">
        <f>(('1.1.1'!J7-'1.1.1'!I7)/'1.1.1'!I7)*100</f>
        <v>3.4297394773824057</v>
      </c>
      <c r="X7" s="106">
        <f>(('1.1.1'!K7-'1.1.1'!J7)/'1.1.1'!J7)*100</f>
        <v>3.1677862551901574</v>
      </c>
      <c r="Y7" s="580">
        <f>(('1.1.1'!L7-'1.1.1'!K7)/'1.1.1'!K7)*100</f>
        <v>3.167786255190165</v>
      </c>
    </row>
    <row r="8" spans="1:27">
      <c r="A8" s="175" t="s">
        <v>258</v>
      </c>
      <c r="B8" s="106"/>
      <c r="C8" s="106"/>
      <c r="D8" s="106"/>
      <c r="E8" s="106"/>
      <c r="F8" s="106"/>
      <c r="G8" s="106"/>
      <c r="H8" s="106"/>
      <c r="I8" s="106"/>
      <c r="J8" s="106"/>
      <c r="K8" s="106"/>
      <c r="L8" s="106">
        <v>1.053639846743295</v>
      </c>
      <c r="M8" s="106">
        <v>1.1599999999999999</v>
      </c>
      <c r="N8" s="106">
        <v>1.18</v>
      </c>
      <c r="O8" s="106">
        <v>1.18</v>
      </c>
      <c r="P8" s="106">
        <f>(('1.1.1'!C8-'1.1.1'!B8)/'1.1.1'!B8)*100</f>
        <v>1.1893870082342177</v>
      </c>
      <c r="Q8" s="106">
        <f>(('1.1.1'!D8-'1.1.1'!C8)/'1.1.1'!C8)*100</f>
        <v>1.1754068716094033</v>
      </c>
      <c r="R8" s="106">
        <f>(('1.1.1'!E8-'1.1.1'!D8)/'1.1.1'!D8)*100</f>
        <v>1.161751563896336</v>
      </c>
      <c r="S8" s="106">
        <f>(('1.1.1'!F8-'1.1.1'!E8)/'1.1.1'!E8)*100</f>
        <v>-3.4452296819787986</v>
      </c>
      <c r="T8" s="106">
        <f>(('1.1.1'!G8-'1.1.1'!F8)/'1.1.1'!F8)*100</f>
        <v>2.4702653247941448</v>
      </c>
      <c r="U8" s="106">
        <f>(('1.1.1'!H8-'1.1.1'!G8)/'1.1.1'!G8)*100</f>
        <v>1.25</v>
      </c>
      <c r="V8" s="106">
        <f>(('1.1.1'!I8-'1.1.1'!H8)/'1.1.1'!H8)*100</f>
        <v>1.1463844797178129</v>
      </c>
      <c r="W8" s="106">
        <f>(('1.1.1'!J8-'1.1.1'!I8)/'1.1.1'!I8)*100</f>
        <v>1.1333914559721012</v>
      </c>
      <c r="X8" s="106">
        <f>(('1.1.1'!K8-'1.1.1'!J8)/'1.1.1'!J8)*100</f>
        <v>1.2068965517241379</v>
      </c>
      <c r="Y8" s="580">
        <f>(('1.1.1'!L8-'1.1.1'!K8)/'1.1.1'!K8)*100</f>
        <v>1.1887563884156647</v>
      </c>
    </row>
    <row r="9" spans="1:27">
      <c r="A9" s="175" t="s">
        <v>11</v>
      </c>
      <c r="B9" s="106"/>
      <c r="C9" s="106">
        <v>0.10718113612004287</v>
      </c>
      <c r="D9" s="106">
        <v>0.10706638115631692</v>
      </c>
      <c r="E9" s="106">
        <v>5.3475935828877004E-2</v>
      </c>
      <c r="F9" s="106">
        <v>0.10689470871191876</v>
      </c>
      <c r="G9" s="106">
        <v>0.10678056593699947</v>
      </c>
      <c r="H9" s="106">
        <v>0.13</v>
      </c>
      <c r="I9" s="106">
        <v>0.14399999999999999</v>
      </c>
      <c r="J9" s="106">
        <v>0.191</v>
      </c>
      <c r="K9" s="106">
        <v>0.221</v>
      </c>
      <c r="L9" s="106">
        <v>0.24</v>
      </c>
      <c r="M9" s="106">
        <v>0.1</v>
      </c>
      <c r="N9" s="106">
        <v>0.33</v>
      </c>
      <c r="O9" s="106">
        <v>0.36</v>
      </c>
      <c r="P9" s="106">
        <f>(('1.1.1'!C9-'1.1.1'!B9)/'1.1.1'!B9)*100</f>
        <v>0.41928721174004197</v>
      </c>
      <c r="Q9" s="106">
        <f>(('1.1.1'!D9-'1.1.1'!C9)/'1.1.1'!C9)*100</f>
        <v>0.41753653444676403</v>
      </c>
      <c r="R9" s="106">
        <f>(('1.1.1'!E9-'1.1.1'!D9)/'1.1.1'!D9)*100</f>
        <v>0.9355509355509356</v>
      </c>
      <c r="S9" s="106">
        <f>(('1.1.1'!F9-'1.1.1'!E9)/'1.1.1'!E9)*100</f>
        <v>0.56642636457260553</v>
      </c>
      <c r="T9" s="106">
        <f>(('1.1.1'!G9-'1.1.1'!F9)/'1.1.1'!F9)*100</f>
        <v>11.776753712237584</v>
      </c>
      <c r="U9" s="106">
        <f>(('1.1.1'!H9-'1.1.1'!G9)/'1.1.1'!G9)*100</f>
        <v>-2.6568941823179109</v>
      </c>
      <c r="V9" s="106">
        <f>(('1.1.1'!I9-'1.1.1'!H9)/'1.1.1'!H9)*100</f>
        <v>-3.5294117647058822</v>
      </c>
      <c r="W9" s="106">
        <f>(('1.1.1'!J9-'1.1.1'!I9)/'1.1.1'!I9)*100</f>
        <v>1.3170731707317074</v>
      </c>
      <c r="X9" s="106">
        <f>(('1.1.1'!K9-'1.1.1'!J9)/'1.1.1'!J9)*100</f>
        <v>0.64910929224843383</v>
      </c>
      <c r="Y9" s="580">
        <f>(('1.1.1'!L9-'1.1.1'!K9)/'1.1.1'!K9)*100</f>
        <v>0.59880926982389848</v>
      </c>
    </row>
    <row r="10" spans="1:27">
      <c r="A10" s="175" t="s">
        <v>10</v>
      </c>
      <c r="B10" s="106"/>
      <c r="C10" s="106">
        <v>2.9250223527909056</v>
      </c>
      <c r="D10" s="106">
        <v>2.8599789068800794</v>
      </c>
      <c r="E10" s="106">
        <v>2.8097678625263791</v>
      </c>
      <c r="F10" s="106">
        <v>2.7956863204782558</v>
      </c>
      <c r="G10" s="106">
        <v>2.7806267806267808</v>
      </c>
      <c r="H10" s="106">
        <v>2.7593085106382977</v>
      </c>
      <c r="I10" s="106">
        <v>2.7376589782280663</v>
      </c>
      <c r="J10" s="106">
        <v>2.7055369127516777</v>
      </c>
      <c r="K10" s="106">
        <v>2.6988418958216416</v>
      </c>
      <c r="L10" s="106">
        <v>2.6859298977261443</v>
      </c>
      <c r="M10" s="106">
        <v>2.6768457672980288</v>
      </c>
      <c r="N10" s="106">
        <v>2.7510723647628899</v>
      </c>
      <c r="O10" s="106">
        <v>2.7510723647628899</v>
      </c>
      <c r="P10" s="106">
        <f>(('1.1.1'!C10-'1.1.1'!B10)/'1.1.1'!B10)*100</f>
        <v>2.7103745078289534</v>
      </c>
      <c r="Q10" s="106">
        <f>(('1.1.1'!D10-'1.1.1'!C10)/'1.1.1'!C10)*100</f>
        <v>2.7012570205937414</v>
      </c>
      <c r="R10" s="106">
        <f>(('1.1.1'!E10-'1.1.1'!D10)/'1.1.1'!D10)*100</f>
        <v>2.6822916666666665</v>
      </c>
      <c r="S10" s="106">
        <f>(('1.1.1'!F10-'1.1.1'!E10)/'1.1.1'!E10)*100</f>
        <v>2.6714007946571985</v>
      </c>
      <c r="T10" s="106">
        <f>(('1.1.1'!G10-'1.1.1'!F10)/'1.1.1'!F10)*100</f>
        <v>5.9256360642239585</v>
      </c>
      <c r="U10" s="106">
        <f>(('1.1.1'!H10-'1.1.1'!G10)/'1.1.1'!G10)*100</f>
        <v>3.093655308724041</v>
      </c>
      <c r="V10" s="106">
        <f>(('1.1.1'!I10-'1.1.1'!H10)/'1.1.1'!H10)*100</f>
        <v>3.0730757796118837</v>
      </c>
      <c r="W10" s="106">
        <f>(('1.1.1'!J10-'1.1.1'!I10)/'1.1.1'!I10)*100</f>
        <v>3.0625128175436145</v>
      </c>
      <c r="X10" s="106">
        <f>(('1.1.1'!K10-'1.1.1'!J10)/'1.1.1'!J10)*100</f>
        <v>3.046586879398026</v>
      </c>
      <c r="Y10" s="580">
        <f>(('1.1.1'!L10-'1.1.1'!K10)/'1.1.1'!K10)*100</f>
        <v>3.0253832609490257</v>
      </c>
      <c r="Z10" t="s">
        <v>16</v>
      </c>
    </row>
    <row r="11" spans="1:27">
      <c r="A11" s="175" t="s">
        <v>9</v>
      </c>
      <c r="B11" s="106"/>
      <c r="C11" s="106"/>
      <c r="D11" s="106"/>
      <c r="E11" s="106"/>
      <c r="F11" s="106"/>
      <c r="G11" s="106"/>
      <c r="H11" s="106"/>
      <c r="I11" s="106"/>
      <c r="J11" s="106"/>
      <c r="K11" s="106"/>
      <c r="L11" s="106">
        <v>3.11</v>
      </c>
      <c r="M11" s="106">
        <v>3.11</v>
      </c>
      <c r="N11" s="106">
        <v>3.12</v>
      </c>
      <c r="O11" s="106">
        <v>3.13</v>
      </c>
      <c r="P11" s="106">
        <f>(('1.1.1'!C11-'1.1.1'!B11)/'1.1.1'!B11)*100</f>
        <v>3.1860024809035714</v>
      </c>
      <c r="Q11" s="106">
        <f>(('1.1.1'!D11-'1.1.1'!C11)/'1.1.1'!C11)*100</f>
        <v>3.2015185068016447</v>
      </c>
      <c r="R11" s="106">
        <f>(('1.1.1'!E11-'1.1.1'!D11)/'1.1.1'!D11)*100</f>
        <v>3.2002942799337872</v>
      </c>
      <c r="S11" s="106">
        <f>(('1.1.1'!F11-'1.1.1'!E11)/'1.1.1'!E11)*100</f>
        <v>3.2079843165211197</v>
      </c>
      <c r="T11" s="106">
        <f>(('1.1.1'!G11-'1.1.1'!F11)/'1.1.1'!F11)*100</f>
        <v>1.0979623553790352</v>
      </c>
      <c r="U11" s="106">
        <f>(('1.1.1'!H11-'1.1.1'!G11)/'1.1.1'!G11)*100</f>
        <v>2.5138084129988436</v>
      </c>
      <c r="V11" s="106">
        <f>(('1.1.1'!I11-'1.1.1'!H11)/'1.1.1'!H11)*100</f>
        <v>2.469055167632058</v>
      </c>
      <c r="W11" s="106">
        <f>(('1.1.1'!J11-'1.1.1'!I11)/'1.1.1'!I11)*100</f>
        <v>2.4315294429844956</v>
      </c>
      <c r="X11" s="106">
        <f>(('1.1.1'!K11-'1.1.1'!J11)/'1.1.1'!J11)*100</f>
        <v>2.3994095597621041</v>
      </c>
      <c r="Y11" s="580">
        <f>(('1.1.1'!L11-'1.1.1'!K11)/'1.1.1'!K11)*100</f>
        <v>2.3647248548100559</v>
      </c>
    </row>
    <row r="12" spans="1:27">
      <c r="A12" s="175" t="s">
        <v>8</v>
      </c>
      <c r="B12" s="106"/>
      <c r="C12" s="128">
        <v>0.79317669203023411</v>
      </c>
      <c r="D12" s="128">
        <v>0.69665556843800858</v>
      </c>
      <c r="E12" s="128">
        <v>0.72628652497341484</v>
      </c>
      <c r="F12" s="128">
        <v>0.62907439610341442</v>
      </c>
      <c r="G12" s="128">
        <v>0.59385603475175741</v>
      </c>
      <c r="H12" s="128">
        <v>0.46749288013717033</v>
      </c>
      <c r="I12" s="128">
        <v>0.45656549940194296</v>
      </c>
      <c r="J12" s="128">
        <v>0.3622855206795576</v>
      </c>
      <c r="K12" s="128">
        <v>0.26589053637065846</v>
      </c>
      <c r="L12" s="128">
        <v>0.23816986778405824</v>
      </c>
      <c r="M12" s="128">
        <v>0.16026871401151632</v>
      </c>
      <c r="N12" s="128">
        <v>0.27770591598238265</v>
      </c>
      <c r="O12" s="128">
        <v>0.22064174818971846</v>
      </c>
      <c r="P12" s="106">
        <f>(('1.1.1'!C12-'1.1.1'!B12)/'1.1.1'!B12)*100</f>
        <v>0.15885623510722796</v>
      </c>
      <c r="Q12" s="106">
        <f>(('1.1.1'!D12-'1.1.1'!C12)/'1.1.1'!C12)*100</f>
        <v>0.15860428231562251</v>
      </c>
      <c r="R12" s="106">
        <f>(('1.1.1'!E12-'1.1.1'!D12)/'1.1.1'!D12)*100</f>
        <v>0</v>
      </c>
      <c r="S12" s="106">
        <f>(('1.1.1'!F12-'1.1.1'!E12)/'1.1.1'!E12)*100</f>
        <v>0.15835312747426761</v>
      </c>
      <c r="T12" s="106">
        <f>(('1.1.1'!G12-'1.1.1'!F12)/'1.1.1'!F12)*100</f>
        <v>0</v>
      </c>
      <c r="U12" s="106">
        <f>(('1.1.1'!H12-'1.1.1'!G12)/'1.1.1'!G12)*100</f>
        <v>7.9051383399209488E-2</v>
      </c>
      <c r="V12" s="106">
        <f>(('1.1.1'!I12-'1.1.1'!H12)/'1.1.1'!H12)*100</f>
        <v>0</v>
      </c>
      <c r="W12" s="106">
        <f>(('1.1.1'!J12-'1.1.1'!I12)/'1.1.1'!I12)*100</f>
        <v>0</v>
      </c>
      <c r="X12" s="106">
        <f>(('1.1.1'!K12-'1.1.1'!J12)/'1.1.1'!J12)*100</f>
        <v>-0.31595576619273302</v>
      </c>
      <c r="Y12" s="580">
        <f>(('1.1.1'!L12-'1.1.1'!K12)/'1.1.1'!K12)*100</f>
        <v>-7.9239302694136288E-2</v>
      </c>
    </row>
    <row r="13" spans="1:27">
      <c r="A13" s="175" t="s">
        <v>6</v>
      </c>
      <c r="B13" s="106"/>
      <c r="C13" s="106">
        <v>2.3650000000000002</v>
      </c>
      <c r="D13" s="106">
        <v>2.375</v>
      </c>
      <c r="E13" s="106">
        <v>2.3849999999999998</v>
      </c>
      <c r="F13" s="106">
        <v>2.3889999999999998</v>
      </c>
      <c r="G13" s="106">
        <v>2.3889999999999998</v>
      </c>
      <c r="H13" s="106">
        <v>2.3849999999999998</v>
      </c>
      <c r="I13" s="106">
        <v>2.7519999999999998</v>
      </c>
      <c r="J13" s="106">
        <v>2.77</v>
      </c>
      <c r="K13" s="106">
        <v>2.782</v>
      </c>
      <c r="L13" s="106">
        <v>2.79</v>
      </c>
      <c r="M13" s="106">
        <v>2.7930000000000001</v>
      </c>
      <c r="N13" s="106">
        <v>2.7930000000000001</v>
      </c>
      <c r="O13" s="106">
        <v>2.7589999999999999</v>
      </c>
      <c r="P13" s="106">
        <f>(('1.1.1'!C13-'1.1.1'!B13)/'1.1.1'!B13)*100</f>
        <v>2.7735651875851088</v>
      </c>
      <c r="Q13" s="106">
        <f>(('1.1.1'!D13-'1.1.1'!C13)/'1.1.1'!C13)*100</f>
        <v>2.7393624179485965</v>
      </c>
      <c r="R13" s="106">
        <f>(('1.1.1'!E13-'1.1.1'!D13)/'1.1.1'!D13)*100</f>
        <v>2.7041138318614344</v>
      </c>
      <c r="S13" s="106">
        <f>(('1.1.1'!F13-'1.1.1'!E13)/'1.1.1'!E13)*100</f>
        <v>5.4520986770057984</v>
      </c>
      <c r="T13" s="106">
        <f>(('1.1.1'!G13-'1.1.1'!F13)/'1.1.1'!F13)*100</f>
        <v>2.5891764954144736</v>
      </c>
      <c r="U13" s="106">
        <f>(('1.1.1'!H13-'1.1.1'!G13)/'1.1.1'!G13)*100</f>
        <v>2.5627516116438498</v>
      </c>
      <c r="V13" s="106">
        <f>(('1.1.1'!I13-'1.1.1'!H13)/'1.1.1'!H13)*100</f>
        <v>2.5524910191760486</v>
      </c>
      <c r="W13" s="106">
        <f>(('1.1.1'!J13-'1.1.1'!I13)/'1.1.1'!I13)*100</f>
        <v>2.5463297405151306</v>
      </c>
      <c r="X13" s="106">
        <f>(('1.1.1'!K13-'1.1.1'!J13)/'1.1.1'!J13)*100</f>
        <v>2.5420011595652956</v>
      </c>
      <c r="Y13" s="580">
        <f>(('1.1.1'!L13-'1.1.1'!K13)/'1.1.1'!K13)*100</f>
        <v>2.543016194331984</v>
      </c>
    </row>
    <row r="14" spans="1:27">
      <c r="A14" s="175" t="s">
        <v>5</v>
      </c>
      <c r="B14" s="106"/>
      <c r="C14" s="106">
        <v>1.6</v>
      </c>
      <c r="D14" s="106">
        <v>1.7</v>
      </c>
      <c r="E14" s="106">
        <v>1.7</v>
      </c>
      <c r="F14" s="106">
        <v>1.7</v>
      </c>
      <c r="G14" s="106">
        <v>1.7</v>
      </c>
      <c r="H14" s="106">
        <v>1.8</v>
      </c>
      <c r="I14" s="106">
        <v>1.8</v>
      </c>
      <c r="J14" s="106">
        <v>1.8</v>
      </c>
      <c r="K14" s="106">
        <v>1.9</v>
      </c>
      <c r="L14" s="106">
        <v>1.9</v>
      </c>
      <c r="M14" s="106">
        <v>1.4</v>
      </c>
      <c r="N14" s="106">
        <v>1.84</v>
      </c>
      <c r="O14" s="106">
        <v>1.86</v>
      </c>
      <c r="P14" s="106">
        <f>(('1.1.1'!C14-'1.1.1'!B14)/'1.1.1'!B14)*100</f>
        <v>1.9125683060109291</v>
      </c>
      <c r="Q14" s="106">
        <f>(('1.1.1'!D14-'1.1.1'!C14)/'1.1.1'!C14)*100</f>
        <v>1.9213583556747096</v>
      </c>
      <c r="R14" s="106">
        <f>(('1.1.1'!E14-'1.1.1'!D14)/'1.1.1'!D14)*100</f>
        <v>7.8035949145111791</v>
      </c>
      <c r="S14" s="106">
        <f>(('1.1.1'!F14-'1.1.1'!E14)/'1.1.1'!E14)*100</f>
        <v>-3.6600244001626674</v>
      </c>
      <c r="T14" s="106">
        <f>(('1.1.1'!G14-'1.1.1'!F14)/'1.1.1'!F14)*100</f>
        <v>1.8995356690586744</v>
      </c>
      <c r="U14" s="106">
        <f>(('1.1.1'!H14-'1.1.1'!G14)/'1.1.1'!G14)*100</f>
        <v>1.8641259320629662</v>
      </c>
      <c r="V14" s="106">
        <f>(('1.1.1'!I14-'1.1.1'!H14)/'1.1.1'!H14)*100</f>
        <v>1.8300122000813337</v>
      </c>
      <c r="W14" s="106">
        <f>(('1.1.1'!J14-'1.1.1'!I14)/'1.1.1'!I14)*100</f>
        <v>6.4870551695035914</v>
      </c>
      <c r="X14" s="106">
        <f>(('1.1.1'!K14-'1.1.1'!J14)/'1.1.1'!J14)*100</f>
        <v>6.465885687077022</v>
      </c>
      <c r="Y14" s="580">
        <f>(('1.1.1'!L14-'1.1.1'!K14)/'1.1.1'!K14)*100</f>
        <v>6.4658856870769528</v>
      </c>
    </row>
    <row r="15" spans="1:27">
      <c r="A15" s="175" t="s">
        <v>4</v>
      </c>
      <c r="B15" s="106"/>
      <c r="C15" s="106"/>
      <c r="D15" s="106"/>
      <c r="E15" s="106"/>
      <c r="F15" s="106"/>
      <c r="G15" s="106"/>
      <c r="H15" s="106"/>
      <c r="I15" s="106"/>
      <c r="J15" s="106"/>
      <c r="K15" s="106"/>
      <c r="L15" s="106">
        <v>2.8</v>
      </c>
      <c r="M15" s="106">
        <v>2.4</v>
      </c>
      <c r="N15" s="106">
        <v>2.5</v>
      </c>
      <c r="O15" s="106">
        <v>2.2999999999999998</v>
      </c>
      <c r="P15" s="106">
        <f>(('1.1.1'!C15-'1.1.1'!B15)/'1.1.1'!B15)*100</f>
        <v>1.5675549478037516</v>
      </c>
      <c r="Q15" s="106">
        <f>(('1.1.1'!D15-'1.1.1'!C15)/'1.1.1'!C15)*100</f>
        <v>2.254840792915862</v>
      </c>
      <c r="R15" s="106">
        <f>(('1.1.1'!E15-'1.1.1'!D15)/'1.1.1'!D15)*100</f>
        <v>1.3466211370278101</v>
      </c>
      <c r="S15" s="106">
        <f>(('1.1.1'!F15-'1.1.1'!E15)/'1.1.1'!E15)*100</f>
        <v>1.2315557104682202</v>
      </c>
      <c r="T15" s="106">
        <f>(('1.1.1'!G15-'1.1.1'!F15)/'1.1.1'!F15)*100</f>
        <v>0.9588598019677983</v>
      </c>
      <c r="U15" s="106">
        <f>(('1.1.1'!H15-'1.1.1'!G15)/'1.1.1'!G15)*100</f>
        <v>0.891879043426138</v>
      </c>
      <c r="V15" s="106">
        <f>(('1.1.1'!I15-'1.1.1'!H15)/'1.1.1'!H15)*100</f>
        <v>0.85736235595390864</v>
      </c>
      <c r="W15" s="106">
        <f>(('1.1.1'!J15-'1.1.1'!I15)/'1.1.1'!I15)*100</f>
        <v>0.80843371046697443</v>
      </c>
      <c r="X15" s="106">
        <f>(('1.1.1'!K15-'1.1.1'!J15)/'1.1.1'!J15)*100</f>
        <v>20.897056156682588</v>
      </c>
      <c r="Y15" s="580">
        <f>(('1.1.1'!L15-'1.1.1'!K15)/'1.1.1'!K15)*100</f>
        <v>0</v>
      </c>
    </row>
    <row r="16" spans="1:27">
      <c r="A16" s="175" t="s">
        <v>3</v>
      </c>
      <c r="B16" s="106"/>
      <c r="C16" s="106"/>
      <c r="D16" s="106"/>
      <c r="E16" s="106"/>
      <c r="F16" s="106"/>
      <c r="G16" s="106"/>
      <c r="H16" s="106"/>
      <c r="I16" s="106"/>
      <c r="J16" s="106"/>
      <c r="K16" s="106"/>
      <c r="L16" s="106">
        <v>1.489495853295111</v>
      </c>
      <c r="M16" s="106">
        <v>1.5344480253237411</v>
      </c>
      <c r="N16" s="106">
        <v>1.5465328350044178</v>
      </c>
      <c r="O16" s="106">
        <v>1.5441216218227536</v>
      </c>
      <c r="P16" s="106">
        <f>(('1.1.1'!C16-'1.1.1'!B16)/'1.1.1'!B16)*100</f>
        <v>1.5644774331332656</v>
      </c>
      <c r="Q16" s="106">
        <f>(('1.1.1'!D16-'1.1.1'!C16)/'1.1.1'!C16)*100</f>
        <v>1.5258323492711074</v>
      </c>
      <c r="R16" s="106">
        <f>(('1.1.1'!E16-'1.1.1'!D16)/'1.1.1'!D16)*100</f>
        <v>1.4839851448556651</v>
      </c>
      <c r="S16" s="106">
        <f>(('1.1.1'!F16-'1.1.1'!E16)/'1.1.1'!E16)*100</f>
        <v>1.5144076058530251</v>
      </c>
      <c r="T16" s="106">
        <f>(('1.1.1'!G16-'1.1.1'!F16)/'1.1.1'!F16)*100</f>
        <v>1.5237275158216352</v>
      </c>
      <c r="U16" s="106">
        <f>(('1.1.1'!H16-'1.1.1'!G16)/'1.1.1'!G16)*100</f>
        <v>1.4992822854165759</v>
      </c>
      <c r="V16" s="106">
        <f>(('1.1.1'!I16-'1.1.1'!H16)/'1.1.1'!H16)*100</f>
        <v>1.3824533953188602</v>
      </c>
      <c r="W16" s="106">
        <f>(('1.1.1'!J16-'1.1.1'!I16)/'1.1.1'!I16)*100</f>
        <v>1.0149751849624788</v>
      </c>
      <c r="X16" s="106">
        <f>(('1.1.1'!K16-'1.1.1'!J16)/'1.1.1'!J16)*100</f>
        <v>0.76815589511663596</v>
      </c>
      <c r="Y16" s="580">
        <f>(('1.1.1'!L16-'1.1.1'!K16)/'1.1.1'!K16)*100</f>
        <v>2.3463545709237974</v>
      </c>
    </row>
    <row r="17" spans="1:27">
      <c r="A17" s="176" t="s">
        <v>65</v>
      </c>
      <c r="B17" s="106"/>
      <c r="C17" s="106"/>
      <c r="D17" s="106"/>
      <c r="E17" s="106"/>
      <c r="F17" s="106"/>
      <c r="G17" s="106"/>
      <c r="H17" s="106"/>
      <c r="I17" s="106"/>
      <c r="J17" s="106"/>
      <c r="K17" s="106"/>
      <c r="L17" s="106">
        <v>2.9</v>
      </c>
      <c r="M17" s="106">
        <v>2.9</v>
      </c>
      <c r="N17" s="106">
        <v>2.7</v>
      </c>
      <c r="O17" s="106">
        <v>3.1</v>
      </c>
      <c r="P17" s="106">
        <f>(('1.1.1'!C17-'1.1.1'!B17)/'1.1.1'!B17)*100</f>
        <v>3.1818966261109671</v>
      </c>
      <c r="Q17" s="106">
        <f>(('1.1.1'!D17-'1.1.1'!C17)/'1.1.1'!C17)*100</f>
        <v>3.1945809203236393</v>
      </c>
      <c r="R17" s="106">
        <f>(('1.1.1'!E17-'1.1.1'!D17)/'1.1.1'!D17)*100</f>
        <v>3.2071152170830044</v>
      </c>
      <c r="S17" s="106">
        <f>(('1.1.1'!F17-'1.1.1'!E17)/'1.1.1'!E17)*100</f>
        <v>3.1663460405951867</v>
      </c>
      <c r="T17" s="106">
        <f>(('1.1.1'!G17-'1.1.1'!F17)/'1.1.1'!F17)*100</f>
        <v>3.1281514603748457</v>
      </c>
      <c r="U17" s="106">
        <f>(('1.1.1'!H17-'1.1.1'!G17)/'1.1.1'!G17)*100</f>
        <v>3.121828816029816</v>
      </c>
      <c r="V17" s="106">
        <f>(('1.1.1'!I17-'1.1.1'!H17)/'1.1.1'!H17)*100</f>
        <v>3.1257268612120019</v>
      </c>
      <c r="W17" s="106">
        <f>(('1.1.1'!J17-'1.1.1'!I17)/'1.1.1'!I17)*100</f>
        <v>3.129879593323849</v>
      </c>
      <c r="X17" s="106">
        <f>(('1.1.1'!K17-'1.1.1'!J17)/'1.1.1'!J17)*100</f>
        <v>3.8676356784764985</v>
      </c>
      <c r="Y17" s="580">
        <f>(('1.1.1'!L17-'1.1.1'!K17)/'1.1.1'!K17)*100</f>
        <v>4.5043828250271281</v>
      </c>
    </row>
    <row r="18" spans="1:27">
      <c r="A18" s="175" t="s">
        <v>2</v>
      </c>
      <c r="B18" s="106"/>
      <c r="C18" s="106"/>
      <c r="D18" s="106"/>
      <c r="E18" s="106"/>
      <c r="F18" s="106"/>
      <c r="G18" s="106"/>
      <c r="H18" s="106"/>
      <c r="I18" s="106"/>
      <c r="J18" s="106"/>
      <c r="K18" s="106"/>
      <c r="L18" s="106">
        <v>2.8</v>
      </c>
      <c r="M18" s="106">
        <v>3.1</v>
      </c>
      <c r="N18" s="106">
        <v>3</v>
      </c>
      <c r="O18" s="106">
        <v>3</v>
      </c>
      <c r="P18" s="106">
        <f>(('1.1.1'!C18-'1.1.1'!B18)/'1.1.1'!B18)*100</f>
        <v>3.0385198099626249</v>
      </c>
      <c r="Q18" s="106">
        <f>(('1.1.1'!D18-'1.1.1'!C18)/'1.1.1'!C18)*100</f>
        <v>2.9992714657184525</v>
      </c>
      <c r="R18" s="106">
        <f>(('1.1.1'!E18-'1.1.1'!D18)/'1.1.1'!D18)*100</f>
        <v>2.9726045235510954</v>
      </c>
      <c r="S18" s="106">
        <f>(('1.1.1'!F18-'1.1.1'!E18)/'1.1.1'!E18)*100</f>
        <v>2.9581364442050915</v>
      </c>
      <c r="T18" s="106">
        <f>(('1.1.1'!G18-'1.1.1'!F18)/'1.1.1'!F18)*100</f>
        <v>2.9410805542549987</v>
      </c>
      <c r="U18" s="106">
        <f>(('1.1.1'!H18-'1.1.1'!G18)/'1.1.1'!G18)*100</f>
        <v>2.9219338075240486</v>
      </c>
      <c r="V18" s="106">
        <f>(('1.1.1'!I18-'1.1.1'!H18)/'1.1.1'!H18)*100</f>
        <v>2.9011514070860898</v>
      </c>
      <c r="W18" s="106">
        <f>(('1.1.1'!J18-'1.1.1'!I18)/'1.1.1'!I18)*100</f>
        <v>2.8801892401532481</v>
      </c>
      <c r="X18" s="106">
        <f>(('1.1.1'!K18-'1.1.1'!J18)/'1.1.1'!J18)*100</f>
        <v>6.5783012208978882</v>
      </c>
      <c r="Y18" s="580"/>
    </row>
    <row r="19" spans="1:27">
      <c r="A19" s="175" t="s">
        <v>1</v>
      </c>
      <c r="B19" s="106"/>
      <c r="C19" s="106">
        <v>-0.25649794801641584</v>
      </c>
      <c r="D19" s="106">
        <v>-0.26572947025544319</v>
      </c>
      <c r="E19" s="106">
        <v>1.1001289213579717</v>
      </c>
      <c r="F19" s="106">
        <v>1.8617699566437134</v>
      </c>
      <c r="G19" s="106">
        <v>-1.2685695209480887</v>
      </c>
      <c r="H19" s="106">
        <v>1.521555367709214</v>
      </c>
      <c r="I19" s="106">
        <v>0.24979184013322231</v>
      </c>
      <c r="J19" s="106">
        <v>0.68106312292358806</v>
      </c>
      <c r="K19" s="106">
        <v>0.97343672661277014</v>
      </c>
      <c r="L19" s="106">
        <v>0.85847436840813884</v>
      </c>
      <c r="M19" s="106">
        <v>3.3884565499351491</v>
      </c>
      <c r="N19" s="106">
        <v>1.1000000000000001</v>
      </c>
      <c r="O19" s="106">
        <v>1.0029859888216919</v>
      </c>
      <c r="P19" s="106">
        <f>(('1.1.1'!C19-'1.1.1'!B19)/'1.1.1'!B19)*100</f>
        <v>1.4999972090549119</v>
      </c>
      <c r="Q19" s="106">
        <f>(('1.1.1'!D19-'1.1.1'!C19)/'1.1.1'!C19)*100</f>
        <v>1.4999983278853373</v>
      </c>
      <c r="R19" s="106">
        <f>(('1.1.1'!E19-'1.1.1'!D19)/'1.1.1'!D19)*100</f>
        <v>1.5000012813139427</v>
      </c>
      <c r="S19" s="106">
        <f>(('1.1.1'!F19-'1.1.1'!E19)/'1.1.1'!E19)*100</f>
        <v>1.5000011181064552</v>
      </c>
      <c r="T19" s="106">
        <f>(('1.1.1'!G19-'1.1.1'!F19)/'1.1.1'!F19)*100</f>
        <v>1.500000284279402</v>
      </c>
      <c r="U19" s="106">
        <f>(('1.1.1'!H19-'1.1.1'!G19)/'1.1.1'!G19)*100</f>
        <v>1.5000009802738139</v>
      </c>
      <c r="V19" s="106">
        <f>(('1.1.1'!I19-'1.1.1'!H19)/'1.1.1'!H19)*100</f>
        <v>1.4999982753803545</v>
      </c>
      <c r="W19" s="106">
        <f>(('1.1.1'!J19-'1.1.1'!I19)/'1.1.1'!I19)*100</f>
        <v>1.5000011214275715</v>
      </c>
      <c r="X19" s="106">
        <f>(('1.1.1'!K19-'1.1.1'!J19)/'1.1.1'!J19)*100</f>
        <v>1.6399392262936667</v>
      </c>
      <c r="Y19" s="580">
        <f>(('1.1.1'!L19-'1.1.1'!K19)/'1.1.1'!K19)*100</f>
        <v>14.71795902233349</v>
      </c>
    </row>
    <row r="20" spans="1:27" ht="15" thickBot="1">
      <c r="A20" s="177" t="s">
        <v>0</v>
      </c>
      <c r="B20" s="178"/>
      <c r="C20" s="178"/>
      <c r="D20" s="178"/>
      <c r="E20" s="178"/>
      <c r="F20" s="178"/>
      <c r="G20" s="178"/>
      <c r="H20" s="178"/>
      <c r="I20" s="178"/>
      <c r="J20" s="178"/>
      <c r="K20" s="178"/>
      <c r="L20" s="178">
        <v>2.5501632889962997</v>
      </c>
      <c r="M20" s="178">
        <v>2.7044685966289808</v>
      </c>
      <c r="N20" s="178">
        <v>2.2600818926688095</v>
      </c>
      <c r="O20" s="178">
        <v>2.6171755338776705</v>
      </c>
      <c r="P20" s="178">
        <f>(('1.1.1'!C20-'1.1.1'!B20)/'1.1.1'!B20)*100</f>
        <v>2.758252484915019</v>
      </c>
      <c r="Q20" s="178">
        <f>(('1.1.1'!D20-'1.1.1'!C20)/'1.1.1'!C20)*100</f>
        <v>2.7323366563259901</v>
      </c>
      <c r="R20" s="178">
        <f>(('1.1.1'!E20-'1.1.1'!D20)/'1.1.1'!D20)*100</f>
        <v>2.8582101917593872</v>
      </c>
      <c r="S20" s="178">
        <f>(('1.1.1'!F20-'1.1.1'!E20)/'1.1.1'!E20)*100</f>
        <v>2.7995680287136975</v>
      </c>
      <c r="T20" s="178">
        <f>(('1.1.1'!G20-'1.1.1'!F20)/'1.1.1'!F20)*100</f>
        <v>2.9298454502608058</v>
      </c>
      <c r="U20" s="178">
        <f>(('1.1.1'!H20-'1.1.1'!G20)/'1.1.1'!G20)*100</f>
        <v>2.7093879545023376</v>
      </c>
      <c r="V20" s="178">
        <f>(('1.1.1'!I20-'1.1.1'!H20)/'1.1.1'!H20)*100</f>
        <v>2.6913157131845917</v>
      </c>
      <c r="W20" s="178">
        <f>(('1.1.1'!J20-'1.1.1'!I20)/'1.1.1'!I20)*100</f>
        <v>2.6882603287918285</v>
      </c>
      <c r="X20" s="178">
        <f>(('1.1.1'!K20-'1.1.1'!J20)/'1.1.1'!J20)*100</f>
        <v>2.8799928153935817</v>
      </c>
      <c r="Y20" s="581">
        <f>(('1.1.1'!L20-'1.1.1'!K20)/'1.1.1'!K20)*100</f>
        <v>-1.8463250027590514</v>
      </c>
      <c r="AA20" s="12"/>
    </row>
    <row r="21" spans="1:27">
      <c r="A21" s="24"/>
      <c r="B21" s="24"/>
      <c r="C21" s="24"/>
      <c r="D21" s="24"/>
      <c r="E21" s="24"/>
      <c r="F21" s="24"/>
      <c r="G21" s="24"/>
      <c r="H21" s="24"/>
      <c r="I21" s="24"/>
      <c r="J21" s="24"/>
      <c r="K21" s="24"/>
      <c r="L21" s="24"/>
      <c r="M21" s="24"/>
      <c r="N21" s="24"/>
      <c r="O21" s="24"/>
      <c r="P21" s="24"/>
      <c r="Q21" s="24"/>
      <c r="R21" s="24"/>
      <c r="S21" s="24"/>
    </row>
    <row r="22" spans="1:27">
      <c r="A22" s="149" t="s">
        <v>28</v>
      </c>
      <c r="B22" s="15"/>
      <c r="C22" s="15"/>
      <c r="D22" s="15"/>
      <c r="E22" s="15"/>
      <c r="F22" s="15"/>
      <c r="G22" s="15"/>
      <c r="H22" s="15"/>
      <c r="I22" s="15"/>
      <c r="J22" s="15"/>
      <c r="K22" s="15"/>
      <c r="L22" s="15"/>
      <c r="M22" s="15"/>
      <c r="N22" s="15"/>
      <c r="O22" s="15"/>
      <c r="P22" s="15"/>
      <c r="Q22" s="15"/>
      <c r="R22" s="15"/>
      <c r="S22" s="24"/>
    </row>
    <row r="23" spans="1:27">
      <c r="A23" s="679" t="s">
        <v>743</v>
      </c>
      <c r="B23" s="679"/>
      <c r="C23" s="679"/>
      <c r="D23" s="679"/>
      <c r="E23" s="679"/>
      <c r="F23" s="679"/>
      <c r="G23" s="679"/>
      <c r="H23" s="679"/>
      <c r="I23" s="679"/>
      <c r="J23" s="679"/>
      <c r="K23" s="679"/>
      <c r="L23" s="679"/>
      <c r="M23" s="679"/>
      <c r="N23" s="679"/>
      <c r="O23" s="679"/>
      <c r="P23" s="679"/>
      <c r="Q23" s="679"/>
      <c r="R23" s="679"/>
      <c r="S23" s="679"/>
      <c r="T23" s="679"/>
      <c r="U23" s="679"/>
      <c r="V23" s="179"/>
      <c r="W23" s="179"/>
      <c r="X23" s="179"/>
      <c r="Y23" s="179"/>
    </row>
    <row r="24" spans="1:27">
      <c r="A24" s="679"/>
      <c r="B24" s="679"/>
      <c r="C24" s="679"/>
      <c r="D24" s="679"/>
      <c r="E24" s="679"/>
      <c r="F24" s="679"/>
      <c r="G24" s="679"/>
      <c r="H24" s="679"/>
      <c r="I24" s="679"/>
      <c r="J24" s="679"/>
      <c r="K24" s="679"/>
      <c r="L24" s="679"/>
      <c r="M24" s="679"/>
      <c r="N24" s="679"/>
      <c r="O24" s="679"/>
      <c r="P24" s="679"/>
      <c r="Q24" s="679"/>
      <c r="R24" s="679"/>
      <c r="S24" s="679"/>
      <c r="T24" s="679"/>
      <c r="U24" s="679"/>
      <c r="V24" s="179"/>
      <c r="W24" s="179"/>
      <c r="X24" s="179"/>
      <c r="Y24" s="179"/>
    </row>
    <row r="25" spans="1:27">
      <c r="A25" s="154"/>
      <c r="B25" s="28"/>
      <c r="C25" s="28"/>
      <c r="D25" s="28"/>
      <c r="E25" s="28"/>
      <c r="F25" s="28"/>
      <c r="G25" s="28"/>
      <c r="H25" s="28"/>
      <c r="I25" s="28"/>
      <c r="J25" s="28"/>
      <c r="K25" s="28"/>
      <c r="L25" s="28"/>
      <c r="M25" s="28"/>
      <c r="N25" s="28"/>
      <c r="O25" s="28"/>
      <c r="P25" s="28"/>
      <c r="Q25" s="28"/>
      <c r="R25" s="28"/>
      <c r="S25" s="24"/>
    </row>
    <row r="26" spans="1:27">
      <c r="A26" s="155" t="s">
        <v>104</v>
      </c>
      <c r="B26" s="28"/>
      <c r="C26" s="28"/>
      <c r="D26" s="28"/>
      <c r="E26" s="28"/>
      <c r="F26" s="28"/>
      <c r="G26" s="28"/>
      <c r="H26" s="28"/>
      <c r="I26" s="28"/>
      <c r="J26" s="28"/>
      <c r="K26" s="28"/>
      <c r="L26" s="28"/>
      <c r="M26" s="28"/>
      <c r="N26" s="28"/>
      <c r="O26" s="28"/>
      <c r="P26" s="28"/>
      <c r="Q26" s="28"/>
      <c r="R26" s="28"/>
    </row>
    <row r="27" spans="1:27">
      <c r="B27" s="28"/>
      <c r="C27" s="28"/>
      <c r="D27" s="28"/>
      <c r="E27" s="28"/>
      <c r="F27" s="28"/>
      <c r="G27" s="28"/>
      <c r="H27" s="28"/>
      <c r="I27" s="28"/>
      <c r="J27" s="28"/>
      <c r="K27" s="28"/>
      <c r="L27" s="28"/>
      <c r="M27" s="28"/>
      <c r="N27" s="28"/>
      <c r="O27" s="28"/>
      <c r="P27" s="28"/>
      <c r="Q27" s="28"/>
      <c r="R27" s="28"/>
    </row>
    <row r="28" spans="1:27">
      <c r="B28" s="28"/>
      <c r="C28" s="28"/>
      <c r="D28" s="28"/>
      <c r="E28" s="28"/>
      <c r="F28" s="28"/>
      <c r="G28" s="28"/>
      <c r="H28" s="28"/>
      <c r="I28" s="28"/>
      <c r="J28" s="28"/>
      <c r="K28" s="28"/>
      <c r="L28" s="28"/>
      <c r="M28" s="28"/>
      <c r="N28" s="28"/>
      <c r="O28" s="28"/>
      <c r="P28" s="28"/>
      <c r="Q28" s="28"/>
      <c r="R28" s="28"/>
    </row>
  </sheetData>
  <mergeCells count="1">
    <mergeCell ref="A23:U24"/>
  </mergeCells>
  <hyperlinks>
    <hyperlink ref="AA3" location="Content!B5" display="Back to Content Page" xr:uid="{00000000-0004-0000-0B00-000000000000}"/>
  </hyperlinks>
  <pageMargins left="0.7" right="0.7" top="0.75" bottom="0.75" header="0.3" footer="0.3"/>
  <pageSetup orientation="landscape" r:id="rId1"/>
  <headerFoot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163D-EF42-466D-9572-9F6857CE595C}">
  <dimension ref="A1:X40"/>
  <sheetViews>
    <sheetView workbookViewId="0"/>
  </sheetViews>
  <sheetFormatPr defaultRowHeight="14.4"/>
  <cols>
    <col min="1" max="1" width="31.33203125" bestFit="1" customWidth="1"/>
    <col min="2" max="2" width="14.77734375" customWidth="1"/>
    <col min="3" max="25" width="11.77734375" bestFit="1" customWidth="1"/>
  </cols>
  <sheetData>
    <row r="1" spans="1:24">
      <c r="A1" s="16" t="s">
        <v>529</v>
      </c>
    </row>
    <row r="3" spans="1:24">
      <c r="A3" s="553" t="s">
        <v>489</v>
      </c>
      <c r="B3" s="553">
        <v>2000</v>
      </c>
      <c r="C3" s="553">
        <v>2001</v>
      </c>
      <c r="D3" s="553">
        <v>2002</v>
      </c>
      <c r="E3" s="553">
        <v>2003</v>
      </c>
      <c r="F3" s="553">
        <v>2004</v>
      </c>
      <c r="G3" s="553">
        <v>2005</v>
      </c>
      <c r="H3" s="553">
        <v>2006</v>
      </c>
      <c r="I3" s="553">
        <v>2007</v>
      </c>
      <c r="J3" s="553">
        <v>2008</v>
      </c>
      <c r="K3" s="553">
        <v>2009</v>
      </c>
      <c r="L3" s="553">
        <v>2010</v>
      </c>
      <c r="M3" s="553">
        <v>2011</v>
      </c>
      <c r="N3" s="553">
        <v>2012</v>
      </c>
      <c r="O3" s="553">
        <v>2013</v>
      </c>
      <c r="P3" s="553">
        <v>2014</v>
      </c>
      <c r="Q3" s="553">
        <v>2015</v>
      </c>
      <c r="R3" s="553">
        <v>2016</v>
      </c>
      <c r="S3" s="553">
        <v>2017</v>
      </c>
      <c r="T3" s="553">
        <v>2018</v>
      </c>
      <c r="U3" s="553">
        <v>2019</v>
      </c>
      <c r="V3" s="553">
        <v>2020</v>
      </c>
      <c r="W3" s="553">
        <v>2021</v>
      </c>
      <c r="X3" s="553">
        <v>2022</v>
      </c>
    </row>
    <row r="4" spans="1:24">
      <c r="A4" s="549" t="s">
        <v>376</v>
      </c>
      <c r="B4" s="104">
        <v>21.550163333333334</v>
      </c>
      <c r="C4" s="104">
        <v>21.14545</v>
      </c>
      <c r="D4" s="104">
        <v>20.742016666666668</v>
      </c>
      <c r="E4" s="104">
        <v>20.339866666666666</v>
      </c>
      <c r="F4" s="104">
        <v>19.939029999999999</v>
      </c>
      <c r="G4" s="104">
        <v>19.539473333333333</v>
      </c>
      <c r="H4" s="104">
        <v>19.164533333333335</v>
      </c>
      <c r="I4" s="104">
        <v>18.793166666666664</v>
      </c>
      <c r="J4" s="104">
        <v>18.4254</v>
      </c>
      <c r="K4" s="104">
        <v>17.981746666666666</v>
      </c>
      <c r="L4" s="104">
        <v>17.539673333333329</v>
      </c>
      <c r="M4" s="104">
        <v>17.099166666666665</v>
      </c>
      <c r="N4" s="104">
        <v>16.660193333333336</v>
      </c>
      <c r="O4" s="104">
        <v>16.222733333333334</v>
      </c>
      <c r="P4" s="104">
        <v>15.786760000000001</v>
      </c>
      <c r="Q4" s="104">
        <v>15.352243333333334</v>
      </c>
      <c r="R4" s="104">
        <v>14.919143333333333</v>
      </c>
      <c r="S4" s="104">
        <v>14.48742</v>
      </c>
      <c r="T4" s="104">
        <v>14.057043333333333</v>
      </c>
      <c r="U4" s="104">
        <v>13.627966666666666</v>
      </c>
      <c r="V4" s="104">
        <v>13.200143333333335</v>
      </c>
      <c r="W4" s="104">
        <v>13.160883333333333</v>
      </c>
      <c r="X4" s="104">
        <v>13.119736666666666</v>
      </c>
    </row>
    <row r="5" spans="1:24">
      <c r="A5" s="551" t="s">
        <v>486</v>
      </c>
      <c r="B5" s="104">
        <v>22.013300000000001</v>
      </c>
      <c r="C5" s="104">
        <v>21.553319999999999</v>
      </c>
      <c r="D5" s="104">
        <v>21.097169999999998</v>
      </c>
      <c r="E5" s="104">
        <v>20.64489</v>
      </c>
      <c r="F5" s="104">
        <v>20.196529999999999</v>
      </c>
      <c r="G5" s="104">
        <v>19.752009999999999</v>
      </c>
      <c r="H5" s="104">
        <v>19.315539999999999</v>
      </c>
      <c r="I5" s="104">
        <v>18.887519999999999</v>
      </c>
      <c r="J5" s="104">
        <v>18.46801</v>
      </c>
      <c r="K5" s="104">
        <v>17.99044</v>
      </c>
      <c r="L5" s="104">
        <v>17.51831</v>
      </c>
      <c r="M5" s="104">
        <v>17.051570000000002</v>
      </c>
      <c r="N5" s="104">
        <v>16.590129999999998</v>
      </c>
      <c r="O5" s="104">
        <v>16.13391</v>
      </c>
      <c r="P5" s="104">
        <v>15.682840000000001</v>
      </c>
      <c r="Q5" s="104">
        <v>15.236829999999999</v>
      </c>
      <c r="R5" s="104">
        <v>14.79576</v>
      </c>
      <c r="S5" s="104">
        <v>14.35951</v>
      </c>
      <c r="T5" s="104">
        <v>13.927989999999999</v>
      </c>
      <c r="U5" s="104">
        <v>13.501060000000001</v>
      </c>
      <c r="V5" s="104">
        <v>13.078580000000001</v>
      </c>
      <c r="W5" s="104">
        <v>13.05841</v>
      </c>
      <c r="X5" s="104">
        <v>13.035769999999999</v>
      </c>
    </row>
    <row r="6" spans="1:24">
      <c r="A6" s="551" t="s">
        <v>487</v>
      </c>
      <c r="B6" s="104">
        <v>23.65326</v>
      </c>
      <c r="C6" s="104">
        <v>23.0639</v>
      </c>
      <c r="D6" s="104">
        <v>22.474550000000001</v>
      </c>
      <c r="E6" s="104">
        <v>21.885190000000001</v>
      </c>
      <c r="F6" s="104">
        <v>21.295839999999998</v>
      </c>
      <c r="G6" s="104">
        <v>20.706489999999999</v>
      </c>
      <c r="H6" s="104">
        <v>20.03058</v>
      </c>
      <c r="I6" s="104">
        <v>19.359739999999999</v>
      </c>
      <c r="J6" s="104">
        <v>18.69397</v>
      </c>
      <c r="K6" s="104">
        <v>18.039449999999999</v>
      </c>
      <c r="L6" s="104">
        <v>17.389939999999999</v>
      </c>
      <c r="M6" s="104">
        <v>16.745450000000002</v>
      </c>
      <c r="N6" s="104">
        <v>16.105969999999999</v>
      </c>
      <c r="O6" s="104">
        <v>15.47151</v>
      </c>
      <c r="P6" s="104">
        <v>14.84207</v>
      </c>
      <c r="Q6" s="104">
        <v>14.217650000000001</v>
      </c>
      <c r="R6" s="104">
        <v>13.59825</v>
      </c>
      <c r="S6" s="104">
        <v>12.98386</v>
      </c>
      <c r="T6" s="104">
        <v>12.37449</v>
      </c>
      <c r="U6" s="104">
        <v>11.77013</v>
      </c>
      <c r="V6" s="104">
        <v>11.1708</v>
      </c>
      <c r="W6" s="104">
        <v>11.1708</v>
      </c>
      <c r="X6" s="104">
        <v>11.1708</v>
      </c>
    </row>
    <row r="7" spans="1:24">
      <c r="A7" s="551" t="s">
        <v>488</v>
      </c>
      <c r="B7" s="104">
        <v>18.983930000000001</v>
      </c>
      <c r="C7" s="104">
        <v>18.819130000000001</v>
      </c>
      <c r="D7" s="104">
        <v>18.654330000000002</v>
      </c>
      <c r="E7" s="104">
        <v>18.489519999999999</v>
      </c>
      <c r="F7" s="104">
        <v>18.324719999999999</v>
      </c>
      <c r="G7" s="104">
        <v>18.15992</v>
      </c>
      <c r="H7" s="104">
        <v>18.147480000000002</v>
      </c>
      <c r="I7" s="104">
        <v>18.132239999999999</v>
      </c>
      <c r="J7" s="104">
        <v>18.11422</v>
      </c>
      <c r="K7" s="104">
        <v>17.91535</v>
      </c>
      <c r="L7" s="104">
        <v>17.71077</v>
      </c>
      <c r="M7" s="104">
        <v>17.50048</v>
      </c>
      <c r="N7" s="104">
        <v>17.284479999999999</v>
      </c>
      <c r="O7" s="104">
        <v>17.06278</v>
      </c>
      <c r="P7" s="104">
        <v>16.835370000000001</v>
      </c>
      <c r="Q7" s="104">
        <v>16.602250000000002</v>
      </c>
      <c r="R7" s="104">
        <v>16.363420000000001</v>
      </c>
      <c r="S7" s="104">
        <v>16.11889</v>
      </c>
      <c r="T7" s="104">
        <v>15.868650000000001</v>
      </c>
      <c r="U7" s="104">
        <v>15.61271</v>
      </c>
      <c r="V7" s="104">
        <v>15.351050000000001</v>
      </c>
      <c r="W7" s="104">
        <v>15.253439999999999</v>
      </c>
      <c r="X7" s="104">
        <v>15.15264</v>
      </c>
    </row>
    <row r="8" spans="1:24">
      <c r="A8" s="549" t="s">
        <v>11</v>
      </c>
      <c r="B8" s="104">
        <v>9.4124333333333343</v>
      </c>
      <c r="C8" s="104">
        <v>11.414506666666668</v>
      </c>
      <c r="D8" s="104">
        <v>13.412606666666667</v>
      </c>
      <c r="E8" s="104">
        <v>15.364396666666666</v>
      </c>
      <c r="F8" s="104">
        <v>17.299989999999998</v>
      </c>
      <c r="G8" s="104">
        <v>19.212336666666662</v>
      </c>
      <c r="H8" s="104">
        <v>21.108326666666667</v>
      </c>
      <c r="I8" s="104">
        <v>22.986773333333332</v>
      </c>
      <c r="J8" s="104">
        <v>24.849493333333331</v>
      </c>
      <c r="K8" s="104">
        <v>26.69642</v>
      </c>
      <c r="L8" s="104">
        <v>28.527559999999998</v>
      </c>
      <c r="M8" s="104">
        <v>30.34286333333333</v>
      </c>
      <c r="N8" s="104">
        <v>32.143380000000001</v>
      </c>
      <c r="O8" s="104">
        <v>33.929020000000001</v>
      </c>
      <c r="P8" s="104">
        <v>35.699786666666661</v>
      </c>
      <c r="Q8" s="104">
        <v>37.455660000000002</v>
      </c>
      <c r="R8" s="104">
        <v>39.196663333333333</v>
      </c>
      <c r="S8" s="104">
        <v>40.922783333333335</v>
      </c>
      <c r="T8" s="104">
        <v>42.633836666666667</v>
      </c>
      <c r="U8" s="104">
        <v>44.329786666666656</v>
      </c>
      <c r="V8" s="104">
        <v>46.010510000000004</v>
      </c>
      <c r="W8" s="104">
        <v>45.993146666666668</v>
      </c>
      <c r="X8" s="104">
        <v>45.975363333333327</v>
      </c>
    </row>
    <row r="9" spans="1:24">
      <c r="A9" s="551" t="s">
        <v>486</v>
      </c>
      <c r="B9" s="104">
        <v>6.9560399999999998</v>
      </c>
      <c r="C9" s="104">
        <v>9.2494200000000006</v>
      </c>
      <c r="D9" s="104">
        <v>11.53088</v>
      </c>
      <c r="E9" s="104">
        <v>13.758990000000001</v>
      </c>
      <c r="F9" s="104">
        <v>15.9604</v>
      </c>
      <c r="G9" s="104">
        <v>18.129539999999999</v>
      </c>
      <c r="H9" s="104">
        <v>20.271409999999999</v>
      </c>
      <c r="I9" s="104">
        <v>22.382459999999998</v>
      </c>
      <c r="J9" s="104">
        <v>24.468119999999999</v>
      </c>
      <c r="K9" s="104">
        <v>26.528210000000001</v>
      </c>
      <c r="L9" s="104">
        <v>28.562729999999998</v>
      </c>
      <c r="M9" s="104">
        <v>30.571549999999998</v>
      </c>
      <c r="N9" s="104">
        <v>32.5578</v>
      </c>
      <c r="O9" s="104">
        <v>34.521239999999999</v>
      </c>
      <c r="P9" s="104">
        <v>36.461849999999998</v>
      </c>
      <c r="Q9" s="104">
        <v>38.379570000000001</v>
      </c>
      <c r="R9" s="104">
        <v>40.27449</v>
      </c>
      <c r="S9" s="104">
        <v>42.146560000000001</v>
      </c>
      <c r="T9" s="104">
        <v>43.995229999999999</v>
      </c>
      <c r="U9" s="104">
        <v>45.820399999999999</v>
      </c>
      <c r="V9" s="104">
        <v>47.621690000000001</v>
      </c>
      <c r="W9" s="104">
        <v>47.569600000000001</v>
      </c>
      <c r="X9" s="104">
        <v>47.516249999999999</v>
      </c>
    </row>
    <row r="10" spans="1:24">
      <c r="A10" s="551" t="s">
        <v>487</v>
      </c>
      <c r="B10" s="104">
        <v>4.5907900000000001</v>
      </c>
      <c r="C10" s="104">
        <v>7.0722100000000001</v>
      </c>
      <c r="D10" s="104">
        <v>9.5536300000000001</v>
      </c>
      <c r="E10" s="104">
        <v>11.99549</v>
      </c>
      <c r="F10" s="104">
        <v>14.42102</v>
      </c>
      <c r="G10" s="104">
        <v>16.827369999999998</v>
      </c>
      <c r="H10" s="104">
        <v>19.217420000000001</v>
      </c>
      <c r="I10" s="104">
        <v>21.591170000000002</v>
      </c>
      <c r="J10" s="104">
        <v>23.948630000000001</v>
      </c>
      <c r="K10" s="104">
        <v>26.28978</v>
      </c>
      <c r="L10" s="104">
        <v>28.614640000000001</v>
      </c>
      <c r="M10" s="104">
        <v>30.923200000000001</v>
      </c>
      <c r="N10" s="104">
        <v>33.21546</v>
      </c>
      <c r="O10" s="104">
        <v>35.491419999999998</v>
      </c>
      <c r="P10" s="104">
        <v>37.751080000000002</v>
      </c>
      <c r="Q10" s="104">
        <v>39.994450000000001</v>
      </c>
      <c r="R10" s="104">
        <v>42.221519999999998</v>
      </c>
      <c r="S10" s="104">
        <v>44.432290000000002</v>
      </c>
      <c r="T10" s="104">
        <v>46.626759999999997</v>
      </c>
      <c r="U10" s="104">
        <v>48.804929999999999</v>
      </c>
      <c r="V10" s="104">
        <v>50.966799999999999</v>
      </c>
      <c r="W10" s="104">
        <v>50.966799999999999</v>
      </c>
      <c r="X10" s="104">
        <v>50.966799999999999</v>
      </c>
    </row>
    <row r="11" spans="1:24">
      <c r="A11" s="551" t="s">
        <v>488</v>
      </c>
      <c r="B11" s="104">
        <v>16.690470000000001</v>
      </c>
      <c r="C11" s="104">
        <v>17.921890000000001</v>
      </c>
      <c r="D11" s="104">
        <v>19.153310000000001</v>
      </c>
      <c r="E11" s="104">
        <v>20.338709999999999</v>
      </c>
      <c r="F11" s="104">
        <v>21.518550000000001</v>
      </c>
      <c r="G11" s="104">
        <v>22.680099999999999</v>
      </c>
      <c r="H11" s="104">
        <v>23.83615</v>
      </c>
      <c r="I11" s="104">
        <v>24.986689999999999</v>
      </c>
      <c r="J11" s="104">
        <v>26.131730000000001</v>
      </c>
      <c r="K11" s="104">
        <v>27.271270000000001</v>
      </c>
      <c r="L11" s="104">
        <v>28.40531</v>
      </c>
      <c r="M11" s="104">
        <v>29.533840000000001</v>
      </c>
      <c r="N11" s="104">
        <v>30.656880000000001</v>
      </c>
      <c r="O11" s="104">
        <v>31.7744</v>
      </c>
      <c r="P11" s="104">
        <v>32.886429999999997</v>
      </c>
      <c r="Q11" s="104">
        <v>33.992959999999997</v>
      </c>
      <c r="R11" s="104">
        <v>35.093980000000002</v>
      </c>
      <c r="S11" s="104">
        <v>36.189500000000002</v>
      </c>
      <c r="T11" s="104">
        <v>37.279519999999998</v>
      </c>
      <c r="U11" s="104">
        <v>38.36403</v>
      </c>
      <c r="V11" s="104">
        <v>39.443040000000003</v>
      </c>
      <c r="W11" s="104">
        <v>39.443040000000003</v>
      </c>
      <c r="X11" s="104">
        <v>39.443040000000003</v>
      </c>
    </row>
    <row r="12" spans="1:24">
      <c r="A12" s="549" t="s">
        <v>10</v>
      </c>
      <c r="B12" s="104">
        <v>3.9949833333333338</v>
      </c>
      <c r="C12" s="104">
        <v>4.3854300000000004</v>
      </c>
      <c r="D12" s="104">
        <v>4.7759833333333335</v>
      </c>
      <c r="E12" s="104">
        <v>5.1682866666666669</v>
      </c>
      <c r="F12" s="104">
        <v>5.560623333333333</v>
      </c>
      <c r="G12" s="104">
        <v>5.959106666666667</v>
      </c>
      <c r="H12" s="104">
        <v>6.3578566666666667</v>
      </c>
      <c r="I12" s="104">
        <v>6.7568633333333326</v>
      </c>
      <c r="J12" s="104">
        <v>7.1561766666666671</v>
      </c>
      <c r="K12" s="104">
        <v>7.5557133333333342</v>
      </c>
      <c r="L12" s="104">
        <v>7.9555233333333346</v>
      </c>
      <c r="M12" s="104">
        <v>8.3556000000000008</v>
      </c>
      <c r="N12" s="104">
        <v>8.7559566666666679</v>
      </c>
      <c r="O12" s="104">
        <v>9.1565866666666675</v>
      </c>
      <c r="P12" s="104">
        <v>9.5575166666666664</v>
      </c>
      <c r="Q12" s="104">
        <v>9.9587199999999996</v>
      </c>
      <c r="R12" s="104">
        <v>10.360226666666668</v>
      </c>
      <c r="S12" s="104">
        <v>10.762033333333333</v>
      </c>
      <c r="T12" s="104">
        <v>11.164143333333334</v>
      </c>
      <c r="U12" s="104">
        <v>11.566536666666666</v>
      </c>
      <c r="V12" s="104">
        <v>11.969253333333333</v>
      </c>
      <c r="W12" s="104">
        <v>12.372246666666667</v>
      </c>
      <c r="X12" s="104">
        <v>12.77557</v>
      </c>
    </row>
    <row r="13" spans="1:24">
      <c r="A13" s="551" t="s">
        <v>486</v>
      </c>
      <c r="B13" s="104">
        <v>3.1694300000000002</v>
      </c>
      <c r="C13" s="104">
        <v>3.5644</v>
      </c>
      <c r="D13" s="104">
        <v>3.9596800000000001</v>
      </c>
      <c r="E13" s="104">
        <v>4.3553899999999999</v>
      </c>
      <c r="F13" s="104">
        <v>4.7511700000000001</v>
      </c>
      <c r="G13" s="104">
        <v>5.1653500000000001</v>
      </c>
      <c r="H13" s="104">
        <v>5.5802899999999998</v>
      </c>
      <c r="I13" s="104">
        <v>5.9959600000000002</v>
      </c>
      <c r="J13" s="104">
        <v>6.4125199999999998</v>
      </c>
      <c r="K13" s="104">
        <v>6.8297100000000004</v>
      </c>
      <c r="L13" s="104">
        <v>7.2476900000000004</v>
      </c>
      <c r="M13" s="104">
        <v>7.6664300000000001</v>
      </c>
      <c r="N13" s="104">
        <v>8.0859699999999997</v>
      </c>
      <c r="O13" s="104">
        <v>8.5062899999999999</v>
      </c>
      <c r="P13" s="104">
        <v>8.9274799999999992</v>
      </c>
      <c r="Q13" s="104">
        <v>9.3494499999999992</v>
      </c>
      <c r="R13" s="104">
        <v>9.7722999999999995</v>
      </c>
      <c r="S13" s="104">
        <v>10.196009999999999</v>
      </c>
      <c r="T13" s="104">
        <v>10.62059</v>
      </c>
      <c r="U13" s="104">
        <v>11.04598</v>
      </c>
      <c r="V13" s="104">
        <v>11.47231</v>
      </c>
      <c r="W13" s="104">
        <v>11.899430000000001</v>
      </c>
      <c r="X13" s="104">
        <v>12.32751</v>
      </c>
    </row>
    <row r="14" spans="1:24">
      <c r="A14" s="551" t="s">
        <v>487</v>
      </c>
      <c r="B14" s="104">
        <v>1.7015</v>
      </c>
      <c r="C14" s="104">
        <v>2.0723799999999999</v>
      </c>
      <c r="D14" s="104">
        <v>2.44326</v>
      </c>
      <c r="E14" s="104">
        <v>2.8115399999999999</v>
      </c>
      <c r="F14" s="104">
        <v>3.1791299999999998</v>
      </c>
      <c r="G14" s="104">
        <v>3.54603</v>
      </c>
      <c r="H14" s="104">
        <v>3.9122499999999998</v>
      </c>
      <c r="I14" s="104">
        <v>4.2777799999999999</v>
      </c>
      <c r="J14" s="104">
        <v>4.64262</v>
      </c>
      <c r="K14" s="104">
        <v>5.00678</v>
      </c>
      <c r="L14" s="104">
        <v>5.3702500000000004</v>
      </c>
      <c r="M14" s="104">
        <v>5.7330300000000003</v>
      </c>
      <c r="N14" s="104">
        <v>6.0951300000000002</v>
      </c>
      <c r="O14" s="104">
        <v>6.4565400000000004</v>
      </c>
      <c r="P14" s="104">
        <v>6.8172600000000001</v>
      </c>
      <c r="Q14" s="104">
        <v>7.1772999999999998</v>
      </c>
      <c r="R14" s="104">
        <v>7.5366499999999998</v>
      </c>
      <c r="S14" s="104">
        <v>7.8953100000000003</v>
      </c>
      <c r="T14" s="104">
        <v>8.2532899999999998</v>
      </c>
      <c r="U14" s="104">
        <v>8.6105800000000006</v>
      </c>
      <c r="V14" s="104">
        <v>8.9671800000000008</v>
      </c>
      <c r="W14" s="104">
        <v>9.3231000000000002</v>
      </c>
      <c r="X14" s="104">
        <v>9.6783300000000008</v>
      </c>
    </row>
    <row r="15" spans="1:24">
      <c r="A15" s="551" t="s">
        <v>488</v>
      </c>
      <c r="B15" s="104">
        <v>7.11402</v>
      </c>
      <c r="C15" s="104">
        <v>7.5195100000000004</v>
      </c>
      <c r="D15" s="104">
        <v>7.9250100000000003</v>
      </c>
      <c r="E15" s="104">
        <v>8.3379300000000001</v>
      </c>
      <c r="F15" s="104">
        <v>8.7515699999999992</v>
      </c>
      <c r="G15" s="104">
        <v>9.1659400000000009</v>
      </c>
      <c r="H15" s="104">
        <v>9.5810300000000002</v>
      </c>
      <c r="I15" s="104">
        <v>9.9968500000000002</v>
      </c>
      <c r="J15" s="104">
        <v>10.41339</v>
      </c>
      <c r="K15" s="104">
        <v>10.83065</v>
      </c>
      <c r="L15" s="104">
        <v>11.24863</v>
      </c>
      <c r="M15" s="104">
        <v>11.667339999999999</v>
      </c>
      <c r="N15" s="104">
        <v>12.08677</v>
      </c>
      <c r="O15" s="104">
        <v>12.506930000000001</v>
      </c>
      <c r="P15" s="104">
        <v>12.927809999999999</v>
      </c>
      <c r="Q15" s="104">
        <v>13.349410000000001</v>
      </c>
      <c r="R15" s="104">
        <v>13.77173</v>
      </c>
      <c r="S15" s="104">
        <v>14.19478</v>
      </c>
      <c r="T15" s="104">
        <v>14.618550000000001</v>
      </c>
      <c r="U15" s="104">
        <v>15.043049999999999</v>
      </c>
      <c r="V15" s="104">
        <v>15.46827</v>
      </c>
      <c r="W15" s="104">
        <v>15.894209999999999</v>
      </c>
      <c r="X15" s="104">
        <v>16.320869999999999</v>
      </c>
    </row>
    <row r="16" spans="1:24">
      <c r="A16" s="549" t="s">
        <v>9</v>
      </c>
      <c r="B16" s="104">
        <v>10.751536666666667</v>
      </c>
      <c r="C16" s="104">
        <v>10.746216666666667</v>
      </c>
      <c r="D16" s="104">
        <v>10.73211</v>
      </c>
      <c r="E16" s="104">
        <v>10.718020000000001</v>
      </c>
      <c r="F16" s="104">
        <v>10.703903333333335</v>
      </c>
      <c r="G16" s="104">
        <v>12.656316666666669</v>
      </c>
      <c r="H16" s="104">
        <v>14.602600000000001</v>
      </c>
      <c r="I16" s="104">
        <v>16.542783333333333</v>
      </c>
      <c r="J16" s="104">
        <v>18.476836666666667</v>
      </c>
      <c r="K16" s="104">
        <v>20.40503</v>
      </c>
      <c r="L16" s="104">
        <v>22.327256666666667</v>
      </c>
      <c r="M16" s="104">
        <v>24.243403333333333</v>
      </c>
      <c r="N16" s="104">
        <v>26.15333</v>
      </c>
      <c r="O16" s="104">
        <v>28.056933333333333</v>
      </c>
      <c r="P16" s="104">
        <v>29.954059999999998</v>
      </c>
      <c r="Q16" s="104">
        <v>31.844606666666664</v>
      </c>
      <c r="R16" s="104">
        <v>33.728413333333336</v>
      </c>
      <c r="S16" s="104">
        <v>35.605363333333337</v>
      </c>
      <c r="T16" s="104">
        <v>37.475300000000004</v>
      </c>
      <c r="U16" s="104">
        <v>39.338079999999998</v>
      </c>
      <c r="V16" s="104">
        <v>41.193556666666673</v>
      </c>
      <c r="W16" s="104">
        <v>43.041566666666675</v>
      </c>
      <c r="X16" s="104">
        <v>44.881936666666661</v>
      </c>
    </row>
    <row r="17" spans="1:24">
      <c r="A17" s="551" t="s">
        <v>486</v>
      </c>
      <c r="B17" s="104">
        <v>7.8310899999999997</v>
      </c>
      <c r="C17" s="104">
        <v>7.8399799999999997</v>
      </c>
      <c r="D17" s="104">
        <v>7.8471200000000003</v>
      </c>
      <c r="E17" s="104">
        <v>7.8542699999999996</v>
      </c>
      <c r="F17" s="104">
        <v>7.8612900000000003</v>
      </c>
      <c r="G17" s="104">
        <v>10.06081</v>
      </c>
      <c r="H17" s="104">
        <v>12.25262</v>
      </c>
      <c r="I17" s="104">
        <v>14.436820000000001</v>
      </c>
      <c r="J17" s="104">
        <v>16.613299999999999</v>
      </c>
      <c r="K17" s="104">
        <v>18.782900000000001</v>
      </c>
      <c r="L17" s="104">
        <v>20.945270000000001</v>
      </c>
      <c r="M17" s="104">
        <v>23.100079999999998</v>
      </c>
      <c r="N17" s="104">
        <v>25.246919999999999</v>
      </c>
      <c r="O17" s="104">
        <v>27.385470000000002</v>
      </c>
      <c r="P17" s="104">
        <v>29.515270000000001</v>
      </c>
      <c r="Q17" s="104">
        <v>31.636009999999999</v>
      </c>
      <c r="R17" s="104">
        <v>33.747219999999999</v>
      </c>
      <c r="S17" s="104">
        <v>35.848529999999997</v>
      </c>
      <c r="T17" s="104">
        <v>37.939480000000003</v>
      </c>
      <c r="U17" s="104">
        <v>40.019660000000002</v>
      </c>
      <c r="V17" s="104">
        <v>42.088590000000003</v>
      </c>
      <c r="W17" s="104">
        <v>44.145820000000001</v>
      </c>
      <c r="X17" s="104">
        <v>46.190809999999999</v>
      </c>
    </row>
    <row r="18" spans="1:24">
      <c r="A18" s="551" t="s">
        <v>487</v>
      </c>
      <c r="B18" s="104">
        <v>6.0226199999999999</v>
      </c>
      <c r="C18" s="104">
        <v>6.0249699999999997</v>
      </c>
      <c r="D18" s="104">
        <v>6.0300599999999998</v>
      </c>
      <c r="E18" s="104">
        <v>6.03512</v>
      </c>
      <c r="F18" s="104">
        <v>6.0401499999999997</v>
      </c>
      <c r="G18" s="104">
        <v>8.38368</v>
      </c>
      <c r="H18" s="104">
        <v>10.721120000000001</v>
      </c>
      <c r="I18" s="104">
        <v>13.052479999999999</v>
      </c>
      <c r="J18" s="104">
        <v>15.37777</v>
      </c>
      <c r="K18" s="104">
        <v>17.69697</v>
      </c>
      <c r="L18" s="104">
        <v>20.010090000000002</v>
      </c>
      <c r="M18" s="104">
        <v>22.317129999999999</v>
      </c>
      <c r="N18" s="104">
        <v>24.618089999999999</v>
      </c>
      <c r="O18" s="104">
        <v>26.912970000000001</v>
      </c>
      <c r="P18" s="104">
        <v>29.20177</v>
      </c>
      <c r="Q18" s="104">
        <v>31.484490000000001</v>
      </c>
      <c r="R18" s="104">
        <v>33.761119999999998</v>
      </c>
      <c r="S18" s="104">
        <v>36.031680000000001</v>
      </c>
      <c r="T18" s="104">
        <v>38.29616</v>
      </c>
      <c r="U18" s="104">
        <v>40.554549999999999</v>
      </c>
      <c r="V18" s="104">
        <v>42.806870000000004</v>
      </c>
      <c r="W18" s="104">
        <v>45.053100000000001</v>
      </c>
      <c r="X18" s="104">
        <v>47.29325</v>
      </c>
    </row>
    <row r="19" spans="1:24">
      <c r="A19" s="551" t="s">
        <v>488</v>
      </c>
      <c r="B19" s="104">
        <v>18.4009</v>
      </c>
      <c r="C19" s="104">
        <v>18.373699999999999</v>
      </c>
      <c r="D19" s="104">
        <v>18.31915</v>
      </c>
      <c r="E19" s="104">
        <v>18.264669999999999</v>
      </c>
      <c r="F19" s="104">
        <v>18.210270000000001</v>
      </c>
      <c r="G19" s="104">
        <v>19.524460000000001</v>
      </c>
      <c r="H19" s="104">
        <v>20.834060000000001</v>
      </c>
      <c r="I19" s="104">
        <v>22.139050000000001</v>
      </c>
      <c r="J19" s="104">
        <v>23.439440000000001</v>
      </c>
      <c r="K19" s="104">
        <v>24.735220000000002</v>
      </c>
      <c r="L19" s="104">
        <v>26.026409999999998</v>
      </c>
      <c r="M19" s="104">
        <v>27.312999999999999</v>
      </c>
      <c r="N19" s="104">
        <v>28.59498</v>
      </c>
      <c r="O19" s="104">
        <v>29.87236</v>
      </c>
      <c r="P19" s="104">
        <v>31.145140000000001</v>
      </c>
      <c r="Q19" s="104">
        <v>32.413319999999999</v>
      </c>
      <c r="R19" s="104">
        <v>33.676900000000003</v>
      </c>
      <c r="S19" s="104">
        <v>34.935879999999997</v>
      </c>
      <c r="T19" s="104">
        <v>36.190260000000002</v>
      </c>
      <c r="U19" s="104">
        <v>37.44003</v>
      </c>
      <c r="V19" s="104">
        <v>38.685209999999998</v>
      </c>
      <c r="W19" s="104">
        <v>39.925780000000003</v>
      </c>
      <c r="X19" s="104">
        <v>41.161749999999998</v>
      </c>
    </row>
    <row r="20" spans="1:24">
      <c r="A20" s="549" t="s">
        <v>6</v>
      </c>
      <c r="B20" s="104">
        <v>1.5801499999999999</v>
      </c>
      <c r="C20" s="104">
        <v>2.30714</v>
      </c>
      <c r="D20" s="104">
        <v>3.0644300000000002</v>
      </c>
      <c r="E20" s="104">
        <v>3.83623</v>
      </c>
      <c r="F20" s="104">
        <v>4.6225399999999999</v>
      </c>
      <c r="G20" s="104">
        <v>5.4233799999999999</v>
      </c>
      <c r="H20" s="104">
        <v>6.2387300000000003</v>
      </c>
      <c r="I20" s="104">
        <v>7.0686</v>
      </c>
      <c r="J20" s="104">
        <v>7.9129899999999997</v>
      </c>
      <c r="K20" s="104">
        <v>8.7718900000000009</v>
      </c>
      <c r="L20" s="104">
        <v>9.6453100000000003</v>
      </c>
      <c r="M20" s="104">
        <v>10.533250000000001</v>
      </c>
      <c r="N20" s="104">
        <v>11.43571</v>
      </c>
      <c r="O20" s="104">
        <v>12.352679999999999</v>
      </c>
      <c r="P20" s="104">
        <v>13.28417</v>
      </c>
      <c r="Q20" s="104">
        <v>14.230180000000001</v>
      </c>
      <c r="R20" s="104">
        <v>15.190709999999999</v>
      </c>
      <c r="S20" s="104">
        <v>16.165749999999999</v>
      </c>
      <c r="T20" s="104">
        <v>17.15531</v>
      </c>
      <c r="U20" s="104">
        <v>18.159389999999998</v>
      </c>
      <c r="V20" s="104">
        <v>19.177980000000002</v>
      </c>
      <c r="W20" s="104">
        <v>20.04166</v>
      </c>
      <c r="X20" s="104">
        <v>20.905339999999999</v>
      </c>
    </row>
    <row r="21" spans="1:24">
      <c r="A21" s="551" t="s">
        <v>487</v>
      </c>
      <c r="B21" s="104">
        <v>1.5801499999999999</v>
      </c>
      <c r="C21" s="104">
        <v>2.30714</v>
      </c>
      <c r="D21" s="104">
        <v>3.0644300000000002</v>
      </c>
      <c r="E21" s="104">
        <v>3.83623</v>
      </c>
      <c r="F21" s="104">
        <v>4.6225399999999999</v>
      </c>
      <c r="G21" s="104">
        <v>5.4233799999999999</v>
      </c>
      <c r="H21" s="104">
        <v>6.2387300000000003</v>
      </c>
      <c r="I21" s="104">
        <v>7.0686</v>
      </c>
      <c r="J21" s="104">
        <v>7.9129899999999997</v>
      </c>
      <c r="K21" s="104">
        <v>8.7718900000000009</v>
      </c>
      <c r="L21" s="104">
        <v>9.6453100000000003</v>
      </c>
      <c r="M21" s="104">
        <v>10.533250000000001</v>
      </c>
      <c r="N21" s="104">
        <v>11.43571</v>
      </c>
      <c r="O21" s="104">
        <v>12.352679999999999</v>
      </c>
      <c r="P21" s="104">
        <v>13.28417</v>
      </c>
      <c r="Q21" s="104">
        <v>14.230180000000001</v>
      </c>
      <c r="R21" s="104">
        <v>15.190709999999999</v>
      </c>
      <c r="S21" s="104">
        <v>16.165749999999999</v>
      </c>
      <c r="T21" s="104">
        <v>17.15531</v>
      </c>
      <c r="U21" s="104">
        <v>18.159389999999998</v>
      </c>
      <c r="V21" s="104">
        <v>19.177980000000002</v>
      </c>
      <c r="W21" s="104">
        <v>20.04166</v>
      </c>
      <c r="X21" s="104">
        <v>20.905339999999999</v>
      </c>
    </row>
    <row r="22" spans="1:24">
      <c r="A22" s="549" t="s">
        <v>3</v>
      </c>
      <c r="B22" s="104">
        <v>60.367194999999995</v>
      </c>
      <c r="C22" s="104">
        <v>60.927675000000008</v>
      </c>
      <c r="D22" s="104">
        <v>61.494774999999997</v>
      </c>
      <c r="E22" s="104">
        <v>62.062984999999998</v>
      </c>
      <c r="F22" s="104">
        <v>62.629480000000001</v>
      </c>
      <c r="G22" s="104">
        <v>63.193799999999996</v>
      </c>
      <c r="H22" s="104">
        <v>63.756119999999996</v>
      </c>
      <c r="I22" s="104">
        <v>64.316375000000008</v>
      </c>
      <c r="J22" s="104">
        <v>64.874590000000012</v>
      </c>
      <c r="K22" s="104">
        <v>65.430255000000002</v>
      </c>
      <c r="L22" s="104">
        <v>65.983644999999996</v>
      </c>
      <c r="M22" s="104">
        <v>66.534584999999993</v>
      </c>
      <c r="N22" s="104">
        <v>67.083105000000003</v>
      </c>
      <c r="O22" s="104">
        <v>67.628879999999995</v>
      </c>
      <c r="P22" s="104">
        <v>68.172114999999991</v>
      </c>
      <c r="Q22" s="104">
        <v>68.71267499999999</v>
      </c>
      <c r="R22" s="104">
        <v>69.250499999999988</v>
      </c>
      <c r="S22" s="104">
        <v>69.785474999999991</v>
      </c>
      <c r="T22" s="104">
        <v>70.317554999999999</v>
      </c>
      <c r="U22" s="104">
        <v>70.846714999999989</v>
      </c>
      <c r="V22" s="104">
        <v>71.372969999999995</v>
      </c>
      <c r="W22" s="104">
        <v>71.896174999999999</v>
      </c>
      <c r="X22" s="104">
        <v>72.416319999999999</v>
      </c>
    </row>
    <row r="23" spans="1:24">
      <c r="A23" s="551" t="s">
        <v>486</v>
      </c>
      <c r="B23" s="104">
        <v>54.611179999999997</v>
      </c>
      <c r="C23" s="104">
        <v>55.419980000000002</v>
      </c>
      <c r="D23" s="104">
        <v>56.241439999999997</v>
      </c>
      <c r="E23" s="104">
        <v>57.064540000000001</v>
      </c>
      <c r="F23" s="104">
        <v>57.883629999999997</v>
      </c>
      <c r="G23" s="104">
        <v>58.697780000000002</v>
      </c>
      <c r="H23" s="104">
        <v>59.507359999999998</v>
      </c>
      <c r="I23" s="104">
        <v>60.312220000000003</v>
      </c>
      <c r="J23" s="104">
        <v>61.112430000000003</v>
      </c>
      <c r="K23" s="104">
        <v>61.906950000000002</v>
      </c>
      <c r="L23" s="104">
        <v>62.696339999999999</v>
      </c>
      <c r="M23" s="104">
        <v>63.480249999999998</v>
      </c>
      <c r="N23" s="104">
        <v>64.258740000000003</v>
      </c>
      <c r="O23" s="104">
        <v>65.031149999999997</v>
      </c>
      <c r="P23" s="104">
        <v>65.797910000000002</v>
      </c>
      <c r="Q23" s="104">
        <v>66.55874</v>
      </c>
      <c r="R23" s="104">
        <v>67.313509999999994</v>
      </c>
      <c r="S23" s="104">
        <v>68.062010000000001</v>
      </c>
      <c r="T23" s="104">
        <v>68.804130000000001</v>
      </c>
      <c r="U23" s="104">
        <v>69.539829999999995</v>
      </c>
      <c r="V23" s="104">
        <v>70.269139999999993</v>
      </c>
      <c r="W23" s="104">
        <v>70.991770000000002</v>
      </c>
      <c r="X23" s="104">
        <v>71.707700000000003</v>
      </c>
    </row>
    <row r="24" spans="1:24">
      <c r="A24" s="551" t="s">
        <v>488</v>
      </c>
      <c r="B24" s="104">
        <v>66.12321</v>
      </c>
      <c r="C24" s="104">
        <v>66.435370000000006</v>
      </c>
      <c r="D24" s="104">
        <v>66.748109999999997</v>
      </c>
      <c r="E24" s="104">
        <v>67.061430000000001</v>
      </c>
      <c r="F24" s="104">
        <v>67.375330000000005</v>
      </c>
      <c r="G24" s="104">
        <v>67.689819999999997</v>
      </c>
      <c r="H24" s="104">
        <v>68.00488</v>
      </c>
      <c r="I24" s="104">
        <v>68.320530000000005</v>
      </c>
      <c r="J24" s="104">
        <v>68.636750000000006</v>
      </c>
      <c r="K24" s="104">
        <v>68.953559999999996</v>
      </c>
      <c r="L24" s="104">
        <v>69.270949999999999</v>
      </c>
      <c r="M24" s="104">
        <v>69.588920000000002</v>
      </c>
      <c r="N24" s="104">
        <v>69.907470000000004</v>
      </c>
      <c r="O24" s="104">
        <v>70.226609999999994</v>
      </c>
      <c r="P24" s="104">
        <v>70.546319999999994</v>
      </c>
      <c r="Q24" s="104">
        <v>70.866609999999994</v>
      </c>
      <c r="R24" s="104">
        <v>71.187489999999997</v>
      </c>
      <c r="S24" s="104">
        <v>71.508939999999996</v>
      </c>
      <c r="T24" s="104">
        <v>71.830979999999997</v>
      </c>
      <c r="U24" s="104">
        <v>72.153599999999997</v>
      </c>
      <c r="V24" s="104">
        <v>72.476799999999997</v>
      </c>
      <c r="W24" s="104">
        <v>72.800579999999997</v>
      </c>
      <c r="X24" s="104">
        <v>73.124939999999995</v>
      </c>
    </row>
    <row r="25" spans="1:24">
      <c r="A25" s="549" t="s">
        <v>65</v>
      </c>
      <c r="B25" s="104">
        <v>6.709693333333334</v>
      </c>
      <c r="C25" s="104">
        <v>7.9872899999999989</v>
      </c>
      <c r="D25" s="104">
        <v>9.2671799999999998</v>
      </c>
      <c r="E25" s="104">
        <v>10.554373333333332</v>
      </c>
      <c r="F25" s="104">
        <v>11.766203333333332</v>
      </c>
      <c r="G25" s="104">
        <v>12.964356666666667</v>
      </c>
      <c r="H25" s="104">
        <v>14.163400000000001</v>
      </c>
      <c r="I25" s="104">
        <v>15.348513333333335</v>
      </c>
      <c r="J25" s="104">
        <v>16.51971</v>
      </c>
      <c r="K25" s="104">
        <v>17.454530000000002</v>
      </c>
      <c r="L25" s="104">
        <v>18.369886666666666</v>
      </c>
      <c r="M25" s="104">
        <v>19.208189999999998</v>
      </c>
      <c r="N25" s="104">
        <v>20.012683333333332</v>
      </c>
      <c r="O25" s="104">
        <v>20.806956666666665</v>
      </c>
      <c r="P25" s="104">
        <v>21.590770000000003</v>
      </c>
      <c r="Q25" s="104">
        <v>22.364036666666664</v>
      </c>
      <c r="R25" s="104">
        <v>23.126549999999998</v>
      </c>
      <c r="S25" s="104">
        <v>23.878263333333333</v>
      </c>
      <c r="T25" s="104">
        <v>24.619013333333331</v>
      </c>
      <c r="U25" s="104">
        <v>25.348589999999998</v>
      </c>
      <c r="V25" s="104">
        <v>26.343103333333335</v>
      </c>
      <c r="W25" s="104">
        <v>26.376440000000002</v>
      </c>
      <c r="X25" s="104">
        <v>26.409810000000004</v>
      </c>
    </row>
    <row r="26" spans="1:24">
      <c r="A26" s="551" t="s">
        <v>486</v>
      </c>
      <c r="B26" s="104">
        <v>5.7735599999999998</v>
      </c>
      <c r="C26" s="104">
        <v>6.9002400000000002</v>
      </c>
      <c r="D26" s="104">
        <v>8.0337999999999994</v>
      </c>
      <c r="E26" s="104">
        <v>9.1892800000000001</v>
      </c>
      <c r="F26" s="104">
        <v>10.296290000000001</v>
      </c>
      <c r="G26" s="104">
        <v>11.400320000000001</v>
      </c>
      <c r="H26" s="104">
        <v>12.51336</v>
      </c>
      <c r="I26" s="104">
        <v>13.62313</v>
      </c>
      <c r="J26" s="104">
        <v>14.72968</v>
      </c>
      <c r="K26" s="104">
        <v>15.688789999999999</v>
      </c>
      <c r="L26" s="104">
        <v>16.63449</v>
      </c>
      <c r="M26" s="104">
        <v>17.490539999999999</v>
      </c>
      <c r="N26" s="104">
        <v>18.312059999999999</v>
      </c>
      <c r="O26" s="104">
        <v>19.128319999999999</v>
      </c>
      <c r="P26" s="104">
        <v>19.93871</v>
      </c>
      <c r="Q26" s="104">
        <v>20.742989999999999</v>
      </c>
      <c r="R26" s="104">
        <v>21.54064</v>
      </c>
      <c r="S26" s="104">
        <v>22.33154</v>
      </c>
      <c r="T26" s="104">
        <v>23.115269999999999</v>
      </c>
      <c r="U26" s="104">
        <v>23.891279999999998</v>
      </c>
      <c r="V26" s="104">
        <v>24.90598</v>
      </c>
      <c r="W26" s="104">
        <v>25.010339999999999</v>
      </c>
      <c r="X26" s="104">
        <v>25.114789999999999</v>
      </c>
    </row>
    <row r="27" spans="1:24">
      <c r="A27" s="551" t="s">
        <v>487</v>
      </c>
      <c r="B27" s="104">
        <v>4.6422699999999999</v>
      </c>
      <c r="C27" s="104">
        <v>5.54725</v>
      </c>
      <c r="D27" s="104">
        <v>6.4522300000000001</v>
      </c>
      <c r="E27" s="104">
        <v>7.3571999999999997</v>
      </c>
      <c r="F27" s="104">
        <v>8.2243300000000001</v>
      </c>
      <c r="G27" s="104">
        <v>9.0831700000000009</v>
      </c>
      <c r="H27" s="104">
        <v>9.9418000000000006</v>
      </c>
      <c r="I27" s="104">
        <v>10.792070000000001</v>
      </c>
      <c r="J27" s="104">
        <v>11.63397</v>
      </c>
      <c r="K27" s="104">
        <v>12.467499999999999</v>
      </c>
      <c r="L27" s="104">
        <v>13.29063</v>
      </c>
      <c r="M27" s="104">
        <v>13.991009999999999</v>
      </c>
      <c r="N27" s="104">
        <v>14.643319999999999</v>
      </c>
      <c r="O27" s="104">
        <v>15.28909</v>
      </c>
      <c r="P27" s="104">
        <v>15.928290000000001</v>
      </c>
      <c r="Q27" s="104">
        <v>16.560929999999999</v>
      </c>
      <c r="R27" s="104">
        <v>17.186990000000002</v>
      </c>
      <c r="S27" s="104">
        <v>17.80649</v>
      </c>
      <c r="T27" s="104">
        <v>18.419409999999999</v>
      </c>
      <c r="U27" s="104">
        <v>19.025739999999999</v>
      </c>
      <c r="V27" s="104">
        <v>19.765630000000002</v>
      </c>
      <c r="W27" s="104">
        <v>19.765049999999999</v>
      </c>
      <c r="X27" s="104">
        <v>19.764469999999999</v>
      </c>
    </row>
    <row r="28" spans="1:24">
      <c r="A28" s="551" t="s">
        <v>488</v>
      </c>
      <c r="B28" s="104">
        <v>9.7132500000000004</v>
      </c>
      <c r="C28" s="104">
        <v>11.514379999999999</v>
      </c>
      <c r="D28" s="104">
        <v>13.31551</v>
      </c>
      <c r="E28" s="104">
        <v>15.11664</v>
      </c>
      <c r="F28" s="104">
        <v>16.777989999999999</v>
      </c>
      <c r="G28" s="104">
        <v>18.409579999999998</v>
      </c>
      <c r="H28" s="104">
        <v>20.035039999999999</v>
      </c>
      <c r="I28" s="104">
        <v>21.63034</v>
      </c>
      <c r="J28" s="104">
        <v>23.19548</v>
      </c>
      <c r="K28" s="104">
        <v>24.2073</v>
      </c>
      <c r="L28" s="104">
        <v>25.184539999999998</v>
      </c>
      <c r="M28" s="104">
        <v>26.14302</v>
      </c>
      <c r="N28" s="104">
        <v>27.08267</v>
      </c>
      <c r="O28" s="104">
        <v>28.00346</v>
      </c>
      <c r="P28" s="104">
        <v>28.90531</v>
      </c>
      <c r="Q28" s="104">
        <v>29.78819</v>
      </c>
      <c r="R28" s="104">
        <v>30.65202</v>
      </c>
      <c r="S28" s="104">
        <v>31.496759999999998</v>
      </c>
      <c r="T28" s="104">
        <v>32.322360000000003</v>
      </c>
      <c r="U28" s="104">
        <v>33.128749999999997</v>
      </c>
      <c r="V28" s="104">
        <v>34.357700000000001</v>
      </c>
      <c r="W28" s="104">
        <v>34.353929999999998</v>
      </c>
      <c r="X28" s="104">
        <v>34.350169999999999</v>
      </c>
    </row>
    <row r="29" spans="1:24">
      <c r="A29" s="549" t="s">
        <v>2</v>
      </c>
      <c r="B29" s="104">
        <v>5.6610199999999997</v>
      </c>
      <c r="C29" s="104">
        <v>6.7641600000000004</v>
      </c>
      <c r="D29" s="104">
        <v>7.8819299999999997</v>
      </c>
      <c r="E29" s="104">
        <v>9.0143199999999997</v>
      </c>
      <c r="F29" s="104">
        <v>10.161339999999999</v>
      </c>
      <c r="G29" s="104">
        <v>11.322979999999999</v>
      </c>
      <c r="H29" s="104">
        <v>12.49925</v>
      </c>
      <c r="I29" s="104">
        <v>13.69014</v>
      </c>
      <c r="J29" s="104">
        <v>14.895659999999999</v>
      </c>
      <c r="K29" s="104">
        <v>16.1158</v>
      </c>
      <c r="L29" s="104">
        <v>17.350560000000002</v>
      </c>
      <c r="M29" s="104">
        <v>18.599959999999999</v>
      </c>
      <c r="N29" s="104">
        <v>19.863969999999998</v>
      </c>
      <c r="O29" s="104">
        <v>21.142610000000001</v>
      </c>
      <c r="P29" s="104">
        <v>22.435880000000001</v>
      </c>
      <c r="Q29" s="104">
        <v>23.743770000000001</v>
      </c>
      <c r="R29" s="104">
        <v>25.066289999999999</v>
      </c>
      <c r="S29" s="104">
        <v>26.40343</v>
      </c>
      <c r="T29" s="104">
        <v>27.755199999999999</v>
      </c>
      <c r="U29" s="104">
        <v>29.121590000000001</v>
      </c>
      <c r="V29" s="104">
        <v>30.502610000000001</v>
      </c>
      <c r="W29" s="104">
        <v>30.502610000000001</v>
      </c>
      <c r="X29" s="104">
        <v>30.502610000000001</v>
      </c>
    </row>
    <row r="30" spans="1:24">
      <c r="A30" s="551" t="s">
        <v>487</v>
      </c>
      <c r="B30" s="104">
        <v>5.6610199999999997</v>
      </c>
      <c r="C30" s="104">
        <v>6.7641600000000004</v>
      </c>
      <c r="D30" s="104">
        <v>7.8819299999999997</v>
      </c>
      <c r="E30" s="104">
        <v>9.0143199999999997</v>
      </c>
      <c r="F30" s="104">
        <v>10.161339999999999</v>
      </c>
      <c r="G30" s="104">
        <v>11.322979999999999</v>
      </c>
      <c r="H30" s="104">
        <v>12.49925</v>
      </c>
      <c r="I30" s="104">
        <v>13.69014</v>
      </c>
      <c r="J30" s="104">
        <v>14.895659999999999</v>
      </c>
      <c r="K30" s="104">
        <v>16.1158</v>
      </c>
      <c r="L30" s="104">
        <v>17.350560000000002</v>
      </c>
      <c r="M30" s="104">
        <v>18.599959999999999</v>
      </c>
      <c r="N30" s="104">
        <v>19.863969999999998</v>
      </c>
      <c r="O30" s="104">
        <v>21.142610000000001</v>
      </c>
      <c r="P30" s="104">
        <v>22.435880000000001</v>
      </c>
      <c r="Q30" s="104">
        <v>23.743770000000001</v>
      </c>
      <c r="R30" s="104">
        <v>25.066289999999999</v>
      </c>
      <c r="S30" s="104">
        <v>26.40343</v>
      </c>
      <c r="T30" s="104">
        <v>27.755199999999999</v>
      </c>
      <c r="U30" s="104">
        <v>29.121590000000001</v>
      </c>
      <c r="V30" s="104">
        <v>30.502610000000001</v>
      </c>
      <c r="W30" s="104">
        <v>30.502610000000001</v>
      </c>
      <c r="X30" s="104">
        <v>30.502610000000001</v>
      </c>
    </row>
    <row r="31" spans="1:24">
      <c r="A31" s="549" t="s">
        <v>40</v>
      </c>
      <c r="B31" s="104">
        <v>26.064513333333338</v>
      </c>
      <c r="C31" s="104">
        <v>26.045196666666669</v>
      </c>
      <c r="D31" s="104">
        <v>26.077206666666665</v>
      </c>
      <c r="E31" s="104">
        <v>26.109249999999999</v>
      </c>
      <c r="F31" s="104">
        <v>26.145173333333332</v>
      </c>
      <c r="G31" s="104">
        <v>25.876689999999996</v>
      </c>
      <c r="H31" s="104">
        <v>25.608633333333334</v>
      </c>
      <c r="I31" s="104">
        <v>25.340953333333331</v>
      </c>
      <c r="J31" s="104">
        <v>25.073696666666667</v>
      </c>
      <c r="K31" s="104">
        <v>24.806796666666667</v>
      </c>
      <c r="L31" s="104">
        <v>24.540310000000002</v>
      </c>
      <c r="M31" s="104">
        <v>26.32029</v>
      </c>
      <c r="N31" s="104">
        <v>27.975840000000002</v>
      </c>
      <c r="O31" s="104">
        <v>29.507786666666664</v>
      </c>
      <c r="P31" s="104">
        <v>30.91685</v>
      </c>
      <c r="Q31" s="104">
        <v>32.204806666666663</v>
      </c>
      <c r="R31" s="104">
        <v>33.373310000000004</v>
      </c>
      <c r="S31" s="104">
        <v>34.42386333333333</v>
      </c>
      <c r="T31" s="104">
        <v>34.439900000000002</v>
      </c>
      <c r="U31" s="104">
        <v>33.729823333333336</v>
      </c>
      <c r="V31" s="104">
        <v>33.021473333333333</v>
      </c>
      <c r="W31" s="104">
        <v>32.314489999999999</v>
      </c>
      <c r="X31" s="104">
        <v>32.315820000000002</v>
      </c>
    </row>
    <row r="32" spans="1:24">
      <c r="A32" s="551" t="s">
        <v>486</v>
      </c>
      <c r="B32" s="104">
        <v>27.587430000000001</v>
      </c>
      <c r="C32" s="104">
        <v>27.52948</v>
      </c>
      <c r="D32" s="104">
        <v>27.537939999999999</v>
      </c>
      <c r="E32" s="104">
        <v>27.590900000000001</v>
      </c>
      <c r="F32" s="104">
        <v>27.65549</v>
      </c>
      <c r="G32" s="104">
        <v>27.435839999999999</v>
      </c>
      <c r="H32" s="104">
        <v>27.217079999999999</v>
      </c>
      <c r="I32" s="104">
        <v>26.99905</v>
      </c>
      <c r="J32" s="104">
        <v>26.781890000000001</v>
      </c>
      <c r="K32" s="104">
        <v>26.56541</v>
      </c>
      <c r="L32" s="104">
        <v>26.349769999999999</v>
      </c>
      <c r="M32" s="104">
        <v>27.700130000000001</v>
      </c>
      <c r="N32" s="104">
        <v>28.941240000000001</v>
      </c>
      <c r="O32" s="104">
        <v>30.074670000000001</v>
      </c>
      <c r="P32" s="104">
        <v>31.101690000000001</v>
      </c>
      <c r="Q32" s="104">
        <v>32.026719999999997</v>
      </c>
      <c r="R32" s="104">
        <v>32.853819999999999</v>
      </c>
      <c r="S32" s="104">
        <v>33.586599999999997</v>
      </c>
      <c r="T32" s="104">
        <v>33.544269999999997</v>
      </c>
      <c r="U32" s="104">
        <v>32.961480000000002</v>
      </c>
      <c r="V32" s="104">
        <v>32.381230000000002</v>
      </c>
      <c r="W32" s="104">
        <v>31.802440000000001</v>
      </c>
      <c r="X32" s="104">
        <v>31.806429999999999</v>
      </c>
    </row>
    <row r="33" spans="1:24">
      <c r="A33" s="551" t="s">
        <v>487</v>
      </c>
      <c r="B33" s="104">
        <v>32.335360000000001</v>
      </c>
      <c r="C33" s="104">
        <v>32.335360000000001</v>
      </c>
      <c r="D33" s="104">
        <v>32.453879999999998</v>
      </c>
      <c r="E33" s="104">
        <v>32.528010000000002</v>
      </c>
      <c r="F33" s="104">
        <v>32.602139999999999</v>
      </c>
      <c r="G33" s="104">
        <v>32.456209999999999</v>
      </c>
      <c r="H33" s="104">
        <v>32.309289999999997</v>
      </c>
      <c r="I33" s="104">
        <v>32.161360000000002</v>
      </c>
      <c r="J33" s="104">
        <v>32.012439999999998</v>
      </c>
      <c r="K33" s="104">
        <v>31.86252</v>
      </c>
      <c r="L33" s="104">
        <v>31.711600000000001</v>
      </c>
      <c r="M33" s="104">
        <v>31.723269999999999</v>
      </c>
      <c r="N33" s="104">
        <v>31.71106</v>
      </c>
      <c r="O33" s="104">
        <v>31.675429999999999</v>
      </c>
      <c r="P33" s="104">
        <v>31.616800000000001</v>
      </c>
      <c r="Q33" s="104">
        <v>31.535620000000002</v>
      </c>
      <c r="R33" s="104">
        <v>31.432320000000001</v>
      </c>
      <c r="S33" s="104">
        <v>31.30735</v>
      </c>
      <c r="T33" s="104">
        <v>31.112079999999999</v>
      </c>
      <c r="U33" s="104">
        <v>30.874780000000001</v>
      </c>
      <c r="V33" s="104">
        <v>30.63757</v>
      </c>
      <c r="W33" s="104">
        <v>30.400449999999999</v>
      </c>
      <c r="X33" s="104">
        <v>30.400449999999999</v>
      </c>
    </row>
    <row r="34" spans="1:24">
      <c r="A34" s="551" t="s">
        <v>488</v>
      </c>
      <c r="B34" s="104">
        <v>18.27075</v>
      </c>
      <c r="C34" s="104">
        <v>18.27075</v>
      </c>
      <c r="D34" s="104">
        <v>18.239799999999999</v>
      </c>
      <c r="E34" s="104">
        <v>18.208839999999999</v>
      </c>
      <c r="F34" s="104">
        <v>18.177890000000001</v>
      </c>
      <c r="G34" s="104">
        <v>17.738019999999999</v>
      </c>
      <c r="H34" s="104">
        <v>17.299530000000001</v>
      </c>
      <c r="I34" s="104">
        <v>16.862449999999999</v>
      </c>
      <c r="J34" s="104">
        <v>16.426760000000002</v>
      </c>
      <c r="K34" s="104">
        <v>15.992459999999999</v>
      </c>
      <c r="L34" s="104">
        <v>15.559559999999999</v>
      </c>
      <c r="M34" s="104">
        <v>19.537469999999999</v>
      </c>
      <c r="N34" s="104">
        <v>23.275220000000001</v>
      </c>
      <c r="O34" s="104">
        <v>26.773260000000001</v>
      </c>
      <c r="P34" s="104">
        <v>30.032060000000001</v>
      </c>
      <c r="Q34" s="104">
        <v>33.052079999999997</v>
      </c>
      <c r="R34" s="104">
        <v>35.83379</v>
      </c>
      <c r="S34" s="104">
        <v>38.37764</v>
      </c>
      <c r="T34" s="104">
        <v>38.663350000000001</v>
      </c>
      <c r="U34" s="104">
        <v>37.353209999999997</v>
      </c>
      <c r="V34" s="104">
        <v>36.04562</v>
      </c>
      <c r="W34" s="104">
        <v>34.740580000000001</v>
      </c>
      <c r="X34" s="104">
        <v>34.740580000000001</v>
      </c>
    </row>
    <row r="36" spans="1:24">
      <c r="A36" s="575" t="s">
        <v>530</v>
      </c>
    </row>
    <row r="38" spans="1:24">
      <c r="A38" s="29" t="s">
        <v>26</v>
      </c>
    </row>
    <row r="40" spans="1:24">
      <c r="A40" s="24" t="s">
        <v>491</v>
      </c>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AL72"/>
  <sheetViews>
    <sheetView zoomScale="102" zoomScaleNormal="102" workbookViewId="0"/>
  </sheetViews>
  <sheetFormatPr defaultColWidth="9.21875" defaultRowHeight="14.4"/>
  <cols>
    <col min="1" max="1" width="33.77734375" customWidth="1"/>
    <col min="2" max="2" width="7.77734375" customWidth="1"/>
    <col min="3" max="17" width="7" customWidth="1"/>
  </cols>
  <sheetData>
    <row r="1" spans="1:38">
      <c r="A1" s="29" t="s">
        <v>536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c r="A2" s="24" t="s">
        <v>16</v>
      </c>
      <c r="B2" s="24"/>
      <c r="C2" s="24"/>
      <c r="D2" s="24"/>
      <c r="E2" s="24"/>
      <c r="F2" s="24"/>
      <c r="G2" s="24"/>
      <c r="H2" s="24"/>
      <c r="I2" s="24"/>
      <c r="J2" s="24"/>
      <c r="K2" s="24"/>
      <c r="L2" s="24"/>
      <c r="M2" s="24"/>
      <c r="N2" s="24"/>
      <c r="O2" s="24"/>
      <c r="P2" s="24"/>
      <c r="Q2" s="24"/>
      <c r="R2" s="24"/>
      <c r="S2" s="24"/>
      <c r="T2" s="24"/>
      <c r="V2" s="24"/>
      <c r="W2" s="24"/>
      <c r="X2" s="24"/>
      <c r="Y2" s="24"/>
      <c r="Z2" s="24"/>
      <c r="AA2" s="24"/>
      <c r="AB2" s="24"/>
      <c r="AC2" s="24"/>
      <c r="AD2" s="24"/>
      <c r="AE2" s="24"/>
      <c r="AF2" s="24"/>
      <c r="AG2" s="24"/>
      <c r="AH2" s="24"/>
      <c r="AI2" s="24"/>
      <c r="AJ2" s="24"/>
      <c r="AK2" s="24"/>
      <c r="AL2" s="24"/>
    </row>
    <row r="3" spans="1:38">
      <c r="A3" s="576" t="s">
        <v>489</v>
      </c>
      <c r="B3" s="576">
        <v>2000</v>
      </c>
      <c r="C3" s="576">
        <v>2001</v>
      </c>
      <c r="D3" s="576">
        <v>2002</v>
      </c>
      <c r="E3" s="576">
        <v>2003</v>
      </c>
      <c r="F3" s="576">
        <v>2004</v>
      </c>
      <c r="G3" s="576">
        <v>2005</v>
      </c>
      <c r="H3" s="576">
        <v>2006</v>
      </c>
      <c r="I3" s="576">
        <v>2007</v>
      </c>
      <c r="J3" s="576">
        <v>2008</v>
      </c>
      <c r="K3" s="576">
        <v>2009</v>
      </c>
      <c r="L3" s="576">
        <v>2010</v>
      </c>
      <c r="M3" s="576">
        <v>2011</v>
      </c>
      <c r="N3" s="576">
        <v>2012</v>
      </c>
      <c r="O3" s="576">
        <v>2013</v>
      </c>
      <c r="P3" s="576">
        <v>2014</v>
      </c>
      <c r="Q3" s="576">
        <v>2015</v>
      </c>
      <c r="R3" s="576">
        <v>2016</v>
      </c>
      <c r="S3" s="576">
        <v>2017</v>
      </c>
      <c r="T3" s="576">
        <v>2018</v>
      </c>
      <c r="U3" s="576">
        <v>2019</v>
      </c>
      <c r="V3" s="576">
        <v>2020</v>
      </c>
      <c r="W3" s="576">
        <v>2021</v>
      </c>
      <c r="Z3" s="23" t="s">
        <v>12</v>
      </c>
    </row>
    <row r="4" spans="1:38">
      <c r="A4" s="577" t="s">
        <v>14</v>
      </c>
      <c r="B4" s="579">
        <v>24.2</v>
      </c>
      <c r="C4" s="579">
        <v>19.833333333333332</v>
      </c>
      <c r="D4" s="579">
        <v>25.600000000000005</v>
      </c>
      <c r="E4" s="579">
        <v>26.233333333333334</v>
      </c>
      <c r="F4" s="579">
        <v>26.833333333333332</v>
      </c>
      <c r="G4" s="579">
        <v>27.399999999999995</v>
      </c>
      <c r="H4" s="579">
        <v>28.166666666666668</v>
      </c>
      <c r="I4" s="579">
        <v>51.8</v>
      </c>
      <c r="J4" s="579">
        <v>35.466666666666669</v>
      </c>
      <c r="K4" s="579">
        <v>45.75</v>
      </c>
      <c r="L4" s="579">
        <v>54.3</v>
      </c>
      <c r="M4" s="579">
        <v>58.55</v>
      </c>
      <c r="N4" s="579">
        <v>53.8</v>
      </c>
      <c r="O4" s="579">
        <v>53.5</v>
      </c>
      <c r="P4" s="579">
        <v>41.5</v>
      </c>
      <c r="Q4" s="579">
        <v>36.6</v>
      </c>
      <c r="R4" s="579">
        <v>54.85</v>
      </c>
      <c r="S4" s="579">
        <v>56.150000000000006</v>
      </c>
      <c r="T4" s="579">
        <v>39.299999999999997</v>
      </c>
      <c r="U4" s="579">
        <v>58.900000000000006</v>
      </c>
      <c r="V4" s="579">
        <v>60.3</v>
      </c>
      <c r="W4" s="579">
        <v>61.6</v>
      </c>
    </row>
    <row r="5" spans="1:38">
      <c r="A5" s="578" t="s">
        <v>486</v>
      </c>
      <c r="B5" s="326">
        <v>24.2</v>
      </c>
      <c r="C5" s="326">
        <v>20</v>
      </c>
      <c r="D5" s="326">
        <v>26.3</v>
      </c>
      <c r="E5" s="326">
        <v>27.4</v>
      </c>
      <c r="F5" s="326">
        <v>28.4</v>
      </c>
      <c r="G5" s="326">
        <v>29.4</v>
      </c>
      <c r="H5" s="326">
        <v>30.5</v>
      </c>
      <c r="I5" s="326">
        <v>37.5</v>
      </c>
      <c r="J5" s="326">
        <v>38.5</v>
      </c>
      <c r="K5" s="326">
        <v>33.799999999999997</v>
      </c>
      <c r="L5" s="326">
        <v>35</v>
      </c>
      <c r="M5" s="326">
        <v>34.6</v>
      </c>
      <c r="N5" s="326">
        <v>37.299999999999997</v>
      </c>
      <c r="O5" s="326">
        <v>38.4</v>
      </c>
      <c r="P5" s="326">
        <v>32</v>
      </c>
      <c r="Q5" s="326">
        <v>42</v>
      </c>
      <c r="R5" s="326">
        <v>41.8</v>
      </c>
      <c r="S5" s="326">
        <v>42.9</v>
      </c>
      <c r="T5" s="326">
        <v>45.3</v>
      </c>
      <c r="U5" s="326">
        <v>45.6</v>
      </c>
      <c r="V5" s="326">
        <v>47</v>
      </c>
      <c r="W5" s="326">
        <v>48.2</v>
      </c>
    </row>
    <row r="6" spans="1:38">
      <c r="A6" s="578" t="s">
        <v>487</v>
      </c>
      <c r="B6" s="326">
        <v>3.5</v>
      </c>
      <c r="C6" s="326">
        <v>9.5</v>
      </c>
      <c r="D6" s="326">
        <v>2.8</v>
      </c>
      <c r="E6" s="326">
        <v>2.2999999999999998</v>
      </c>
      <c r="F6" s="326">
        <v>1.7</v>
      </c>
      <c r="G6" s="326">
        <v>1</v>
      </c>
      <c r="H6" s="326">
        <v>0.7</v>
      </c>
      <c r="I6" s="326"/>
      <c r="J6" s="326"/>
      <c r="K6" s="326"/>
      <c r="L6" s="326"/>
      <c r="M6" s="326"/>
      <c r="N6" s="326"/>
      <c r="O6" s="326"/>
      <c r="P6" s="326"/>
      <c r="Q6" s="326">
        <v>3.8</v>
      </c>
      <c r="R6" s="326"/>
      <c r="S6" s="326"/>
      <c r="T6" s="326">
        <v>7.3</v>
      </c>
      <c r="U6" s="326"/>
      <c r="V6" s="326"/>
      <c r="W6" s="326"/>
    </row>
    <row r="7" spans="1:38">
      <c r="A7" s="578" t="s">
        <v>488</v>
      </c>
      <c r="B7" s="326">
        <v>44.9</v>
      </c>
      <c r="C7" s="326">
        <v>30</v>
      </c>
      <c r="D7" s="326">
        <v>47.7</v>
      </c>
      <c r="E7" s="326">
        <v>49</v>
      </c>
      <c r="F7" s="326">
        <v>50.4</v>
      </c>
      <c r="G7" s="326">
        <v>51.8</v>
      </c>
      <c r="H7" s="326">
        <v>53.3</v>
      </c>
      <c r="I7" s="326">
        <v>66.099999999999994</v>
      </c>
      <c r="J7" s="326">
        <v>61.3</v>
      </c>
      <c r="K7" s="326">
        <v>57.7</v>
      </c>
      <c r="L7" s="326">
        <v>73.599999999999994</v>
      </c>
      <c r="M7" s="326">
        <v>82.5</v>
      </c>
      <c r="N7" s="326">
        <v>70.3</v>
      </c>
      <c r="O7" s="326">
        <v>68.599999999999994</v>
      </c>
      <c r="P7" s="326">
        <v>51</v>
      </c>
      <c r="Q7" s="326">
        <v>64</v>
      </c>
      <c r="R7" s="326">
        <v>67.900000000000006</v>
      </c>
      <c r="S7" s="326">
        <v>69.400000000000006</v>
      </c>
      <c r="T7" s="326">
        <v>65.3</v>
      </c>
      <c r="U7" s="326">
        <v>72.2</v>
      </c>
      <c r="V7" s="326">
        <v>73.599999999999994</v>
      </c>
      <c r="W7" s="326">
        <v>75</v>
      </c>
    </row>
    <row r="8" spans="1:38">
      <c r="A8" s="577" t="s">
        <v>13</v>
      </c>
      <c r="B8" s="579">
        <v>25.933333333333337</v>
      </c>
      <c r="C8" s="579">
        <v>24.066666666666666</v>
      </c>
      <c r="D8" s="579">
        <v>25.866666666666664</v>
      </c>
      <c r="E8" s="579">
        <v>32.06666666666667</v>
      </c>
      <c r="F8" s="579">
        <v>34.133333333333333</v>
      </c>
      <c r="G8" s="579">
        <v>36.166666666666664</v>
      </c>
      <c r="H8" s="579">
        <v>38.233333333333334</v>
      </c>
      <c r="I8" s="579">
        <v>40.033333333333331</v>
      </c>
      <c r="J8" s="579">
        <v>42.066666666666663</v>
      </c>
      <c r="K8" s="579">
        <v>40.133333333333333</v>
      </c>
      <c r="L8" s="579">
        <v>48.466666666666669</v>
      </c>
      <c r="M8" s="579">
        <v>49.166666666666664</v>
      </c>
      <c r="N8" s="579">
        <v>51.29999999999999</v>
      </c>
      <c r="O8" s="579">
        <v>52.9</v>
      </c>
      <c r="P8" s="579">
        <v>54.533333333333331</v>
      </c>
      <c r="Q8" s="579">
        <v>56.066666666666663</v>
      </c>
      <c r="R8" s="579">
        <v>57.966666666666669</v>
      </c>
      <c r="S8" s="579">
        <v>60.800000000000004</v>
      </c>
      <c r="T8" s="579">
        <v>60.966666666666669</v>
      </c>
      <c r="U8" s="579">
        <v>62</v>
      </c>
      <c r="V8" s="579">
        <v>62.866666666666667</v>
      </c>
      <c r="W8" s="579">
        <v>63.933333333333337</v>
      </c>
    </row>
    <row r="9" spans="1:38">
      <c r="A9" s="578" t="s">
        <v>486</v>
      </c>
      <c r="B9" s="326">
        <v>26.5</v>
      </c>
      <c r="C9" s="326">
        <v>24.8</v>
      </c>
      <c r="D9" s="326">
        <v>27</v>
      </c>
      <c r="E9" s="326">
        <v>33.1</v>
      </c>
      <c r="F9" s="326">
        <v>35.299999999999997</v>
      </c>
      <c r="G9" s="326">
        <v>37.5</v>
      </c>
      <c r="H9" s="326">
        <v>39.700000000000003</v>
      </c>
      <c r="I9" s="326">
        <v>41.9</v>
      </c>
      <c r="J9" s="326">
        <v>44.5</v>
      </c>
      <c r="K9" s="326">
        <v>43.4</v>
      </c>
      <c r="L9" s="326">
        <v>52</v>
      </c>
      <c r="M9" s="326">
        <v>53.2</v>
      </c>
      <c r="N9" s="326">
        <v>56</v>
      </c>
      <c r="O9" s="326">
        <v>58</v>
      </c>
      <c r="P9" s="326">
        <v>60</v>
      </c>
      <c r="Q9" s="326">
        <v>62.1</v>
      </c>
      <c r="R9" s="326">
        <v>64.2</v>
      </c>
      <c r="S9" s="326">
        <v>67.400000000000006</v>
      </c>
      <c r="T9" s="326">
        <v>68.3</v>
      </c>
      <c r="U9" s="326">
        <v>70.099999999999994</v>
      </c>
      <c r="V9" s="326">
        <v>71.8</v>
      </c>
      <c r="W9" s="326">
        <v>73.7</v>
      </c>
    </row>
    <row r="10" spans="1:38">
      <c r="A10" s="578" t="s">
        <v>487</v>
      </c>
      <c r="B10" s="326">
        <v>12.1</v>
      </c>
      <c r="C10" s="326">
        <v>10.4</v>
      </c>
      <c r="D10" s="326">
        <v>6.4</v>
      </c>
      <c r="E10" s="326">
        <v>16.399999999999999</v>
      </c>
      <c r="F10" s="326">
        <v>17.899999999999999</v>
      </c>
      <c r="G10" s="326">
        <v>19.3</v>
      </c>
      <c r="H10" s="326">
        <v>20.7</v>
      </c>
      <c r="I10" s="326">
        <v>21.3</v>
      </c>
      <c r="J10" s="326">
        <v>21.6</v>
      </c>
      <c r="K10" s="326">
        <v>16.2</v>
      </c>
      <c r="L10" s="326">
        <v>25.2</v>
      </c>
      <c r="M10" s="326">
        <v>25.2</v>
      </c>
      <c r="N10" s="326">
        <v>25.3</v>
      </c>
      <c r="O10" s="326">
        <v>25.9</v>
      </c>
      <c r="P10" s="326">
        <v>26.8</v>
      </c>
      <c r="Q10" s="326">
        <v>26.5</v>
      </c>
      <c r="R10" s="326">
        <v>28.8</v>
      </c>
      <c r="S10" s="326">
        <v>31</v>
      </c>
      <c r="T10" s="326">
        <v>29.1</v>
      </c>
      <c r="U10" s="326">
        <v>27.9</v>
      </c>
      <c r="V10" s="326">
        <v>26.2</v>
      </c>
      <c r="W10" s="326">
        <v>25</v>
      </c>
    </row>
    <row r="11" spans="1:38">
      <c r="A11" s="578" t="s">
        <v>488</v>
      </c>
      <c r="B11" s="326">
        <v>39.200000000000003</v>
      </c>
      <c r="C11" s="326">
        <v>37</v>
      </c>
      <c r="D11" s="326">
        <v>44.2</v>
      </c>
      <c r="E11" s="326">
        <v>46.7</v>
      </c>
      <c r="F11" s="326">
        <v>49.2</v>
      </c>
      <c r="G11" s="326">
        <v>51.7</v>
      </c>
      <c r="H11" s="326">
        <v>54.3</v>
      </c>
      <c r="I11" s="326">
        <v>56.9</v>
      </c>
      <c r="J11" s="326">
        <v>60.1</v>
      </c>
      <c r="K11" s="326">
        <v>60.8</v>
      </c>
      <c r="L11" s="326">
        <v>68.2</v>
      </c>
      <c r="M11" s="326">
        <v>69.099999999999994</v>
      </c>
      <c r="N11" s="326">
        <v>72.599999999999994</v>
      </c>
      <c r="O11" s="326">
        <v>74.8</v>
      </c>
      <c r="P11" s="326">
        <v>76.8</v>
      </c>
      <c r="Q11" s="326">
        <v>79.599999999999994</v>
      </c>
      <c r="R11" s="326">
        <v>80.900000000000006</v>
      </c>
      <c r="S11" s="326">
        <v>84</v>
      </c>
      <c r="T11" s="326">
        <v>85.5</v>
      </c>
      <c r="U11" s="326">
        <v>88</v>
      </c>
      <c r="V11" s="326">
        <v>90.6</v>
      </c>
      <c r="W11" s="326">
        <v>93.1</v>
      </c>
    </row>
    <row r="12" spans="1:38">
      <c r="A12" s="577" t="s">
        <v>259</v>
      </c>
      <c r="B12" s="579">
        <v>44.800000000000004</v>
      </c>
      <c r="C12" s="579">
        <v>46.9</v>
      </c>
      <c r="D12" s="579">
        <v>50.866666666666667</v>
      </c>
      <c r="E12" s="579">
        <v>51.166666666666664</v>
      </c>
      <c r="F12" s="579">
        <v>53.300000000000004</v>
      </c>
      <c r="G12" s="579">
        <v>55.433333333333337</v>
      </c>
      <c r="H12" s="579">
        <v>57.566666666666663</v>
      </c>
      <c r="I12" s="579">
        <v>59.766666666666673</v>
      </c>
      <c r="J12" s="579">
        <v>61.933333333333337</v>
      </c>
      <c r="K12" s="579">
        <v>64.133333333333326</v>
      </c>
      <c r="L12" s="579">
        <v>72.8</v>
      </c>
      <c r="M12" s="579">
        <v>72.5</v>
      </c>
      <c r="N12" s="579">
        <v>72.5</v>
      </c>
      <c r="O12" s="579">
        <v>72.966666666666669</v>
      </c>
      <c r="P12" s="579">
        <v>75.166666666666671</v>
      </c>
      <c r="Q12" s="579">
        <v>77.399999999999991</v>
      </c>
      <c r="R12" s="579">
        <v>79.566666666666663</v>
      </c>
      <c r="S12" s="579">
        <v>81.733333333333334</v>
      </c>
      <c r="T12" s="579">
        <v>83.899999999999991</v>
      </c>
      <c r="U12" s="579">
        <v>86.066666666666663</v>
      </c>
      <c r="V12" s="579">
        <v>88.233333333333334</v>
      </c>
      <c r="W12" s="579">
        <v>90.266666666666666</v>
      </c>
    </row>
    <row r="13" spans="1:38">
      <c r="A13" s="578" t="s">
        <v>486</v>
      </c>
      <c r="B13" s="326">
        <v>39.799999999999997</v>
      </c>
      <c r="C13" s="326">
        <v>42</v>
      </c>
      <c r="D13" s="326">
        <v>44.8</v>
      </c>
      <c r="E13" s="326">
        <v>46.5</v>
      </c>
      <c r="F13" s="326">
        <v>48.7</v>
      </c>
      <c r="G13" s="326">
        <v>51</v>
      </c>
      <c r="H13" s="326">
        <v>53.2</v>
      </c>
      <c r="I13" s="326">
        <v>55.5</v>
      </c>
      <c r="J13" s="326">
        <v>57.8</v>
      </c>
      <c r="K13" s="326">
        <v>60.1</v>
      </c>
      <c r="L13" s="326">
        <v>69.7</v>
      </c>
      <c r="M13" s="326">
        <v>69.3</v>
      </c>
      <c r="N13" s="326">
        <v>69.3</v>
      </c>
      <c r="O13" s="326">
        <v>69.400000000000006</v>
      </c>
      <c r="P13" s="326">
        <v>71.8</v>
      </c>
      <c r="Q13" s="326">
        <v>74.099999999999994</v>
      </c>
      <c r="R13" s="326">
        <v>76.400000000000006</v>
      </c>
      <c r="S13" s="326">
        <v>78.7</v>
      </c>
      <c r="T13" s="326">
        <v>81</v>
      </c>
      <c r="U13" s="326">
        <v>83.3</v>
      </c>
      <c r="V13" s="326">
        <v>85.6</v>
      </c>
      <c r="W13" s="326">
        <v>87.9</v>
      </c>
    </row>
    <row r="14" spans="1:38">
      <c r="A14" s="578" t="s">
        <v>487</v>
      </c>
      <c r="B14" s="326">
        <v>30.2</v>
      </c>
      <c r="C14" s="326">
        <v>32.700000000000003</v>
      </c>
      <c r="D14" s="326">
        <v>33.200000000000003</v>
      </c>
      <c r="E14" s="326">
        <v>37.6</v>
      </c>
      <c r="F14" s="326">
        <v>40.1</v>
      </c>
      <c r="G14" s="326">
        <v>42.5</v>
      </c>
      <c r="H14" s="326">
        <v>45</v>
      </c>
      <c r="I14" s="326">
        <v>47.5</v>
      </c>
      <c r="J14" s="326">
        <v>50</v>
      </c>
      <c r="K14" s="326">
        <v>52.5</v>
      </c>
      <c r="L14" s="326">
        <v>63.7</v>
      </c>
      <c r="M14" s="326">
        <v>63.3</v>
      </c>
      <c r="N14" s="326">
        <v>63.1</v>
      </c>
      <c r="O14" s="326">
        <v>62.5</v>
      </c>
      <c r="P14" s="326">
        <v>65</v>
      </c>
      <c r="Q14" s="326">
        <v>67.599999999999994</v>
      </c>
      <c r="R14" s="326">
        <v>70.099999999999994</v>
      </c>
      <c r="S14" s="326">
        <v>72.599999999999994</v>
      </c>
      <c r="T14" s="326">
        <v>75.099999999999994</v>
      </c>
      <c r="U14" s="326">
        <v>77.599999999999994</v>
      </c>
      <c r="V14" s="326">
        <v>80.099999999999994</v>
      </c>
      <c r="W14" s="326">
        <v>82.9</v>
      </c>
    </row>
    <row r="15" spans="1:38">
      <c r="A15" s="578" t="s">
        <v>488</v>
      </c>
      <c r="B15" s="326">
        <v>64.400000000000006</v>
      </c>
      <c r="C15" s="326">
        <v>66</v>
      </c>
      <c r="D15" s="326">
        <v>74.599999999999994</v>
      </c>
      <c r="E15" s="326">
        <v>69.400000000000006</v>
      </c>
      <c r="F15" s="326">
        <v>71.099999999999994</v>
      </c>
      <c r="G15" s="326">
        <v>72.8</v>
      </c>
      <c r="H15" s="326">
        <v>74.5</v>
      </c>
      <c r="I15" s="326">
        <v>76.3</v>
      </c>
      <c r="J15" s="326">
        <v>78</v>
      </c>
      <c r="K15" s="326">
        <v>79.8</v>
      </c>
      <c r="L15" s="326">
        <v>85</v>
      </c>
      <c r="M15" s="326">
        <v>84.9</v>
      </c>
      <c r="N15" s="326">
        <v>85.1</v>
      </c>
      <c r="O15" s="326">
        <v>87</v>
      </c>
      <c r="P15" s="326">
        <v>88.7</v>
      </c>
      <c r="Q15" s="326">
        <v>90.5</v>
      </c>
      <c r="R15" s="326">
        <v>92.2</v>
      </c>
      <c r="S15" s="326">
        <v>93.9</v>
      </c>
      <c r="T15" s="326">
        <v>95.6</v>
      </c>
      <c r="U15" s="326">
        <v>97.3</v>
      </c>
      <c r="V15" s="326">
        <v>99</v>
      </c>
      <c r="W15" s="326">
        <v>100</v>
      </c>
    </row>
    <row r="16" spans="1:38">
      <c r="A16" s="577" t="s">
        <v>376</v>
      </c>
      <c r="B16" s="579">
        <v>13.35</v>
      </c>
      <c r="C16" s="579">
        <v>15.5</v>
      </c>
      <c r="D16" s="579">
        <v>16.55</v>
      </c>
      <c r="E16" s="579">
        <v>17.600000000000001</v>
      </c>
      <c r="F16" s="579">
        <v>18.7</v>
      </c>
      <c r="G16" s="579">
        <v>18</v>
      </c>
      <c r="H16" s="579">
        <v>20.799999999999997</v>
      </c>
      <c r="I16" s="579">
        <v>17.866666666666667</v>
      </c>
      <c r="J16" s="579">
        <v>23.1</v>
      </c>
      <c r="K16" s="579">
        <v>24.25</v>
      </c>
      <c r="L16" s="579">
        <v>25.4</v>
      </c>
      <c r="M16" s="579">
        <v>26.549999999999997</v>
      </c>
      <c r="N16" s="579">
        <v>28.099999999999998</v>
      </c>
      <c r="O16" s="579">
        <v>28.85</v>
      </c>
      <c r="P16" s="579">
        <v>27.75</v>
      </c>
      <c r="Q16" s="579">
        <v>18.366666666666667</v>
      </c>
      <c r="R16" s="579">
        <v>18.966666666666669</v>
      </c>
      <c r="S16" s="579">
        <v>19.566666666666666</v>
      </c>
      <c r="T16" s="579">
        <v>20.166666666666668</v>
      </c>
      <c r="U16" s="579">
        <v>20.433333333333334</v>
      </c>
      <c r="V16" s="579">
        <v>21.3</v>
      </c>
      <c r="W16" s="579">
        <v>21.866666666666664</v>
      </c>
    </row>
    <row r="17" spans="1:23">
      <c r="A17" s="578" t="s">
        <v>486</v>
      </c>
      <c r="B17" s="326">
        <v>6.7</v>
      </c>
      <c r="C17" s="326">
        <v>7.1</v>
      </c>
      <c r="D17" s="326">
        <v>7.7</v>
      </c>
      <c r="E17" s="326">
        <v>8.3000000000000007</v>
      </c>
      <c r="F17" s="326">
        <v>9</v>
      </c>
      <c r="G17" s="326">
        <v>6</v>
      </c>
      <c r="H17" s="326">
        <v>10.199999999999999</v>
      </c>
      <c r="I17" s="326">
        <v>15.2</v>
      </c>
      <c r="J17" s="326">
        <v>11.6</v>
      </c>
      <c r="K17" s="326">
        <v>12.3</v>
      </c>
      <c r="L17" s="326">
        <v>13</v>
      </c>
      <c r="M17" s="326">
        <v>13.7</v>
      </c>
      <c r="N17" s="326">
        <v>15.4</v>
      </c>
      <c r="O17" s="326">
        <v>15.2</v>
      </c>
      <c r="P17" s="326">
        <v>13.5</v>
      </c>
      <c r="Q17" s="326">
        <v>16.600000000000001</v>
      </c>
      <c r="R17" s="326">
        <v>17.3</v>
      </c>
      <c r="S17" s="326">
        <v>18</v>
      </c>
      <c r="T17" s="326">
        <v>18.7</v>
      </c>
      <c r="U17" s="326">
        <v>19.100000000000001</v>
      </c>
      <c r="V17" s="326">
        <v>20.100000000000001</v>
      </c>
      <c r="W17" s="326">
        <v>20.8</v>
      </c>
    </row>
    <row r="18" spans="1:23">
      <c r="A18" s="578" t="s">
        <v>487</v>
      </c>
      <c r="B18" s="326"/>
      <c r="C18" s="326"/>
      <c r="D18" s="326"/>
      <c r="E18" s="326"/>
      <c r="F18" s="326"/>
      <c r="G18" s="326"/>
      <c r="H18" s="326"/>
      <c r="I18" s="326"/>
      <c r="J18" s="326"/>
      <c r="K18" s="326"/>
      <c r="L18" s="326"/>
      <c r="M18" s="326"/>
      <c r="N18" s="326"/>
      <c r="O18" s="326"/>
      <c r="P18" s="326"/>
      <c r="Q18" s="326">
        <v>1</v>
      </c>
      <c r="R18" s="326">
        <v>1</v>
      </c>
      <c r="S18" s="326">
        <v>1</v>
      </c>
      <c r="T18" s="326">
        <v>1</v>
      </c>
      <c r="U18" s="326">
        <v>1</v>
      </c>
      <c r="V18" s="326">
        <v>1</v>
      </c>
      <c r="W18" s="326">
        <v>1</v>
      </c>
    </row>
    <row r="19" spans="1:23">
      <c r="A19" s="578" t="s">
        <v>488</v>
      </c>
      <c r="B19" s="326">
        <v>20</v>
      </c>
      <c r="C19" s="326">
        <v>23.9</v>
      </c>
      <c r="D19" s="326">
        <v>25.4</v>
      </c>
      <c r="E19" s="326">
        <v>26.9</v>
      </c>
      <c r="F19" s="326">
        <v>28.4</v>
      </c>
      <c r="G19" s="326">
        <v>30</v>
      </c>
      <c r="H19" s="326">
        <v>31.4</v>
      </c>
      <c r="I19" s="326">
        <v>36.6</v>
      </c>
      <c r="J19" s="326">
        <v>34.6</v>
      </c>
      <c r="K19" s="326">
        <v>36.200000000000003</v>
      </c>
      <c r="L19" s="326">
        <v>37.799999999999997</v>
      </c>
      <c r="M19" s="326">
        <v>39.4</v>
      </c>
      <c r="N19" s="326">
        <v>40.799999999999997</v>
      </c>
      <c r="O19" s="326">
        <v>42.5</v>
      </c>
      <c r="P19" s="326">
        <v>42</v>
      </c>
      <c r="Q19" s="326">
        <v>37.5</v>
      </c>
      <c r="R19" s="326">
        <v>38.6</v>
      </c>
      <c r="S19" s="326">
        <v>39.700000000000003</v>
      </c>
      <c r="T19" s="326">
        <v>40.799999999999997</v>
      </c>
      <c r="U19" s="326">
        <v>41.2</v>
      </c>
      <c r="V19" s="326">
        <v>42.8</v>
      </c>
      <c r="W19" s="326">
        <v>43.8</v>
      </c>
    </row>
    <row r="20" spans="1:23">
      <c r="A20" s="577" t="s">
        <v>258</v>
      </c>
      <c r="B20" s="579">
        <v>28.533333333333331</v>
      </c>
      <c r="C20" s="579">
        <v>33.866666666666667</v>
      </c>
      <c r="D20" s="579">
        <v>33.533333333333331</v>
      </c>
      <c r="E20" s="579">
        <v>36.033333333333331</v>
      </c>
      <c r="F20" s="579">
        <v>38.533333333333331</v>
      </c>
      <c r="G20" s="579">
        <v>41.06666666666667</v>
      </c>
      <c r="H20" s="579">
        <v>41.966666666666669</v>
      </c>
      <c r="I20" s="579">
        <v>46.166666666666664</v>
      </c>
      <c r="J20" s="579">
        <v>48.699999999999996</v>
      </c>
      <c r="K20" s="579">
        <v>46.699999999999996</v>
      </c>
      <c r="L20" s="579">
        <v>50.266666666666673</v>
      </c>
      <c r="M20" s="579">
        <v>56.366666666666674</v>
      </c>
      <c r="N20" s="579">
        <v>59.133333333333333</v>
      </c>
      <c r="O20" s="579">
        <v>62</v>
      </c>
      <c r="P20" s="579">
        <v>69.433333333333337</v>
      </c>
      <c r="Q20" s="579">
        <v>67.933333333333323</v>
      </c>
      <c r="R20" s="579">
        <v>67.5</v>
      </c>
      <c r="S20" s="579">
        <v>76.2</v>
      </c>
      <c r="T20" s="579">
        <v>77.133333333333326</v>
      </c>
      <c r="U20" s="579">
        <v>79.966666666666669</v>
      </c>
      <c r="V20" s="579">
        <v>82.8</v>
      </c>
      <c r="W20" s="579">
        <v>85.533333333333346</v>
      </c>
    </row>
    <row r="21" spans="1:23">
      <c r="A21" s="578" t="s">
        <v>486</v>
      </c>
      <c r="B21" s="326">
        <v>20.399999999999999</v>
      </c>
      <c r="C21" s="326">
        <v>26.9</v>
      </c>
      <c r="D21" s="326">
        <v>25.9</v>
      </c>
      <c r="E21" s="326">
        <v>28.7</v>
      </c>
      <c r="F21" s="326">
        <v>31.4</v>
      </c>
      <c r="G21" s="326">
        <v>34.200000000000003</v>
      </c>
      <c r="H21" s="326">
        <v>35.200000000000003</v>
      </c>
      <c r="I21" s="326">
        <v>39.799999999999997</v>
      </c>
      <c r="J21" s="326">
        <v>42.6</v>
      </c>
      <c r="K21" s="326">
        <v>38.6</v>
      </c>
      <c r="L21" s="326">
        <v>45.6</v>
      </c>
      <c r="M21" s="326">
        <v>51.2</v>
      </c>
      <c r="N21" s="326">
        <v>54.3</v>
      </c>
      <c r="O21" s="326">
        <v>57.5</v>
      </c>
      <c r="P21" s="326">
        <v>65</v>
      </c>
      <c r="Q21" s="326">
        <v>64.099999999999994</v>
      </c>
      <c r="R21" s="326">
        <v>63.4</v>
      </c>
      <c r="S21" s="326">
        <v>73.5</v>
      </c>
      <c r="T21" s="326">
        <v>74</v>
      </c>
      <c r="U21" s="326">
        <v>77</v>
      </c>
      <c r="V21" s="326">
        <v>80</v>
      </c>
      <c r="W21" s="326">
        <v>82.9</v>
      </c>
    </row>
    <row r="22" spans="1:23">
      <c r="A22" s="578" t="s">
        <v>487</v>
      </c>
      <c r="B22" s="326">
        <v>10.4</v>
      </c>
      <c r="C22" s="326">
        <v>18.3</v>
      </c>
      <c r="D22" s="326">
        <v>16.7</v>
      </c>
      <c r="E22" s="326">
        <v>19.8</v>
      </c>
      <c r="F22" s="326">
        <v>23</v>
      </c>
      <c r="G22" s="326">
        <v>26.1</v>
      </c>
      <c r="H22" s="326">
        <v>27.3</v>
      </c>
      <c r="I22" s="326">
        <v>32.4</v>
      </c>
      <c r="J22" s="326">
        <v>35.5</v>
      </c>
      <c r="K22" s="326">
        <v>28.9</v>
      </c>
      <c r="L22" s="326">
        <v>39.799999999999997</v>
      </c>
      <c r="M22" s="326">
        <v>44.7</v>
      </c>
      <c r="N22" s="326">
        <v>48.2</v>
      </c>
      <c r="O22" s="326">
        <v>51.8</v>
      </c>
      <c r="P22" s="326">
        <v>59.3</v>
      </c>
      <c r="Q22" s="326">
        <v>59.1</v>
      </c>
      <c r="R22" s="326">
        <v>58.1</v>
      </c>
      <c r="S22" s="326">
        <v>69.8</v>
      </c>
      <c r="T22" s="326">
        <v>69.7</v>
      </c>
      <c r="U22" s="326">
        <v>72.900000000000006</v>
      </c>
      <c r="V22" s="326">
        <v>76.099999999999994</v>
      </c>
      <c r="W22" s="326">
        <v>79.099999999999994</v>
      </c>
    </row>
    <row r="23" spans="1:23">
      <c r="A23" s="578" t="s">
        <v>488</v>
      </c>
      <c r="B23" s="326">
        <v>54.8</v>
      </c>
      <c r="C23" s="326">
        <v>56.4</v>
      </c>
      <c r="D23" s="326">
        <v>58</v>
      </c>
      <c r="E23" s="326">
        <v>59.6</v>
      </c>
      <c r="F23" s="326">
        <v>61.2</v>
      </c>
      <c r="G23" s="326">
        <v>62.9</v>
      </c>
      <c r="H23" s="326">
        <v>63.4</v>
      </c>
      <c r="I23" s="326">
        <v>66.3</v>
      </c>
      <c r="J23" s="326">
        <v>68</v>
      </c>
      <c r="K23" s="326">
        <v>72.599999999999994</v>
      </c>
      <c r="L23" s="326">
        <v>65.400000000000006</v>
      </c>
      <c r="M23" s="326">
        <v>73.2</v>
      </c>
      <c r="N23" s="326">
        <v>74.900000000000006</v>
      </c>
      <c r="O23" s="326">
        <v>76.7</v>
      </c>
      <c r="P23" s="326">
        <v>84</v>
      </c>
      <c r="Q23" s="326">
        <v>80.599999999999994</v>
      </c>
      <c r="R23" s="326">
        <v>81</v>
      </c>
      <c r="S23" s="326">
        <v>85.3</v>
      </c>
      <c r="T23" s="326">
        <v>87.7</v>
      </c>
      <c r="U23" s="326">
        <v>90</v>
      </c>
      <c r="V23" s="326">
        <v>92.3</v>
      </c>
      <c r="W23" s="326">
        <v>94.6</v>
      </c>
    </row>
    <row r="24" spans="1:23">
      <c r="A24" s="577" t="s">
        <v>11</v>
      </c>
      <c r="B24" s="579">
        <v>6.6333333333333329</v>
      </c>
      <c r="C24" s="579">
        <v>9.7000000000000011</v>
      </c>
      <c r="D24" s="579">
        <v>12.299999999999999</v>
      </c>
      <c r="E24" s="579">
        <v>14.850000000000001</v>
      </c>
      <c r="F24" s="579">
        <v>11.466666666666667</v>
      </c>
      <c r="G24" s="579">
        <v>14.566666666666668</v>
      </c>
      <c r="H24" s="579">
        <v>15.299999999999999</v>
      </c>
      <c r="I24" s="579">
        <v>19.166666666666668</v>
      </c>
      <c r="J24" s="579">
        <v>21.5</v>
      </c>
      <c r="K24" s="579">
        <v>22.933333333333337</v>
      </c>
      <c r="L24" s="579">
        <v>25.533333333333331</v>
      </c>
      <c r="M24" s="579">
        <v>30.166666666666668</v>
      </c>
      <c r="N24" s="579">
        <v>28.966666666666669</v>
      </c>
      <c r="O24" s="579">
        <v>34.233333333333334</v>
      </c>
      <c r="P24" s="579">
        <v>34.966666666666669</v>
      </c>
      <c r="Q24" s="579">
        <v>38.699999999999996</v>
      </c>
      <c r="R24" s="579">
        <v>41.6</v>
      </c>
      <c r="S24" s="579">
        <v>40.9</v>
      </c>
      <c r="T24" s="579">
        <v>58.85</v>
      </c>
      <c r="U24" s="579">
        <v>50.533333333333339</v>
      </c>
      <c r="V24" s="579">
        <v>53.4</v>
      </c>
      <c r="W24" s="579">
        <v>56.233333333333327</v>
      </c>
    </row>
    <row r="25" spans="1:23">
      <c r="A25" s="578" t="s">
        <v>486</v>
      </c>
      <c r="B25" s="326">
        <v>4.3</v>
      </c>
      <c r="C25" s="326">
        <v>1.3</v>
      </c>
      <c r="D25" s="326">
        <v>3.4</v>
      </c>
      <c r="E25" s="326">
        <v>5.4</v>
      </c>
      <c r="F25" s="326">
        <v>6.8</v>
      </c>
      <c r="G25" s="326">
        <v>9.6</v>
      </c>
      <c r="H25" s="326">
        <v>9.6999999999999993</v>
      </c>
      <c r="I25" s="326">
        <v>13.9</v>
      </c>
      <c r="J25" s="326">
        <v>16</v>
      </c>
      <c r="K25" s="326">
        <v>17</v>
      </c>
      <c r="L25" s="326">
        <v>17</v>
      </c>
      <c r="M25" s="326">
        <v>22.5</v>
      </c>
      <c r="N25" s="326">
        <v>20.6</v>
      </c>
      <c r="O25" s="326">
        <v>26.9</v>
      </c>
      <c r="P25" s="326">
        <v>27.8</v>
      </c>
      <c r="Q25" s="326">
        <v>31.8</v>
      </c>
      <c r="R25" s="326">
        <v>35.1</v>
      </c>
      <c r="S25" s="326">
        <v>33.700000000000003</v>
      </c>
      <c r="T25" s="326">
        <v>47</v>
      </c>
      <c r="U25" s="326">
        <v>44.6</v>
      </c>
      <c r="V25" s="326">
        <v>47.5</v>
      </c>
      <c r="W25" s="326">
        <v>50.4</v>
      </c>
    </row>
    <row r="26" spans="1:23">
      <c r="A26" s="578" t="s">
        <v>487</v>
      </c>
      <c r="B26" s="326">
        <v>2</v>
      </c>
      <c r="C26" s="326"/>
      <c r="D26" s="326"/>
      <c r="E26" s="326"/>
      <c r="F26" s="326">
        <v>1.4</v>
      </c>
      <c r="G26" s="326">
        <v>3.7</v>
      </c>
      <c r="H26" s="326">
        <v>2.6</v>
      </c>
      <c r="I26" s="326">
        <v>6.9</v>
      </c>
      <c r="J26" s="326">
        <v>8.6</v>
      </c>
      <c r="K26" s="326">
        <v>8.6</v>
      </c>
      <c r="L26" s="326">
        <v>4.4000000000000004</v>
      </c>
      <c r="M26" s="326">
        <v>10.8</v>
      </c>
      <c r="N26" s="326">
        <v>7.2</v>
      </c>
      <c r="O26" s="326">
        <v>14.8</v>
      </c>
      <c r="P26" s="326">
        <v>15.6</v>
      </c>
      <c r="Q26" s="326">
        <v>19.7</v>
      </c>
      <c r="R26" s="326">
        <v>23.3</v>
      </c>
      <c r="S26" s="326">
        <v>20.2</v>
      </c>
      <c r="T26" s="326"/>
      <c r="U26" s="326">
        <v>32.6</v>
      </c>
      <c r="V26" s="326">
        <v>35.200000000000003</v>
      </c>
      <c r="W26" s="326">
        <v>37.700000000000003</v>
      </c>
    </row>
    <row r="27" spans="1:23">
      <c r="A27" s="578" t="s">
        <v>488</v>
      </c>
      <c r="B27" s="326">
        <v>13.6</v>
      </c>
      <c r="C27" s="326">
        <v>18.100000000000001</v>
      </c>
      <c r="D27" s="326">
        <v>21.2</v>
      </c>
      <c r="E27" s="326">
        <v>24.3</v>
      </c>
      <c r="F27" s="326">
        <v>26.2</v>
      </c>
      <c r="G27" s="326">
        <v>30.4</v>
      </c>
      <c r="H27" s="326">
        <v>33.6</v>
      </c>
      <c r="I27" s="326">
        <v>36.700000000000003</v>
      </c>
      <c r="J27" s="326">
        <v>39.9</v>
      </c>
      <c r="K27" s="326">
        <v>43.2</v>
      </c>
      <c r="L27" s="326">
        <v>55.2</v>
      </c>
      <c r="M27" s="326">
        <v>57.2</v>
      </c>
      <c r="N27" s="326">
        <v>59.1</v>
      </c>
      <c r="O27" s="326">
        <v>61</v>
      </c>
      <c r="P27" s="326">
        <v>61.5</v>
      </c>
      <c r="Q27" s="326">
        <v>64.599999999999994</v>
      </c>
      <c r="R27" s="326">
        <v>66.400000000000006</v>
      </c>
      <c r="S27" s="326">
        <v>68.8</v>
      </c>
      <c r="T27" s="326">
        <v>70.7</v>
      </c>
      <c r="U27" s="326">
        <v>74.400000000000006</v>
      </c>
      <c r="V27" s="326">
        <v>77.5</v>
      </c>
      <c r="W27" s="326">
        <v>80.599999999999994</v>
      </c>
    </row>
    <row r="28" spans="1:23">
      <c r="A28" s="577" t="s">
        <v>10</v>
      </c>
      <c r="B28" s="579">
        <v>30.25</v>
      </c>
      <c r="C28" s="579">
        <v>20.466666666666669</v>
      </c>
      <c r="D28" s="579">
        <v>32</v>
      </c>
      <c r="E28" s="579">
        <v>26.900000000000002</v>
      </c>
      <c r="F28" s="579">
        <v>22.733333333333334</v>
      </c>
      <c r="G28" s="579">
        <v>23.366666666666664</v>
      </c>
      <c r="H28" s="579">
        <v>24.066666666666666</v>
      </c>
      <c r="I28" s="579">
        <v>24.7</v>
      </c>
      <c r="J28" s="579">
        <v>25.366666666666664</v>
      </c>
      <c r="K28" s="579">
        <v>43</v>
      </c>
      <c r="L28" s="579">
        <v>25.700000000000003</v>
      </c>
      <c r="M28" s="579">
        <v>37.9</v>
      </c>
      <c r="N28" s="579">
        <v>45.75</v>
      </c>
      <c r="O28" s="579">
        <v>36.800000000000004</v>
      </c>
      <c r="P28" s="579">
        <v>29.3</v>
      </c>
      <c r="Q28" s="579">
        <v>29.933333333333334</v>
      </c>
      <c r="R28" s="579">
        <v>45.099999999999994</v>
      </c>
      <c r="S28" s="579">
        <v>45.349999999999994</v>
      </c>
      <c r="T28" s="579">
        <v>41.233333333333334</v>
      </c>
      <c r="U28" s="579">
        <v>34.9</v>
      </c>
      <c r="V28" s="579">
        <v>37.033333333333339</v>
      </c>
      <c r="W28" s="579">
        <v>39.533333333333331</v>
      </c>
    </row>
    <row r="29" spans="1:23">
      <c r="A29" s="578" t="s">
        <v>486</v>
      </c>
      <c r="B29" s="326">
        <v>12.6</v>
      </c>
      <c r="C29" s="326">
        <v>14.8</v>
      </c>
      <c r="D29" s="326">
        <v>14</v>
      </c>
      <c r="E29" s="326">
        <v>20.3</v>
      </c>
      <c r="F29" s="326">
        <v>15.3</v>
      </c>
      <c r="G29" s="326">
        <v>16</v>
      </c>
      <c r="H29" s="326">
        <v>16.8</v>
      </c>
      <c r="I29" s="326">
        <v>17.5</v>
      </c>
      <c r="J29" s="326">
        <v>18.3</v>
      </c>
      <c r="K29" s="326">
        <v>17.399999999999999</v>
      </c>
      <c r="L29" s="326">
        <v>12.3</v>
      </c>
      <c r="M29" s="326">
        <v>14.3</v>
      </c>
      <c r="N29" s="326">
        <v>18.7</v>
      </c>
      <c r="O29" s="326">
        <v>12.9</v>
      </c>
      <c r="P29" s="326">
        <v>23</v>
      </c>
      <c r="Q29" s="326">
        <v>23.8</v>
      </c>
      <c r="R29" s="326">
        <v>22.9</v>
      </c>
      <c r="S29" s="326">
        <v>24.1</v>
      </c>
      <c r="T29" s="326">
        <v>36.5</v>
      </c>
      <c r="U29" s="326">
        <v>31</v>
      </c>
      <c r="V29" s="326">
        <v>32</v>
      </c>
      <c r="W29" s="326">
        <v>35.1</v>
      </c>
    </row>
    <row r="30" spans="1:23">
      <c r="A30" s="578" t="s">
        <v>487</v>
      </c>
      <c r="B30" s="326"/>
      <c r="C30" s="326"/>
      <c r="D30" s="326"/>
      <c r="E30" s="326">
        <v>7.7</v>
      </c>
      <c r="F30" s="326">
        <v>0.9</v>
      </c>
      <c r="G30" s="326">
        <v>1</v>
      </c>
      <c r="H30" s="326">
        <v>1.2</v>
      </c>
      <c r="I30" s="326">
        <v>1.3</v>
      </c>
      <c r="J30" s="326">
        <v>1.4</v>
      </c>
      <c r="K30" s="326"/>
      <c r="L30" s="326"/>
      <c r="M30" s="326"/>
      <c r="N30" s="326"/>
      <c r="O30" s="326"/>
      <c r="P30" s="326">
        <v>1.7</v>
      </c>
      <c r="Q30" s="326">
        <v>1.7</v>
      </c>
      <c r="R30" s="326"/>
      <c r="S30" s="326"/>
      <c r="T30" s="326">
        <v>16</v>
      </c>
      <c r="U30" s="326">
        <v>13</v>
      </c>
      <c r="V30" s="326">
        <v>6.7</v>
      </c>
      <c r="W30" s="326">
        <v>10.9</v>
      </c>
    </row>
    <row r="31" spans="1:23">
      <c r="A31" s="578" t="s">
        <v>488</v>
      </c>
      <c r="B31" s="326">
        <v>47.9</v>
      </c>
      <c r="C31" s="326">
        <v>42.1</v>
      </c>
      <c r="D31" s="326">
        <v>50</v>
      </c>
      <c r="E31" s="326">
        <v>52.7</v>
      </c>
      <c r="F31" s="326">
        <v>52</v>
      </c>
      <c r="G31" s="326">
        <v>53.1</v>
      </c>
      <c r="H31" s="326">
        <v>54.2</v>
      </c>
      <c r="I31" s="326">
        <v>55.3</v>
      </c>
      <c r="J31" s="326">
        <v>56.4</v>
      </c>
      <c r="K31" s="326">
        <v>68.599999999999994</v>
      </c>
      <c r="L31" s="326">
        <v>39.1</v>
      </c>
      <c r="M31" s="326">
        <v>61.5</v>
      </c>
      <c r="N31" s="326">
        <v>72.8</v>
      </c>
      <c r="O31" s="326">
        <v>60.7</v>
      </c>
      <c r="P31" s="326">
        <v>63.2</v>
      </c>
      <c r="Q31" s="326">
        <v>64.3</v>
      </c>
      <c r="R31" s="326">
        <v>67.3</v>
      </c>
      <c r="S31" s="326">
        <v>66.599999999999994</v>
      </c>
      <c r="T31" s="326">
        <v>71.2</v>
      </c>
      <c r="U31" s="326">
        <v>60.7</v>
      </c>
      <c r="V31" s="326">
        <v>72.400000000000006</v>
      </c>
      <c r="W31" s="326">
        <v>72.599999999999994</v>
      </c>
    </row>
    <row r="32" spans="1:23">
      <c r="A32" s="577" t="s">
        <v>9</v>
      </c>
      <c r="B32" s="579">
        <v>11.4</v>
      </c>
      <c r="C32" s="579">
        <v>11.433333333333332</v>
      </c>
      <c r="D32" s="579">
        <v>12</v>
      </c>
      <c r="E32" s="579">
        <v>14.700000000000001</v>
      </c>
      <c r="F32" s="579">
        <v>13.299999999999999</v>
      </c>
      <c r="G32" s="579">
        <v>13.6</v>
      </c>
      <c r="H32" s="579">
        <v>13.65</v>
      </c>
      <c r="I32" s="579">
        <v>14.766666666666666</v>
      </c>
      <c r="J32" s="579">
        <v>15.366666666666667</v>
      </c>
      <c r="K32" s="579">
        <v>16.033333333333335</v>
      </c>
      <c r="L32" s="579">
        <v>15.766666666666667</v>
      </c>
      <c r="M32" s="579">
        <v>14.4</v>
      </c>
      <c r="N32" s="579">
        <v>15.433333333333335</v>
      </c>
      <c r="O32" s="579">
        <v>16.466666666666669</v>
      </c>
      <c r="P32" s="579">
        <v>21.099999999999998</v>
      </c>
      <c r="Q32" s="579">
        <v>20.966666666666669</v>
      </c>
      <c r="R32" s="579">
        <v>19.3</v>
      </c>
      <c r="S32" s="579">
        <v>24.633333333333336</v>
      </c>
      <c r="T32" s="579">
        <v>26.233333333333334</v>
      </c>
      <c r="U32" s="579">
        <v>20.266666666666666</v>
      </c>
      <c r="V32" s="579">
        <v>21.533333333333331</v>
      </c>
      <c r="W32" s="579">
        <v>24.666666666666668</v>
      </c>
    </row>
    <row r="33" spans="1:23">
      <c r="A33" s="578" t="s">
        <v>486</v>
      </c>
      <c r="B33" s="326">
        <v>4.8</v>
      </c>
      <c r="C33" s="326">
        <v>5.2</v>
      </c>
      <c r="D33" s="326">
        <v>5.6</v>
      </c>
      <c r="E33" s="326">
        <v>6.2</v>
      </c>
      <c r="F33" s="326">
        <v>6.9</v>
      </c>
      <c r="G33" s="326">
        <v>6.6</v>
      </c>
      <c r="H33" s="326">
        <v>3.7</v>
      </c>
      <c r="I33" s="326">
        <v>7.4</v>
      </c>
      <c r="J33" s="326">
        <v>7.8</v>
      </c>
      <c r="K33" s="326">
        <v>8.3000000000000007</v>
      </c>
      <c r="L33" s="326">
        <v>8.6999999999999993</v>
      </c>
      <c r="M33" s="326">
        <v>7.6</v>
      </c>
      <c r="N33" s="326">
        <v>7.4</v>
      </c>
      <c r="O33" s="326">
        <v>9</v>
      </c>
      <c r="P33" s="326">
        <v>11.9</v>
      </c>
      <c r="Q33" s="326">
        <v>10.8</v>
      </c>
      <c r="R33" s="326">
        <v>11</v>
      </c>
      <c r="S33" s="326">
        <v>12.7</v>
      </c>
      <c r="T33" s="326">
        <v>18</v>
      </c>
      <c r="U33" s="326">
        <v>11.2</v>
      </c>
      <c r="V33" s="326">
        <v>11.5</v>
      </c>
      <c r="W33" s="326">
        <v>14.2</v>
      </c>
    </row>
    <row r="34" spans="1:23">
      <c r="A34" s="578" t="s">
        <v>487</v>
      </c>
      <c r="B34" s="326">
        <v>0.7</v>
      </c>
      <c r="C34" s="326">
        <v>1.3</v>
      </c>
      <c r="D34" s="326">
        <v>1.5</v>
      </c>
      <c r="E34" s="326">
        <v>0.8</v>
      </c>
      <c r="F34" s="326">
        <v>2.8</v>
      </c>
      <c r="G34" s="326">
        <v>2.1</v>
      </c>
      <c r="H34" s="326"/>
      <c r="I34" s="326">
        <v>2.6</v>
      </c>
      <c r="J34" s="326">
        <v>2.8</v>
      </c>
      <c r="K34" s="326">
        <v>3.1</v>
      </c>
      <c r="L34" s="326">
        <v>3.9</v>
      </c>
      <c r="M34" s="326">
        <v>3</v>
      </c>
      <c r="N34" s="326">
        <v>1.8</v>
      </c>
      <c r="O34" s="326">
        <v>3.8</v>
      </c>
      <c r="P34" s="326">
        <v>5.3</v>
      </c>
      <c r="Q34" s="326">
        <v>3.4</v>
      </c>
      <c r="R34" s="326">
        <v>4.9000000000000004</v>
      </c>
      <c r="S34" s="326">
        <v>3.7</v>
      </c>
      <c r="T34" s="326">
        <v>11.7</v>
      </c>
      <c r="U34" s="326">
        <v>4.0999999999999996</v>
      </c>
      <c r="V34" s="326">
        <v>3.5</v>
      </c>
      <c r="W34" s="326">
        <v>5.6</v>
      </c>
    </row>
    <row r="35" spans="1:23">
      <c r="A35" s="578" t="s">
        <v>488</v>
      </c>
      <c r="B35" s="326">
        <v>28.7</v>
      </c>
      <c r="C35" s="326">
        <v>27.8</v>
      </c>
      <c r="D35" s="326">
        <v>28.9</v>
      </c>
      <c r="E35" s="326">
        <v>37.1</v>
      </c>
      <c r="F35" s="326">
        <v>30.2</v>
      </c>
      <c r="G35" s="326">
        <v>32.1</v>
      </c>
      <c r="H35" s="326">
        <v>23.6</v>
      </c>
      <c r="I35" s="326">
        <v>34.299999999999997</v>
      </c>
      <c r="J35" s="326">
        <v>35.5</v>
      </c>
      <c r="K35" s="326">
        <v>36.700000000000003</v>
      </c>
      <c r="L35" s="326">
        <v>34.700000000000003</v>
      </c>
      <c r="M35" s="326">
        <v>32.6</v>
      </c>
      <c r="N35" s="326">
        <v>37.1</v>
      </c>
      <c r="O35" s="326">
        <v>36.6</v>
      </c>
      <c r="P35" s="326">
        <v>46.1</v>
      </c>
      <c r="Q35" s="326">
        <v>48.7</v>
      </c>
      <c r="R35" s="326">
        <v>42</v>
      </c>
      <c r="S35" s="326">
        <v>57.5</v>
      </c>
      <c r="T35" s="326">
        <v>49</v>
      </c>
      <c r="U35" s="326">
        <v>45.5</v>
      </c>
      <c r="V35" s="326">
        <v>49.6</v>
      </c>
      <c r="W35" s="326">
        <v>54.2</v>
      </c>
    </row>
    <row r="36" spans="1:23">
      <c r="A36" s="577" t="s">
        <v>8</v>
      </c>
      <c r="B36" s="579">
        <v>99.100000000000009</v>
      </c>
      <c r="C36" s="579">
        <v>99.266666666666666</v>
      </c>
      <c r="D36" s="579">
        <v>99.466666666666654</v>
      </c>
      <c r="E36" s="579">
        <v>99.133333333333326</v>
      </c>
      <c r="F36" s="579">
        <v>99.066666666666663</v>
      </c>
      <c r="G36" s="579">
        <v>99.066666666666663</v>
      </c>
      <c r="H36" s="579">
        <v>99.033333333333346</v>
      </c>
      <c r="I36" s="579">
        <v>99.033333333333346</v>
      </c>
      <c r="J36" s="579">
        <v>99.033333333333346</v>
      </c>
      <c r="K36" s="579">
        <v>99.066666666666663</v>
      </c>
      <c r="L36" s="579">
        <v>99.433333333333323</v>
      </c>
      <c r="M36" s="579">
        <v>99.633333333333326</v>
      </c>
      <c r="N36" s="579">
        <v>99.399999999999991</v>
      </c>
      <c r="O36" s="579">
        <v>99.433333333333337</v>
      </c>
      <c r="P36" s="579">
        <v>99.5</v>
      </c>
      <c r="Q36" s="579">
        <v>99.566666666666663</v>
      </c>
      <c r="R36" s="579">
        <v>99.7</v>
      </c>
      <c r="S36" s="579">
        <v>99.59999999999998</v>
      </c>
      <c r="T36" s="579">
        <v>99.766666666666666</v>
      </c>
      <c r="U36" s="579">
        <v>100</v>
      </c>
      <c r="V36" s="579">
        <v>99.466666666666654</v>
      </c>
      <c r="W36" s="579">
        <v>99.566666666666663</v>
      </c>
    </row>
    <row r="37" spans="1:23">
      <c r="A37" s="578" t="s">
        <v>486</v>
      </c>
      <c r="B37" s="326">
        <v>99</v>
      </c>
      <c r="C37" s="326">
        <v>99.2</v>
      </c>
      <c r="D37" s="326">
        <v>99.4</v>
      </c>
      <c r="E37" s="326">
        <v>99.1</v>
      </c>
      <c r="F37" s="326">
        <v>99</v>
      </c>
      <c r="G37" s="326">
        <v>99</v>
      </c>
      <c r="H37" s="326">
        <v>99</v>
      </c>
      <c r="I37" s="326">
        <v>99</v>
      </c>
      <c r="J37" s="326">
        <v>99</v>
      </c>
      <c r="K37" s="326">
        <v>99</v>
      </c>
      <c r="L37" s="326">
        <v>99.4</v>
      </c>
      <c r="M37" s="326">
        <v>99.6</v>
      </c>
      <c r="N37" s="326">
        <v>99.4</v>
      </c>
      <c r="O37" s="326">
        <v>99.4</v>
      </c>
      <c r="P37" s="326">
        <v>99.5</v>
      </c>
      <c r="Q37" s="326">
        <v>99.6</v>
      </c>
      <c r="R37" s="326">
        <v>99.7</v>
      </c>
      <c r="S37" s="326">
        <v>99.6</v>
      </c>
      <c r="T37" s="326">
        <v>99.8</v>
      </c>
      <c r="U37" s="326">
        <v>100</v>
      </c>
      <c r="V37" s="326">
        <v>99.5</v>
      </c>
      <c r="W37" s="326">
        <v>99.6</v>
      </c>
    </row>
    <row r="38" spans="1:23">
      <c r="A38" s="578" t="s">
        <v>487</v>
      </c>
      <c r="B38" s="326">
        <v>98.3</v>
      </c>
      <c r="C38" s="326">
        <v>98.7</v>
      </c>
      <c r="D38" s="326">
        <v>99</v>
      </c>
      <c r="E38" s="326">
        <v>98.6</v>
      </c>
      <c r="F38" s="326">
        <v>98.6</v>
      </c>
      <c r="G38" s="326">
        <v>98.6</v>
      </c>
      <c r="H38" s="326">
        <v>98.6</v>
      </c>
      <c r="I38" s="326">
        <v>98.6</v>
      </c>
      <c r="J38" s="326">
        <v>98.6</v>
      </c>
      <c r="K38" s="326">
        <v>98.7</v>
      </c>
      <c r="L38" s="326">
        <v>99.3</v>
      </c>
      <c r="M38" s="326">
        <v>99.5</v>
      </c>
      <c r="N38" s="326">
        <v>99.1</v>
      </c>
      <c r="O38" s="326">
        <v>99.1</v>
      </c>
      <c r="P38" s="326">
        <v>99.3</v>
      </c>
      <c r="Q38" s="326">
        <v>99.5</v>
      </c>
      <c r="R38" s="326">
        <v>99.8</v>
      </c>
      <c r="S38" s="326">
        <v>99.6</v>
      </c>
      <c r="T38" s="326">
        <v>100</v>
      </c>
      <c r="U38" s="326">
        <v>100</v>
      </c>
      <c r="V38" s="326">
        <v>99.5</v>
      </c>
      <c r="W38" s="326">
        <v>99.8</v>
      </c>
    </row>
    <row r="39" spans="1:23">
      <c r="A39" s="578" t="s">
        <v>488</v>
      </c>
      <c r="B39" s="326">
        <v>100</v>
      </c>
      <c r="C39" s="326">
        <v>99.9</v>
      </c>
      <c r="D39" s="326">
        <v>100</v>
      </c>
      <c r="E39" s="326">
        <v>99.7</v>
      </c>
      <c r="F39" s="326">
        <v>99.6</v>
      </c>
      <c r="G39" s="326">
        <v>99.6</v>
      </c>
      <c r="H39" s="326">
        <v>99.5</v>
      </c>
      <c r="I39" s="326">
        <v>99.5</v>
      </c>
      <c r="J39" s="326">
        <v>99.5</v>
      </c>
      <c r="K39" s="326">
        <v>99.5</v>
      </c>
      <c r="L39" s="326">
        <v>99.6</v>
      </c>
      <c r="M39" s="326">
        <v>99.8</v>
      </c>
      <c r="N39" s="326">
        <v>99.7</v>
      </c>
      <c r="O39" s="326">
        <v>99.8</v>
      </c>
      <c r="P39" s="326">
        <v>99.7</v>
      </c>
      <c r="Q39" s="326">
        <v>99.6</v>
      </c>
      <c r="R39" s="326">
        <v>99.6</v>
      </c>
      <c r="S39" s="326">
        <v>99.6</v>
      </c>
      <c r="T39" s="326">
        <v>99.5</v>
      </c>
      <c r="U39" s="326">
        <v>100</v>
      </c>
      <c r="V39" s="326">
        <v>99.4</v>
      </c>
      <c r="W39" s="326">
        <v>99.3</v>
      </c>
    </row>
    <row r="40" spans="1:23">
      <c r="A40" s="577" t="s">
        <v>6</v>
      </c>
      <c r="B40" s="579">
        <v>14.7</v>
      </c>
      <c r="C40" s="579">
        <v>12.9</v>
      </c>
      <c r="D40" s="579">
        <v>18.350000000000001</v>
      </c>
      <c r="E40" s="579">
        <v>11.366666666666667</v>
      </c>
      <c r="F40" s="579">
        <v>15.033333333333331</v>
      </c>
      <c r="G40" s="579">
        <v>16.400000000000002</v>
      </c>
      <c r="H40" s="579">
        <v>17.833333333333332</v>
      </c>
      <c r="I40" s="579">
        <v>17.133333333333333</v>
      </c>
      <c r="J40" s="579">
        <v>18.266666666666666</v>
      </c>
      <c r="K40" s="579">
        <v>20.099999999999998</v>
      </c>
      <c r="L40" s="579">
        <v>25.599999999999998</v>
      </c>
      <c r="M40" s="579">
        <v>26.166666666666668</v>
      </c>
      <c r="N40" s="579">
        <v>27.8</v>
      </c>
      <c r="O40" s="579">
        <v>28.933333333333334</v>
      </c>
      <c r="P40" s="579">
        <v>31.833333333333332</v>
      </c>
      <c r="Q40" s="579">
        <v>30.966666666666669</v>
      </c>
      <c r="R40" s="579">
        <v>32.366666666666667</v>
      </c>
      <c r="S40" s="579">
        <v>29.733333333333334</v>
      </c>
      <c r="T40" s="579">
        <v>37.1</v>
      </c>
      <c r="U40" s="579">
        <v>35.733333333333327</v>
      </c>
      <c r="V40" s="579">
        <v>36.666666666666664</v>
      </c>
      <c r="W40" s="579">
        <v>37.56666666666667</v>
      </c>
    </row>
    <row r="41" spans="1:23">
      <c r="A41" s="578" t="s">
        <v>486</v>
      </c>
      <c r="B41" s="326">
        <v>6.1</v>
      </c>
      <c r="C41" s="326">
        <v>5.7</v>
      </c>
      <c r="D41" s="326">
        <v>8.4</v>
      </c>
      <c r="E41" s="326">
        <v>8.1</v>
      </c>
      <c r="F41" s="326">
        <v>10.7</v>
      </c>
      <c r="G41" s="326">
        <v>11.8</v>
      </c>
      <c r="H41" s="326">
        <v>13</v>
      </c>
      <c r="I41" s="326">
        <v>12.4</v>
      </c>
      <c r="J41" s="326">
        <v>13.6</v>
      </c>
      <c r="K41" s="326">
        <v>15</v>
      </c>
      <c r="L41" s="326">
        <v>18.899999999999999</v>
      </c>
      <c r="M41" s="326">
        <v>20.2</v>
      </c>
      <c r="N41" s="326">
        <v>21.2</v>
      </c>
      <c r="O41" s="326">
        <v>22.4</v>
      </c>
      <c r="P41" s="326">
        <v>24.8</v>
      </c>
      <c r="Q41" s="326">
        <v>24</v>
      </c>
      <c r="R41" s="326">
        <v>26.2</v>
      </c>
      <c r="S41" s="326">
        <v>24.3</v>
      </c>
      <c r="T41" s="326">
        <v>31.1</v>
      </c>
      <c r="U41" s="326">
        <v>29.7</v>
      </c>
      <c r="V41" s="326">
        <v>30.6</v>
      </c>
      <c r="W41" s="326">
        <v>31.5</v>
      </c>
    </row>
    <row r="42" spans="1:23">
      <c r="A42" s="578" t="s">
        <v>487</v>
      </c>
      <c r="B42" s="326"/>
      <c r="C42" s="326"/>
      <c r="D42" s="326"/>
      <c r="E42" s="326">
        <v>1</v>
      </c>
      <c r="F42" s="326">
        <v>1</v>
      </c>
      <c r="G42" s="326">
        <v>1.5</v>
      </c>
      <c r="H42" s="326">
        <v>2</v>
      </c>
      <c r="I42" s="326">
        <v>1.5</v>
      </c>
      <c r="J42" s="326">
        <v>2.2999999999999998</v>
      </c>
      <c r="K42" s="326">
        <v>2.2000000000000002</v>
      </c>
      <c r="L42" s="326">
        <v>1.4</v>
      </c>
      <c r="M42" s="326">
        <v>3.8</v>
      </c>
      <c r="N42" s="326">
        <v>2.2999999999999998</v>
      </c>
      <c r="O42" s="326">
        <v>2.8</v>
      </c>
      <c r="P42" s="326">
        <v>2.7</v>
      </c>
      <c r="Q42" s="326">
        <v>0.9</v>
      </c>
      <c r="R42" s="326">
        <v>4.7</v>
      </c>
      <c r="S42" s="326">
        <v>4.4000000000000004</v>
      </c>
      <c r="T42" s="326">
        <v>8</v>
      </c>
      <c r="U42" s="326">
        <v>5.2</v>
      </c>
      <c r="V42" s="326">
        <v>4.5999999999999996</v>
      </c>
      <c r="W42" s="326">
        <v>3.8</v>
      </c>
    </row>
    <row r="43" spans="1:23">
      <c r="A43" s="578" t="s">
        <v>488</v>
      </c>
      <c r="B43" s="326">
        <v>23.3</v>
      </c>
      <c r="C43" s="326">
        <v>20.100000000000001</v>
      </c>
      <c r="D43" s="326">
        <v>28.3</v>
      </c>
      <c r="E43" s="326">
        <v>25</v>
      </c>
      <c r="F43" s="326">
        <v>33.4</v>
      </c>
      <c r="G43" s="326">
        <v>35.9</v>
      </c>
      <c r="H43" s="326">
        <v>38.5</v>
      </c>
      <c r="I43" s="326">
        <v>37.5</v>
      </c>
      <c r="J43" s="326">
        <v>38.9</v>
      </c>
      <c r="K43" s="326">
        <v>43.1</v>
      </c>
      <c r="L43" s="326">
        <v>56.5</v>
      </c>
      <c r="M43" s="326">
        <v>54.5</v>
      </c>
      <c r="N43" s="326">
        <v>59.9</v>
      </c>
      <c r="O43" s="326">
        <v>61.6</v>
      </c>
      <c r="P43" s="326">
        <v>68</v>
      </c>
      <c r="Q43" s="326">
        <v>68</v>
      </c>
      <c r="R43" s="326">
        <v>66.2</v>
      </c>
      <c r="S43" s="326">
        <v>60.5</v>
      </c>
      <c r="T43" s="326">
        <v>72.2</v>
      </c>
      <c r="U43" s="326">
        <v>72.3</v>
      </c>
      <c r="V43" s="326">
        <v>74.8</v>
      </c>
      <c r="W43" s="326">
        <v>77.400000000000006</v>
      </c>
    </row>
    <row r="44" spans="1:23">
      <c r="A44" s="577" t="s">
        <v>25</v>
      </c>
      <c r="B44" s="579">
        <v>42.866666666666667</v>
      </c>
      <c r="C44" s="579">
        <v>42.033333333333331</v>
      </c>
      <c r="D44" s="579">
        <v>42.56666666666667</v>
      </c>
      <c r="E44" s="579">
        <v>43.1</v>
      </c>
      <c r="F44" s="579">
        <v>43.6</v>
      </c>
      <c r="G44" s="579">
        <v>44.166666666666664</v>
      </c>
      <c r="H44" s="579">
        <v>44.699999999999996</v>
      </c>
      <c r="I44" s="579">
        <v>47.9</v>
      </c>
      <c r="J44" s="579">
        <v>45.9</v>
      </c>
      <c r="K44" s="579">
        <v>47.733333333333327</v>
      </c>
      <c r="L44" s="579">
        <v>47.133333333333333</v>
      </c>
      <c r="M44" s="579">
        <v>44.666666666666664</v>
      </c>
      <c r="N44" s="579">
        <v>48.4</v>
      </c>
      <c r="O44" s="579">
        <v>48.966666666666669</v>
      </c>
      <c r="P44" s="579">
        <v>49.699999999999996</v>
      </c>
      <c r="Q44" s="579">
        <v>52.5</v>
      </c>
      <c r="R44" s="579">
        <v>50.20000000000001</v>
      </c>
      <c r="S44" s="579">
        <v>52.79999999999999</v>
      </c>
      <c r="T44" s="579">
        <v>52.300000000000004</v>
      </c>
      <c r="U44" s="579">
        <v>53</v>
      </c>
      <c r="V44" s="579">
        <v>63.5</v>
      </c>
      <c r="W44" s="579">
        <v>54.366666666666674</v>
      </c>
    </row>
    <row r="45" spans="1:23">
      <c r="A45" s="578" t="s">
        <v>486</v>
      </c>
      <c r="B45" s="326">
        <v>36.5</v>
      </c>
      <c r="C45" s="326">
        <v>36</v>
      </c>
      <c r="D45" s="326">
        <v>36.9</v>
      </c>
      <c r="E45" s="326">
        <v>37.799999999999997</v>
      </c>
      <c r="F45" s="326">
        <v>38.700000000000003</v>
      </c>
      <c r="G45" s="326">
        <v>39.6</v>
      </c>
      <c r="H45" s="326">
        <v>40.5</v>
      </c>
      <c r="I45" s="326">
        <v>43.7</v>
      </c>
      <c r="J45" s="326">
        <v>42.4</v>
      </c>
      <c r="K45" s="326">
        <v>44.1</v>
      </c>
      <c r="L45" s="326">
        <v>44.4</v>
      </c>
      <c r="M45" s="326">
        <v>42.3</v>
      </c>
      <c r="N45" s="326">
        <v>46.4</v>
      </c>
      <c r="O45" s="326">
        <v>47.4</v>
      </c>
      <c r="P45" s="326">
        <v>48.4</v>
      </c>
      <c r="Q45" s="326">
        <v>51.6</v>
      </c>
      <c r="R45" s="326">
        <v>49.7</v>
      </c>
      <c r="S45" s="326">
        <v>52.5</v>
      </c>
      <c r="T45" s="326">
        <v>52.3</v>
      </c>
      <c r="U45" s="326">
        <v>53.3</v>
      </c>
      <c r="V45" s="326">
        <v>52.3</v>
      </c>
      <c r="W45" s="326">
        <v>55.2</v>
      </c>
    </row>
    <row r="46" spans="1:23">
      <c r="A46" s="578" t="s">
        <v>487</v>
      </c>
      <c r="B46" s="326">
        <v>18.899999999999999</v>
      </c>
      <c r="C46" s="326">
        <v>18.5</v>
      </c>
      <c r="D46" s="326">
        <v>19.100000000000001</v>
      </c>
      <c r="E46" s="326">
        <v>19.7</v>
      </c>
      <c r="F46" s="326">
        <v>20.2</v>
      </c>
      <c r="G46" s="326">
        <v>20.8</v>
      </c>
      <c r="H46" s="326">
        <v>21.4</v>
      </c>
      <c r="I46" s="326">
        <v>22.4</v>
      </c>
      <c r="J46" s="326">
        <v>22.7</v>
      </c>
      <c r="K46" s="326">
        <v>20.7</v>
      </c>
      <c r="L46" s="326">
        <v>24</v>
      </c>
      <c r="M46" s="326">
        <v>21.6</v>
      </c>
      <c r="N46" s="326">
        <v>25.4</v>
      </c>
      <c r="O46" s="326">
        <v>27.3</v>
      </c>
      <c r="P46" s="326">
        <v>26.9</v>
      </c>
      <c r="Q46" s="326">
        <v>31.3</v>
      </c>
      <c r="R46" s="326">
        <v>31.6</v>
      </c>
      <c r="S46" s="326">
        <v>31.6</v>
      </c>
      <c r="T46" s="326">
        <v>30.2</v>
      </c>
      <c r="U46" s="326">
        <v>31.2</v>
      </c>
      <c r="V46" s="326"/>
      <c r="W46" s="326">
        <v>33.200000000000003</v>
      </c>
    </row>
    <row r="47" spans="1:23">
      <c r="A47" s="578" t="s">
        <v>488</v>
      </c>
      <c r="B47" s="326">
        <v>73.2</v>
      </c>
      <c r="C47" s="326">
        <v>71.599999999999994</v>
      </c>
      <c r="D47" s="326">
        <v>71.7</v>
      </c>
      <c r="E47" s="326">
        <v>71.8</v>
      </c>
      <c r="F47" s="326">
        <v>71.900000000000006</v>
      </c>
      <c r="G47" s="326">
        <v>72.099999999999994</v>
      </c>
      <c r="H47" s="326">
        <v>72.2</v>
      </c>
      <c r="I47" s="326">
        <v>77.599999999999994</v>
      </c>
      <c r="J47" s="326">
        <v>72.599999999999994</v>
      </c>
      <c r="K47" s="326">
        <v>78.400000000000006</v>
      </c>
      <c r="L47" s="326">
        <v>73</v>
      </c>
      <c r="M47" s="326">
        <v>70.099999999999994</v>
      </c>
      <c r="N47" s="326">
        <v>73.400000000000006</v>
      </c>
      <c r="O47" s="326">
        <v>72.2</v>
      </c>
      <c r="P47" s="326">
        <v>73.8</v>
      </c>
      <c r="Q47" s="326">
        <v>74.599999999999994</v>
      </c>
      <c r="R47" s="326">
        <v>69.3</v>
      </c>
      <c r="S47" s="326">
        <v>74.3</v>
      </c>
      <c r="T47" s="326">
        <v>74.400000000000006</v>
      </c>
      <c r="U47" s="326">
        <v>74.5</v>
      </c>
      <c r="V47" s="326">
        <v>74.7</v>
      </c>
      <c r="W47" s="326">
        <v>74.7</v>
      </c>
    </row>
    <row r="48" spans="1:23">
      <c r="A48" s="577" t="s">
        <v>4</v>
      </c>
      <c r="B48" s="579">
        <v>94.100000000000009</v>
      </c>
      <c r="C48" s="579">
        <v>94.366666666666674</v>
      </c>
      <c r="D48" s="579">
        <v>96.066666666666663</v>
      </c>
      <c r="E48" s="579">
        <v>94.866666666666674</v>
      </c>
      <c r="F48" s="579">
        <v>95.133333333333326</v>
      </c>
      <c r="G48" s="579">
        <v>95.433333333333337</v>
      </c>
      <c r="H48" s="579">
        <v>99</v>
      </c>
      <c r="I48" s="579">
        <v>96.033333333333346</v>
      </c>
      <c r="J48" s="579">
        <v>96.399999999999991</v>
      </c>
      <c r="K48" s="579">
        <v>96.733333333333334</v>
      </c>
      <c r="L48" s="579">
        <v>96.899999999999991</v>
      </c>
      <c r="M48" s="579">
        <v>98</v>
      </c>
      <c r="N48" s="579">
        <v>98.233333333333334</v>
      </c>
      <c r="O48" s="579">
        <v>97.899999999999991</v>
      </c>
      <c r="P48" s="579">
        <v>100</v>
      </c>
      <c r="Q48" s="579">
        <v>100</v>
      </c>
      <c r="R48" s="579">
        <v>100</v>
      </c>
      <c r="S48" s="579">
        <v>100</v>
      </c>
      <c r="T48" s="579">
        <v>100</v>
      </c>
      <c r="U48" s="579">
        <v>100</v>
      </c>
      <c r="V48" s="579">
        <v>100</v>
      </c>
      <c r="W48" s="579">
        <v>100</v>
      </c>
    </row>
    <row r="49" spans="1:23">
      <c r="A49" s="578" t="s">
        <v>486</v>
      </c>
      <c r="B49" s="326">
        <v>94.1</v>
      </c>
      <c r="C49" s="326">
        <v>94.4</v>
      </c>
      <c r="D49" s="326">
        <v>96.1</v>
      </c>
      <c r="E49" s="326">
        <v>94.9</v>
      </c>
      <c r="F49" s="326">
        <v>95.2</v>
      </c>
      <c r="G49" s="326">
        <v>95.5</v>
      </c>
      <c r="H49" s="326">
        <v>99</v>
      </c>
      <c r="I49" s="326">
        <v>96.1</v>
      </c>
      <c r="J49" s="326">
        <v>96.5</v>
      </c>
      <c r="K49" s="326">
        <v>96.8</v>
      </c>
      <c r="L49" s="326">
        <v>97</v>
      </c>
      <c r="M49" s="326">
        <v>98.1</v>
      </c>
      <c r="N49" s="326">
        <v>98.3</v>
      </c>
      <c r="O49" s="326">
        <v>98</v>
      </c>
      <c r="P49" s="326">
        <v>100</v>
      </c>
      <c r="Q49" s="326">
        <v>100</v>
      </c>
      <c r="R49" s="326">
        <v>100</v>
      </c>
      <c r="S49" s="326">
        <v>100</v>
      </c>
      <c r="T49" s="326">
        <v>100</v>
      </c>
      <c r="U49" s="326">
        <v>100</v>
      </c>
      <c r="V49" s="326">
        <v>100</v>
      </c>
      <c r="W49" s="326">
        <v>100</v>
      </c>
    </row>
    <row r="50" spans="1:23">
      <c r="A50" s="578" t="s">
        <v>487</v>
      </c>
      <c r="B50" s="326">
        <v>89.5</v>
      </c>
      <c r="C50" s="326">
        <v>90</v>
      </c>
      <c r="D50" s="326">
        <v>93.4</v>
      </c>
      <c r="E50" s="326">
        <v>91</v>
      </c>
      <c r="F50" s="326">
        <v>91.5</v>
      </c>
      <c r="G50" s="326">
        <v>92.1</v>
      </c>
      <c r="H50" s="326">
        <v>99.2</v>
      </c>
      <c r="I50" s="326">
        <v>93.1</v>
      </c>
      <c r="J50" s="326">
        <v>93.7</v>
      </c>
      <c r="K50" s="326">
        <v>94.3</v>
      </c>
      <c r="L50" s="326">
        <v>94.4</v>
      </c>
      <c r="M50" s="326">
        <v>96.4</v>
      </c>
      <c r="N50" s="326">
        <v>96.7</v>
      </c>
      <c r="O50" s="326">
        <v>96.2</v>
      </c>
      <c r="P50" s="326">
        <v>100</v>
      </c>
      <c r="Q50" s="326">
        <v>100</v>
      </c>
      <c r="R50" s="326">
        <v>100</v>
      </c>
      <c r="S50" s="326">
        <v>100</v>
      </c>
      <c r="T50" s="326">
        <v>100</v>
      </c>
      <c r="U50" s="326">
        <v>100</v>
      </c>
      <c r="V50" s="326">
        <v>100</v>
      </c>
      <c r="W50" s="326">
        <v>100</v>
      </c>
    </row>
    <row r="51" spans="1:23">
      <c r="A51" s="578" t="s">
        <v>488</v>
      </c>
      <c r="B51" s="326">
        <v>98.7</v>
      </c>
      <c r="C51" s="326">
        <v>98.7</v>
      </c>
      <c r="D51" s="326">
        <v>98.7</v>
      </c>
      <c r="E51" s="326">
        <v>98.7</v>
      </c>
      <c r="F51" s="326">
        <v>98.7</v>
      </c>
      <c r="G51" s="326">
        <v>98.7</v>
      </c>
      <c r="H51" s="326">
        <v>98.8</v>
      </c>
      <c r="I51" s="326">
        <v>98.9</v>
      </c>
      <c r="J51" s="326">
        <v>99</v>
      </c>
      <c r="K51" s="326">
        <v>99.1</v>
      </c>
      <c r="L51" s="326">
        <v>99.3</v>
      </c>
      <c r="M51" s="326">
        <v>99.5</v>
      </c>
      <c r="N51" s="326">
        <v>99.7</v>
      </c>
      <c r="O51" s="326">
        <v>99.5</v>
      </c>
      <c r="P51" s="326">
        <v>100</v>
      </c>
      <c r="Q51" s="326">
        <v>100</v>
      </c>
      <c r="R51" s="326">
        <v>100</v>
      </c>
      <c r="S51" s="326">
        <v>100</v>
      </c>
      <c r="T51" s="326">
        <v>100</v>
      </c>
      <c r="U51" s="326">
        <v>100</v>
      </c>
      <c r="V51" s="326">
        <v>100</v>
      </c>
      <c r="W51" s="326">
        <v>100</v>
      </c>
    </row>
    <row r="52" spans="1:23">
      <c r="A52" s="577" t="s">
        <v>3</v>
      </c>
      <c r="B52" s="579">
        <v>70.966666666666669</v>
      </c>
      <c r="C52" s="579">
        <v>68.433333333333337</v>
      </c>
      <c r="D52" s="579">
        <v>75.566666666666663</v>
      </c>
      <c r="E52" s="579">
        <v>77.600000000000009</v>
      </c>
      <c r="F52" s="579">
        <v>79.833333333333329</v>
      </c>
      <c r="G52" s="579">
        <v>80</v>
      </c>
      <c r="H52" s="579">
        <v>79.833333333333343</v>
      </c>
      <c r="I52" s="579">
        <v>81.3</v>
      </c>
      <c r="J52" s="579">
        <v>81.099999999999994</v>
      </c>
      <c r="K52" s="579">
        <v>81.866666666666674</v>
      </c>
      <c r="L52" s="579">
        <v>82.033333333333331</v>
      </c>
      <c r="M52" s="579">
        <v>82.899999999999991</v>
      </c>
      <c r="N52" s="579">
        <v>84.833333333333329</v>
      </c>
      <c r="O52" s="579">
        <v>84.800000000000011</v>
      </c>
      <c r="P52" s="579">
        <v>85.633333333333326</v>
      </c>
      <c r="Q52" s="579">
        <v>84.8</v>
      </c>
      <c r="R52" s="579">
        <v>82.966666666666669</v>
      </c>
      <c r="S52" s="579">
        <v>83.566666666666663</v>
      </c>
      <c r="T52" s="579">
        <v>83.866666666666674</v>
      </c>
      <c r="U52" s="579">
        <v>84.233333333333334</v>
      </c>
      <c r="V52" s="579">
        <v>90.933333333333337</v>
      </c>
      <c r="W52" s="579">
        <v>90.033333333333346</v>
      </c>
    </row>
    <row r="53" spans="1:23">
      <c r="A53" s="578" t="s">
        <v>486</v>
      </c>
      <c r="B53" s="326">
        <v>72.400000000000006</v>
      </c>
      <c r="C53" s="326">
        <v>70.2</v>
      </c>
      <c r="D53" s="326">
        <v>76.7</v>
      </c>
      <c r="E53" s="326">
        <v>78.8</v>
      </c>
      <c r="F53" s="326">
        <v>80.599999999999994</v>
      </c>
      <c r="G53" s="326">
        <v>80.8</v>
      </c>
      <c r="H53" s="326">
        <v>80.7</v>
      </c>
      <c r="I53" s="326">
        <v>82</v>
      </c>
      <c r="J53" s="326">
        <v>81.900000000000006</v>
      </c>
      <c r="K53" s="326">
        <v>82.6</v>
      </c>
      <c r="L53" s="326">
        <v>82.8</v>
      </c>
      <c r="M53" s="326">
        <v>83.6</v>
      </c>
      <c r="N53" s="326">
        <v>85.2</v>
      </c>
      <c r="O53" s="326">
        <v>85.2</v>
      </c>
      <c r="P53" s="326">
        <v>85.9</v>
      </c>
      <c r="Q53" s="326">
        <v>85.3</v>
      </c>
      <c r="R53" s="326">
        <v>83.9</v>
      </c>
      <c r="S53" s="326">
        <v>84.4</v>
      </c>
      <c r="T53" s="326">
        <v>84.7</v>
      </c>
      <c r="U53" s="326">
        <v>85</v>
      </c>
      <c r="V53" s="326">
        <v>90</v>
      </c>
      <c r="W53" s="326">
        <v>89.3</v>
      </c>
    </row>
    <row r="54" spans="1:23">
      <c r="A54" s="578" t="s">
        <v>487</v>
      </c>
      <c r="B54" s="326">
        <v>54.9</v>
      </c>
      <c r="C54" s="326">
        <v>49.4</v>
      </c>
      <c r="D54" s="326">
        <v>64.3</v>
      </c>
      <c r="E54" s="326">
        <v>66.3</v>
      </c>
      <c r="F54" s="326">
        <v>73.2</v>
      </c>
      <c r="G54" s="326">
        <v>73.400000000000006</v>
      </c>
      <c r="H54" s="326">
        <v>72.900000000000006</v>
      </c>
      <c r="I54" s="326">
        <v>75.900000000000006</v>
      </c>
      <c r="J54" s="326">
        <v>75.3</v>
      </c>
      <c r="K54" s="326">
        <v>76.7</v>
      </c>
      <c r="L54" s="326">
        <v>76.900000000000006</v>
      </c>
      <c r="M54" s="326">
        <v>78.599999999999994</v>
      </c>
      <c r="N54" s="326">
        <v>82.6</v>
      </c>
      <c r="O54" s="326">
        <v>82.4</v>
      </c>
      <c r="P54" s="326">
        <v>84.1</v>
      </c>
      <c r="Q54" s="326">
        <v>82.1</v>
      </c>
      <c r="R54" s="326">
        <v>77.900000000000006</v>
      </c>
      <c r="S54" s="326">
        <v>79.099999999999994</v>
      </c>
      <c r="T54" s="326">
        <v>79.7</v>
      </c>
      <c r="U54" s="326">
        <v>80.400000000000006</v>
      </c>
      <c r="V54" s="326">
        <v>95.5</v>
      </c>
      <c r="W54" s="326">
        <v>93.4</v>
      </c>
    </row>
    <row r="55" spans="1:23">
      <c r="A55" s="578" t="s">
        <v>488</v>
      </c>
      <c r="B55" s="326">
        <v>85.6</v>
      </c>
      <c r="C55" s="326">
        <v>85.7</v>
      </c>
      <c r="D55" s="326">
        <v>85.7</v>
      </c>
      <c r="E55" s="326">
        <v>87.7</v>
      </c>
      <c r="F55" s="326">
        <v>85.7</v>
      </c>
      <c r="G55" s="326">
        <v>85.8</v>
      </c>
      <c r="H55" s="326">
        <v>85.9</v>
      </c>
      <c r="I55" s="326">
        <v>86</v>
      </c>
      <c r="J55" s="326">
        <v>86.1</v>
      </c>
      <c r="K55" s="326">
        <v>86.3</v>
      </c>
      <c r="L55" s="326">
        <v>86.4</v>
      </c>
      <c r="M55" s="326">
        <v>86.5</v>
      </c>
      <c r="N55" s="326">
        <v>86.7</v>
      </c>
      <c r="O55" s="326">
        <v>86.8</v>
      </c>
      <c r="P55" s="326">
        <v>86.9</v>
      </c>
      <c r="Q55" s="326">
        <v>87</v>
      </c>
      <c r="R55" s="326">
        <v>87.1</v>
      </c>
      <c r="S55" s="326">
        <v>87.2</v>
      </c>
      <c r="T55" s="326">
        <v>87.2</v>
      </c>
      <c r="U55" s="326">
        <v>87.3</v>
      </c>
      <c r="V55" s="326">
        <v>87.3</v>
      </c>
      <c r="W55" s="326">
        <v>87.4</v>
      </c>
    </row>
    <row r="56" spans="1:23">
      <c r="A56" s="577" t="s">
        <v>65</v>
      </c>
      <c r="B56" s="579">
        <v>14.366666666666667</v>
      </c>
      <c r="C56" s="579">
        <v>15.5</v>
      </c>
      <c r="D56" s="579">
        <v>16.599999999999998</v>
      </c>
      <c r="E56" s="579">
        <v>16.933333333333334</v>
      </c>
      <c r="F56" s="579">
        <v>17.633333333333333</v>
      </c>
      <c r="G56" s="579">
        <v>19.766666666666669</v>
      </c>
      <c r="H56" s="579">
        <v>20.9</v>
      </c>
      <c r="I56" s="579">
        <v>21.966666666666669</v>
      </c>
      <c r="J56" s="579">
        <v>17.533333333333335</v>
      </c>
      <c r="K56" s="579">
        <v>27.35</v>
      </c>
      <c r="L56" s="579">
        <v>21.166666666666668</v>
      </c>
      <c r="M56" s="579">
        <v>19.900000000000002</v>
      </c>
      <c r="N56" s="579">
        <v>21.333333333333332</v>
      </c>
      <c r="O56" s="579">
        <v>22.799999999999997</v>
      </c>
      <c r="P56" s="579">
        <v>29.033333333333331</v>
      </c>
      <c r="Q56" s="579">
        <v>31.966666666666669</v>
      </c>
      <c r="R56" s="579">
        <v>38.466666666666661</v>
      </c>
      <c r="S56" s="579">
        <v>37.633333333333333</v>
      </c>
      <c r="T56" s="579">
        <v>40.300000000000004</v>
      </c>
      <c r="U56" s="579">
        <v>43.300000000000004</v>
      </c>
      <c r="V56" s="579">
        <v>44.933333333333337</v>
      </c>
      <c r="W56" s="579">
        <v>47.766666666666673</v>
      </c>
    </row>
    <row r="57" spans="1:23">
      <c r="A57" s="578" t="s">
        <v>486</v>
      </c>
      <c r="B57" s="326">
        <v>8.6999999999999993</v>
      </c>
      <c r="C57" s="326">
        <v>9.6999999999999993</v>
      </c>
      <c r="D57" s="326">
        <v>10.7</v>
      </c>
      <c r="E57" s="326">
        <v>11.1</v>
      </c>
      <c r="F57" s="326">
        <v>11.4</v>
      </c>
      <c r="G57" s="326">
        <v>13.8</v>
      </c>
      <c r="H57" s="326">
        <v>14.9</v>
      </c>
      <c r="I57" s="326">
        <v>15.9</v>
      </c>
      <c r="J57" s="326">
        <v>11.5</v>
      </c>
      <c r="K57" s="326">
        <v>11.2</v>
      </c>
      <c r="L57" s="326">
        <v>14.8</v>
      </c>
      <c r="M57" s="326">
        <v>14.2</v>
      </c>
      <c r="N57" s="326">
        <v>15.3</v>
      </c>
      <c r="O57" s="326">
        <v>16.399999999999999</v>
      </c>
      <c r="P57" s="326">
        <v>23.5</v>
      </c>
      <c r="Q57" s="326">
        <v>26.2</v>
      </c>
      <c r="R57" s="326">
        <v>32.799999999999997</v>
      </c>
      <c r="S57" s="326">
        <v>32.1</v>
      </c>
      <c r="T57" s="326">
        <v>34.9</v>
      </c>
      <c r="U57" s="326">
        <v>37.700000000000003</v>
      </c>
      <c r="V57" s="326">
        <v>39.9</v>
      </c>
      <c r="W57" s="326">
        <v>42.7</v>
      </c>
    </row>
    <row r="58" spans="1:23">
      <c r="A58" s="578" t="s">
        <v>487</v>
      </c>
      <c r="B58" s="326">
        <v>1.7</v>
      </c>
      <c r="C58" s="326">
        <v>2.5</v>
      </c>
      <c r="D58" s="326">
        <v>3.2</v>
      </c>
      <c r="E58" s="326">
        <v>3.2</v>
      </c>
      <c r="F58" s="326">
        <v>2.6</v>
      </c>
      <c r="G58" s="326">
        <v>4.9000000000000004</v>
      </c>
      <c r="H58" s="326">
        <v>5.5</v>
      </c>
      <c r="I58" s="326">
        <v>6</v>
      </c>
      <c r="J58" s="326">
        <v>1</v>
      </c>
      <c r="K58" s="326" t="e">
        <v>#DIV/0!</v>
      </c>
      <c r="L58" s="326">
        <v>2.5</v>
      </c>
      <c r="M58" s="326">
        <v>2.6</v>
      </c>
      <c r="N58" s="326">
        <v>2.2999999999999998</v>
      </c>
      <c r="O58" s="326">
        <v>1.7</v>
      </c>
      <c r="P58" s="326">
        <v>10</v>
      </c>
      <c r="Q58" s="326">
        <v>11.3</v>
      </c>
      <c r="R58" s="326">
        <v>17.3</v>
      </c>
      <c r="S58" s="326">
        <v>16</v>
      </c>
      <c r="T58" s="326">
        <v>18.100000000000001</v>
      </c>
      <c r="U58" s="326">
        <v>19</v>
      </c>
      <c r="V58" s="326">
        <v>22</v>
      </c>
      <c r="W58" s="326">
        <v>23.3</v>
      </c>
    </row>
    <row r="59" spans="1:23">
      <c r="A59" s="578" t="s">
        <v>488</v>
      </c>
      <c r="B59" s="326">
        <v>32.700000000000003</v>
      </c>
      <c r="C59" s="326">
        <v>34.299999999999997</v>
      </c>
      <c r="D59" s="326">
        <v>35.9</v>
      </c>
      <c r="E59" s="326">
        <v>36.5</v>
      </c>
      <c r="F59" s="326">
        <v>38.9</v>
      </c>
      <c r="G59" s="326">
        <v>40.6</v>
      </c>
      <c r="H59" s="326">
        <v>42.3</v>
      </c>
      <c r="I59" s="326">
        <v>44</v>
      </c>
      <c r="J59" s="326">
        <v>40.1</v>
      </c>
      <c r="K59" s="326">
        <v>43.5</v>
      </c>
      <c r="L59" s="326">
        <v>46.2</v>
      </c>
      <c r="M59" s="326">
        <v>42.9</v>
      </c>
      <c r="N59" s="326">
        <v>46.4</v>
      </c>
      <c r="O59" s="326">
        <v>50.3</v>
      </c>
      <c r="P59" s="326">
        <v>53.6</v>
      </c>
      <c r="Q59" s="326">
        <v>58.4</v>
      </c>
      <c r="R59" s="326">
        <v>65.3</v>
      </c>
      <c r="S59" s="326">
        <v>64.8</v>
      </c>
      <c r="T59" s="326">
        <v>67.900000000000006</v>
      </c>
      <c r="U59" s="326">
        <v>73.2</v>
      </c>
      <c r="V59" s="326">
        <v>72.900000000000006</v>
      </c>
      <c r="W59" s="326">
        <v>77.3</v>
      </c>
    </row>
    <row r="60" spans="1:23">
      <c r="A60" s="577" t="s">
        <v>2</v>
      </c>
      <c r="B60" s="579">
        <v>20.966666666666669</v>
      </c>
      <c r="C60" s="579">
        <v>24.333333333333332</v>
      </c>
      <c r="D60" s="579">
        <v>21.566666666666666</v>
      </c>
      <c r="E60" s="579">
        <v>22.8</v>
      </c>
      <c r="F60" s="579">
        <v>24.2</v>
      </c>
      <c r="G60" s="579">
        <v>27.2</v>
      </c>
      <c r="H60" s="579">
        <v>27.933333333333337</v>
      </c>
      <c r="I60" s="579">
        <v>22.3</v>
      </c>
      <c r="J60" s="579">
        <v>29.433333333333337</v>
      </c>
      <c r="K60" s="579">
        <v>30.2</v>
      </c>
      <c r="L60" s="579">
        <v>25.266666666666666</v>
      </c>
      <c r="M60" s="579">
        <v>31.766666666666666</v>
      </c>
      <c r="N60" s="579">
        <v>32.5</v>
      </c>
      <c r="O60" s="579">
        <v>33.300000000000004</v>
      </c>
      <c r="P60" s="579">
        <v>31.2</v>
      </c>
      <c r="Q60" s="579">
        <v>34.5</v>
      </c>
      <c r="R60" s="579">
        <v>38.4</v>
      </c>
      <c r="S60" s="579">
        <v>43.166666666666664</v>
      </c>
      <c r="T60" s="579">
        <v>42.966666666666669</v>
      </c>
      <c r="U60" s="579">
        <v>45.566666666666663</v>
      </c>
      <c r="V60" s="579">
        <v>47.066666666666663</v>
      </c>
      <c r="W60" s="579">
        <v>48.966666666666669</v>
      </c>
    </row>
    <row r="61" spans="1:23">
      <c r="A61" s="578" t="s">
        <v>486</v>
      </c>
      <c r="B61" s="326">
        <v>16.7</v>
      </c>
      <c r="C61" s="326">
        <v>20.2</v>
      </c>
      <c r="D61" s="326">
        <v>17.399999999999999</v>
      </c>
      <c r="E61" s="326">
        <v>18.5</v>
      </c>
      <c r="F61" s="326">
        <v>20.3</v>
      </c>
      <c r="G61" s="326">
        <v>23.3</v>
      </c>
      <c r="H61" s="326">
        <v>24.1</v>
      </c>
      <c r="I61" s="326">
        <v>18.5</v>
      </c>
      <c r="J61" s="326">
        <v>25.7</v>
      </c>
      <c r="K61" s="326">
        <v>26.6</v>
      </c>
      <c r="L61" s="326">
        <v>22</v>
      </c>
      <c r="M61" s="326">
        <v>28.3</v>
      </c>
      <c r="N61" s="326">
        <v>29.2</v>
      </c>
      <c r="O61" s="326">
        <v>30.1</v>
      </c>
      <c r="P61" s="326">
        <v>27.9</v>
      </c>
      <c r="Q61" s="326">
        <v>31.1</v>
      </c>
      <c r="R61" s="326">
        <v>35.4</v>
      </c>
      <c r="S61" s="326">
        <v>40.299999999999997</v>
      </c>
      <c r="T61" s="326">
        <v>40.200000000000003</v>
      </c>
      <c r="U61" s="326">
        <v>43</v>
      </c>
      <c r="V61" s="326">
        <v>44.6</v>
      </c>
      <c r="W61" s="326">
        <v>46.7</v>
      </c>
    </row>
    <row r="62" spans="1:23">
      <c r="A62" s="578" t="s">
        <v>487</v>
      </c>
      <c r="B62" s="326">
        <v>2.1</v>
      </c>
      <c r="C62" s="326">
        <v>5.8</v>
      </c>
      <c r="D62" s="326">
        <v>2.2000000000000002</v>
      </c>
      <c r="E62" s="326">
        <v>1.9</v>
      </c>
      <c r="F62" s="326">
        <v>4.7</v>
      </c>
      <c r="G62" s="326">
        <v>6.7</v>
      </c>
      <c r="H62" s="326">
        <v>7</v>
      </c>
      <c r="I62" s="326">
        <v>0.6</v>
      </c>
      <c r="J62" s="326">
        <v>7.4</v>
      </c>
      <c r="K62" s="326">
        <v>7.6</v>
      </c>
      <c r="L62" s="326">
        <v>4</v>
      </c>
      <c r="M62" s="326">
        <v>8.1</v>
      </c>
      <c r="N62" s="326">
        <v>8.1999999999999993</v>
      </c>
      <c r="O62" s="326">
        <v>8.4</v>
      </c>
      <c r="P62" s="326">
        <v>4.2</v>
      </c>
      <c r="Q62" s="326">
        <v>4.7</v>
      </c>
      <c r="R62" s="326">
        <v>9.9</v>
      </c>
      <c r="S62" s="326">
        <v>14</v>
      </c>
      <c r="T62" s="326">
        <v>12.4</v>
      </c>
      <c r="U62" s="326">
        <v>14.2</v>
      </c>
      <c r="V62" s="326">
        <v>14</v>
      </c>
      <c r="W62" s="326">
        <v>14.5</v>
      </c>
    </row>
    <row r="63" spans="1:23">
      <c r="A63" s="578" t="s">
        <v>488</v>
      </c>
      <c r="B63" s="326">
        <v>44.1</v>
      </c>
      <c r="C63" s="326">
        <v>47</v>
      </c>
      <c r="D63" s="326">
        <v>45.1</v>
      </c>
      <c r="E63" s="326">
        <v>48</v>
      </c>
      <c r="F63" s="326">
        <v>47.6</v>
      </c>
      <c r="G63" s="326">
        <v>51.6</v>
      </c>
      <c r="H63" s="326">
        <v>52.7</v>
      </c>
      <c r="I63" s="326">
        <v>47.8</v>
      </c>
      <c r="J63" s="326">
        <v>55.2</v>
      </c>
      <c r="K63" s="326">
        <v>56.4</v>
      </c>
      <c r="L63" s="326">
        <v>49.8</v>
      </c>
      <c r="M63" s="326">
        <v>58.9</v>
      </c>
      <c r="N63" s="326">
        <v>60.1</v>
      </c>
      <c r="O63" s="326">
        <v>61.4</v>
      </c>
      <c r="P63" s="326">
        <v>61.5</v>
      </c>
      <c r="Q63" s="326">
        <v>67.7</v>
      </c>
      <c r="R63" s="326">
        <v>69.900000000000006</v>
      </c>
      <c r="S63" s="326">
        <v>75.2</v>
      </c>
      <c r="T63" s="326">
        <v>76.3</v>
      </c>
      <c r="U63" s="326">
        <v>79.5</v>
      </c>
      <c r="V63" s="326">
        <v>82.6</v>
      </c>
      <c r="W63" s="326">
        <v>85.7</v>
      </c>
    </row>
    <row r="64" spans="1:23">
      <c r="A64" s="577" t="s">
        <v>40</v>
      </c>
      <c r="B64" s="579">
        <v>42.133333333333333</v>
      </c>
      <c r="C64" s="579">
        <v>42.366666666666667</v>
      </c>
      <c r="D64" s="579">
        <v>42.233333333333334</v>
      </c>
      <c r="E64" s="579">
        <v>43.033333333333339</v>
      </c>
      <c r="F64" s="579">
        <v>43.533333333333339</v>
      </c>
      <c r="G64" s="579">
        <v>43.966666666666661</v>
      </c>
      <c r="H64" s="579">
        <v>46</v>
      </c>
      <c r="I64" s="579">
        <v>45.033333333333339</v>
      </c>
      <c r="J64" s="579">
        <v>45.566666666666663</v>
      </c>
      <c r="K64" s="579">
        <v>51.300000000000004</v>
      </c>
      <c r="L64" s="579">
        <v>46.666666666666664</v>
      </c>
      <c r="M64" s="579">
        <v>44.733333333333327</v>
      </c>
      <c r="N64" s="579">
        <v>51.066666666666663</v>
      </c>
      <c r="O64" s="579">
        <v>48.333333333333336</v>
      </c>
      <c r="P64" s="579">
        <v>41.133333333333333</v>
      </c>
      <c r="Q64" s="579">
        <v>41.933333333333337</v>
      </c>
      <c r="R64" s="579">
        <v>49.966666666666669</v>
      </c>
      <c r="S64" s="579">
        <v>51.233333333333327</v>
      </c>
      <c r="T64" s="579">
        <v>52.4</v>
      </c>
      <c r="U64" s="579">
        <v>53.466666666666669</v>
      </c>
      <c r="V64" s="579">
        <v>58.5</v>
      </c>
      <c r="W64" s="579">
        <v>55.29999999999999</v>
      </c>
    </row>
    <row r="65" spans="1:23">
      <c r="A65" s="578" t="s">
        <v>486</v>
      </c>
      <c r="B65" s="326">
        <v>33.700000000000003</v>
      </c>
      <c r="C65" s="326">
        <v>34.200000000000003</v>
      </c>
      <c r="D65" s="326">
        <v>34.200000000000003</v>
      </c>
      <c r="E65" s="326">
        <v>35.1</v>
      </c>
      <c r="F65" s="326">
        <v>35.6</v>
      </c>
      <c r="G65" s="326">
        <v>36.1</v>
      </c>
      <c r="H65" s="326">
        <v>37.200000000000003</v>
      </c>
      <c r="I65" s="326">
        <v>37.200000000000003</v>
      </c>
      <c r="J65" s="326">
        <v>37.700000000000003</v>
      </c>
      <c r="K65" s="326">
        <v>43.4</v>
      </c>
      <c r="L65" s="326">
        <v>38.9</v>
      </c>
      <c r="M65" s="326">
        <v>36.9</v>
      </c>
      <c r="N65" s="326">
        <v>44</v>
      </c>
      <c r="O65" s="326">
        <v>40.6</v>
      </c>
      <c r="P65" s="326">
        <v>32.299999999999997</v>
      </c>
      <c r="Q65" s="326">
        <v>33.700000000000003</v>
      </c>
      <c r="R65" s="326">
        <v>42.5</v>
      </c>
      <c r="S65" s="326">
        <v>44</v>
      </c>
      <c r="T65" s="326">
        <v>45.4</v>
      </c>
      <c r="U65" s="326">
        <v>46.7</v>
      </c>
      <c r="V65" s="326">
        <v>52.7</v>
      </c>
      <c r="W65" s="326">
        <v>49</v>
      </c>
    </row>
    <row r="66" spans="1:23">
      <c r="A66" s="578" t="s">
        <v>487</v>
      </c>
      <c r="B66" s="326">
        <v>7.3</v>
      </c>
      <c r="C66" s="326">
        <v>7.6</v>
      </c>
      <c r="D66" s="326">
        <v>7.2</v>
      </c>
      <c r="E66" s="326">
        <v>8.8000000000000007</v>
      </c>
      <c r="F66" s="326">
        <v>9.8000000000000007</v>
      </c>
      <c r="G66" s="326">
        <v>10.7</v>
      </c>
      <c r="H66" s="326">
        <v>9.4</v>
      </c>
      <c r="I66" s="326">
        <v>12.7</v>
      </c>
      <c r="J66" s="326">
        <v>13.8</v>
      </c>
      <c r="K66" s="326">
        <v>19.600000000000001</v>
      </c>
      <c r="L66" s="326">
        <v>15.8</v>
      </c>
      <c r="M66" s="326">
        <v>14.1</v>
      </c>
      <c r="N66" s="326">
        <v>23.8</v>
      </c>
      <c r="O66" s="326">
        <v>18.899999999999999</v>
      </c>
      <c r="P66" s="326">
        <v>7.7</v>
      </c>
      <c r="Q66" s="326">
        <v>10.9</v>
      </c>
      <c r="R66" s="326">
        <v>21.9</v>
      </c>
      <c r="S66" s="326">
        <v>24.2</v>
      </c>
      <c r="T66" s="326">
        <v>26.4</v>
      </c>
      <c r="U66" s="326">
        <v>28.3</v>
      </c>
      <c r="V66" s="326">
        <v>37.1</v>
      </c>
      <c r="W66" s="326">
        <v>31.6</v>
      </c>
    </row>
    <row r="67" spans="1:23">
      <c r="A67" s="578" t="s">
        <v>488</v>
      </c>
      <c r="B67" s="326">
        <v>85.4</v>
      </c>
      <c r="C67" s="326">
        <v>85.3</v>
      </c>
      <c r="D67" s="326">
        <v>85.3</v>
      </c>
      <c r="E67" s="326">
        <v>85.2</v>
      </c>
      <c r="F67" s="326">
        <v>85.2</v>
      </c>
      <c r="G67" s="326">
        <v>85.1</v>
      </c>
      <c r="H67" s="326">
        <v>91.4</v>
      </c>
      <c r="I67" s="326">
        <v>85.2</v>
      </c>
      <c r="J67" s="326">
        <v>85.2</v>
      </c>
      <c r="K67" s="326">
        <v>90.9</v>
      </c>
      <c r="L67" s="326">
        <v>85.3</v>
      </c>
      <c r="M67" s="326">
        <v>83.2</v>
      </c>
      <c r="N67" s="326">
        <v>85.4</v>
      </c>
      <c r="O67" s="326">
        <v>85.5</v>
      </c>
      <c r="P67" s="326">
        <v>83.4</v>
      </c>
      <c r="Q67" s="326">
        <v>81.2</v>
      </c>
      <c r="R67" s="326">
        <v>85.5</v>
      </c>
      <c r="S67" s="326">
        <v>85.5</v>
      </c>
      <c r="T67" s="326">
        <v>85.4</v>
      </c>
      <c r="U67" s="326">
        <v>85.4</v>
      </c>
      <c r="V67" s="326">
        <v>85.7</v>
      </c>
      <c r="W67" s="326">
        <v>85.3</v>
      </c>
    </row>
    <row r="70" spans="1:23">
      <c r="A70" s="29" t="s">
        <v>26</v>
      </c>
    </row>
    <row r="72" spans="1:23">
      <c r="A72" s="24" t="s">
        <v>491</v>
      </c>
    </row>
  </sheetData>
  <hyperlinks>
    <hyperlink ref="Z3" location="'Content Page'!B55" display="Back to Content Page" xr:uid="{00000000-0004-0000-6900-000000000000}"/>
  </hyperlinks>
  <pageMargins left="0.7" right="0.7" top="0.75" bottom="0.75" header="0.3" footer="0.3"/>
  <pageSetup paperSize="9" scale="58" orientation="landscape" r:id="rId1"/>
  <headerFoot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A1:T30"/>
  <sheetViews>
    <sheetView zoomScale="81" zoomScaleNormal="81" workbookViewId="0">
      <selection activeCell="U16" sqref="U16"/>
    </sheetView>
  </sheetViews>
  <sheetFormatPr defaultColWidth="9.21875" defaultRowHeight="14.4"/>
  <cols>
    <col min="1" max="1" width="34.77734375" customWidth="1"/>
    <col min="2" max="17" width="7" customWidth="1"/>
  </cols>
  <sheetData>
    <row r="1" spans="1:20">
      <c r="A1" s="32" t="s">
        <v>535</v>
      </c>
      <c r="B1" s="24"/>
      <c r="C1" s="24"/>
      <c r="D1" s="24"/>
      <c r="E1" s="24"/>
      <c r="F1" s="24"/>
      <c r="G1" s="24"/>
      <c r="H1" s="24"/>
      <c r="I1" s="24"/>
      <c r="J1" s="24"/>
      <c r="K1" s="24"/>
      <c r="L1" s="24"/>
      <c r="M1" s="24"/>
      <c r="N1" s="24"/>
      <c r="O1" s="24"/>
      <c r="P1" s="24"/>
      <c r="Q1" s="24"/>
    </row>
    <row r="2" spans="1:20">
      <c r="A2" s="24"/>
      <c r="B2" s="24"/>
      <c r="C2" s="24"/>
      <c r="D2" s="24"/>
      <c r="E2" s="24"/>
      <c r="F2" s="24"/>
      <c r="G2" s="24"/>
      <c r="H2" s="24"/>
      <c r="I2" s="24"/>
      <c r="J2" s="24"/>
      <c r="K2" s="24"/>
      <c r="L2" s="24"/>
      <c r="M2" s="24"/>
      <c r="N2" s="24"/>
      <c r="O2" s="24"/>
      <c r="P2" s="24"/>
      <c r="Q2" s="24"/>
    </row>
    <row r="3" spans="1:20">
      <c r="A3" s="145" t="s">
        <v>63</v>
      </c>
      <c r="B3" s="119">
        <v>2007</v>
      </c>
      <c r="C3" s="119">
        <v>2008</v>
      </c>
      <c r="D3" s="119">
        <v>2009</v>
      </c>
      <c r="E3" s="119">
        <v>2010</v>
      </c>
      <c r="F3" s="119">
        <v>2011</v>
      </c>
      <c r="G3" s="119">
        <v>2012</v>
      </c>
      <c r="H3" s="119">
        <v>2013</v>
      </c>
      <c r="I3" s="119">
        <v>2014</v>
      </c>
      <c r="J3" s="119">
        <v>2015</v>
      </c>
      <c r="K3" s="119">
        <v>2016</v>
      </c>
      <c r="L3" s="119">
        <v>2017</v>
      </c>
      <c r="M3" s="119">
        <v>2018</v>
      </c>
      <c r="N3" s="119">
        <v>2019</v>
      </c>
      <c r="O3" s="119">
        <v>2020</v>
      </c>
      <c r="P3" s="119">
        <v>2021</v>
      </c>
      <c r="Q3" s="119">
        <v>2022</v>
      </c>
    </row>
    <row r="4" spans="1:20">
      <c r="A4" s="97" t="s">
        <v>14</v>
      </c>
      <c r="B4" s="128">
        <v>41.91</v>
      </c>
      <c r="C4" s="128">
        <v>42.58</v>
      </c>
      <c r="D4" s="128">
        <v>43.32</v>
      </c>
      <c r="E4" s="128">
        <v>44.1</v>
      </c>
      <c r="F4" s="128">
        <v>44.8</v>
      </c>
      <c r="G4" s="128">
        <v>45.36</v>
      </c>
      <c r="H4" s="128">
        <v>46.15</v>
      </c>
      <c r="I4" s="128">
        <v>46.67</v>
      </c>
      <c r="J4" s="128">
        <v>47.36</v>
      </c>
      <c r="K4" s="128">
        <v>48.05</v>
      </c>
      <c r="L4" s="346"/>
      <c r="M4" s="128">
        <v>50.6</v>
      </c>
      <c r="N4" s="128">
        <v>50.6</v>
      </c>
      <c r="O4" s="346"/>
      <c r="P4" s="346"/>
      <c r="Q4" s="346"/>
    </row>
    <row r="5" spans="1:20">
      <c r="A5" s="97" t="s">
        <v>13</v>
      </c>
      <c r="B5" s="346">
        <v>54.39</v>
      </c>
      <c r="C5" s="346">
        <v>55.38</v>
      </c>
      <c r="D5" s="346">
        <v>56.73</v>
      </c>
      <c r="E5" s="346">
        <v>57.59</v>
      </c>
      <c r="F5" s="346">
        <v>58.72</v>
      </c>
      <c r="G5" s="346">
        <v>59.92</v>
      </c>
      <c r="H5" s="346">
        <v>61.05</v>
      </c>
      <c r="I5" s="346">
        <v>62.12</v>
      </c>
      <c r="J5" s="346">
        <v>63.15</v>
      </c>
      <c r="K5" s="346">
        <v>64.08</v>
      </c>
      <c r="L5" s="346">
        <v>65.400000000000006</v>
      </c>
      <c r="M5" s="346">
        <v>65.400000000000006</v>
      </c>
      <c r="N5" s="346">
        <v>65.400000000000006</v>
      </c>
      <c r="O5" s="346"/>
      <c r="P5" s="346"/>
      <c r="Q5" s="346"/>
      <c r="T5" s="48" t="s">
        <v>12</v>
      </c>
    </row>
    <row r="6" spans="1:20">
      <c r="A6" s="97" t="s">
        <v>259</v>
      </c>
      <c r="B6" s="346">
        <v>2.11</v>
      </c>
      <c r="C6" s="346">
        <v>2.58</v>
      </c>
      <c r="D6" s="346">
        <v>3.12</v>
      </c>
      <c r="E6" s="346">
        <v>3.6800000000000099</v>
      </c>
      <c r="F6" s="346">
        <v>4.3099999999999996</v>
      </c>
      <c r="G6" s="346">
        <v>5.1000000000000103</v>
      </c>
      <c r="H6" s="346">
        <v>6.06</v>
      </c>
      <c r="I6" s="346">
        <v>7.05</v>
      </c>
      <c r="J6" s="346">
        <v>8.15</v>
      </c>
      <c r="K6" s="346">
        <v>9.34</v>
      </c>
      <c r="L6" s="346"/>
      <c r="M6" s="346"/>
      <c r="N6" s="346"/>
      <c r="O6" s="346"/>
      <c r="P6" s="346"/>
      <c r="Q6" s="346"/>
      <c r="T6" s="48"/>
    </row>
    <row r="7" spans="1:20">
      <c r="A7" s="97" t="s">
        <v>85</v>
      </c>
      <c r="B7" s="346">
        <v>3.65</v>
      </c>
      <c r="C7" s="346">
        <v>3.6800000000000099</v>
      </c>
      <c r="D7" s="346">
        <v>3.73</v>
      </c>
      <c r="E7" s="346">
        <v>3.77999999999999</v>
      </c>
      <c r="F7" s="346">
        <v>3.84</v>
      </c>
      <c r="G7" s="346">
        <v>3.83</v>
      </c>
      <c r="H7" s="346">
        <v>3.9</v>
      </c>
      <c r="I7" s="346">
        <v>3.93</v>
      </c>
      <c r="J7" s="346">
        <v>3.94</v>
      </c>
      <c r="K7" s="346">
        <v>4.0199999999999996</v>
      </c>
      <c r="L7" s="346"/>
      <c r="M7" s="346"/>
      <c r="N7" s="346"/>
      <c r="O7" s="346"/>
      <c r="P7" s="346"/>
      <c r="Q7" s="346"/>
    </row>
    <row r="8" spans="1:20">
      <c r="A8" s="97" t="s">
        <v>258</v>
      </c>
      <c r="B8" s="346">
        <v>37.26</v>
      </c>
      <c r="C8" s="346">
        <v>38.78</v>
      </c>
      <c r="D8" s="346">
        <v>40.01</v>
      </c>
      <c r="E8" s="346">
        <v>41.57</v>
      </c>
      <c r="F8" s="346">
        <v>42.82</v>
      </c>
      <c r="G8" s="346">
        <v>44.49</v>
      </c>
      <c r="H8" s="346">
        <v>45.73</v>
      </c>
      <c r="I8" s="346">
        <v>47.15</v>
      </c>
      <c r="J8" s="346">
        <v>48.52</v>
      </c>
      <c r="K8" s="346">
        <v>49.7</v>
      </c>
      <c r="L8" s="346"/>
      <c r="M8" s="346"/>
      <c r="N8" s="346"/>
      <c r="O8" s="346"/>
      <c r="P8" s="346"/>
      <c r="Q8" s="346"/>
    </row>
    <row r="9" spans="1:20">
      <c r="A9" s="97" t="s">
        <v>11</v>
      </c>
      <c r="B9" s="346">
        <v>26.69</v>
      </c>
      <c r="C9" s="346">
        <v>27.63</v>
      </c>
      <c r="D9" s="346">
        <v>28.78</v>
      </c>
      <c r="E9" s="346">
        <v>29.86</v>
      </c>
      <c r="F9" s="346">
        <v>30.68</v>
      </c>
      <c r="G9" s="346">
        <v>31.96</v>
      </c>
      <c r="H9" s="346">
        <v>32.99</v>
      </c>
      <c r="I9" s="346">
        <v>33.93</v>
      </c>
      <c r="J9" s="346">
        <v>34.74</v>
      </c>
      <c r="K9" s="346">
        <v>35.61</v>
      </c>
      <c r="L9" s="346"/>
      <c r="M9" s="346"/>
      <c r="N9" s="346"/>
      <c r="O9" s="346"/>
      <c r="P9" s="346"/>
      <c r="Q9" s="346"/>
    </row>
    <row r="10" spans="1:20">
      <c r="A10" s="97" t="s">
        <v>10</v>
      </c>
      <c r="B10" s="346">
        <v>1.02</v>
      </c>
      <c r="C10" s="346">
        <v>0.99000000000000199</v>
      </c>
      <c r="D10" s="346">
        <v>0.97000000000000397</v>
      </c>
      <c r="E10" s="346">
        <v>0.96000000000000496</v>
      </c>
      <c r="F10" s="346">
        <v>0.93999999999999595</v>
      </c>
      <c r="G10" s="346">
        <v>0.96000000000000496</v>
      </c>
      <c r="H10" s="346">
        <v>0.93999999999999595</v>
      </c>
      <c r="I10" s="346">
        <v>0.91999999999999904</v>
      </c>
      <c r="J10" s="346">
        <v>0.90000000000000102</v>
      </c>
      <c r="K10" s="346">
        <v>0.91</v>
      </c>
      <c r="L10" s="346"/>
      <c r="M10" s="346">
        <v>0.7714390742132321</v>
      </c>
      <c r="N10" s="346"/>
      <c r="O10" s="346"/>
      <c r="P10" s="346"/>
      <c r="Q10" s="346"/>
    </row>
    <row r="11" spans="1:20">
      <c r="A11" s="97" t="s">
        <v>9</v>
      </c>
      <c r="B11" s="346">
        <v>2.0700000000000101</v>
      </c>
      <c r="C11" s="346">
        <v>2.15</v>
      </c>
      <c r="D11" s="346">
        <v>2.2000000000000002</v>
      </c>
      <c r="E11" s="346">
        <v>2.1800000000000002</v>
      </c>
      <c r="F11" s="346">
        <v>2.25</v>
      </c>
      <c r="G11" s="346">
        <v>2.33</v>
      </c>
      <c r="H11" s="346">
        <v>2.35</v>
      </c>
      <c r="I11" s="346">
        <v>2.4300000000000002</v>
      </c>
      <c r="J11" s="346">
        <v>2.4900000000000002</v>
      </c>
      <c r="K11" s="346">
        <v>2.5</v>
      </c>
      <c r="L11" s="346"/>
      <c r="M11" s="346"/>
      <c r="N11" s="346"/>
      <c r="O11" s="346"/>
      <c r="P11" s="346"/>
      <c r="Q11" s="346"/>
    </row>
    <row r="12" spans="1:20">
      <c r="A12" s="97" t="s">
        <v>8</v>
      </c>
      <c r="B12" s="346"/>
      <c r="C12" s="346"/>
      <c r="D12" s="346"/>
      <c r="E12" s="346"/>
      <c r="F12" s="128">
        <v>97.8</v>
      </c>
      <c r="G12" s="115"/>
      <c r="H12" s="115"/>
      <c r="I12" s="115"/>
      <c r="J12" s="115"/>
      <c r="K12" s="115"/>
      <c r="L12" s="115"/>
      <c r="M12" s="115"/>
      <c r="N12" s="115"/>
      <c r="O12" s="115"/>
      <c r="P12" s="115"/>
      <c r="Q12" s="128">
        <v>99.7</v>
      </c>
    </row>
    <row r="13" spans="1:20">
      <c r="A13" s="97" t="s">
        <v>6</v>
      </c>
      <c r="B13" s="346">
        <v>3.25</v>
      </c>
      <c r="C13" s="346">
        <v>3.3</v>
      </c>
      <c r="D13" s="346">
        <v>3.28000000000001</v>
      </c>
      <c r="E13" s="346">
        <v>3.4</v>
      </c>
      <c r="F13" s="346">
        <v>3.46</v>
      </c>
      <c r="G13" s="346">
        <v>3.4800000000000102</v>
      </c>
      <c r="H13" s="346">
        <v>3.56</v>
      </c>
      <c r="I13" s="346">
        <v>3.56</v>
      </c>
      <c r="J13" s="346">
        <v>3.62</v>
      </c>
      <c r="K13" s="346">
        <v>3.69</v>
      </c>
      <c r="L13" s="346"/>
      <c r="M13" s="346"/>
      <c r="N13" s="346"/>
      <c r="O13" s="346"/>
      <c r="P13" s="346"/>
      <c r="Q13" s="346"/>
    </row>
    <row r="14" spans="1:20">
      <c r="A14" s="97" t="s">
        <v>25</v>
      </c>
      <c r="B14" s="346">
        <v>37.31</v>
      </c>
      <c r="C14" s="346">
        <v>37.72</v>
      </c>
      <c r="D14" s="346">
        <v>38.340000000000003</v>
      </c>
      <c r="E14" s="346">
        <v>38.880000000000003</v>
      </c>
      <c r="F14" s="346">
        <v>39.590000000000003</v>
      </c>
      <c r="G14" s="346">
        <v>40.11</v>
      </c>
      <c r="H14" s="346">
        <v>40.53</v>
      </c>
      <c r="I14" s="346">
        <v>41.25</v>
      </c>
      <c r="J14" s="346">
        <v>41.32</v>
      </c>
      <c r="K14" s="346">
        <v>46.8</v>
      </c>
      <c r="L14" s="346"/>
      <c r="M14" s="346"/>
      <c r="N14" s="346"/>
      <c r="O14" s="346"/>
      <c r="P14" s="346"/>
      <c r="Q14" s="346"/>
    </row>
    <row r="15" spans="1:20">
      <c r="A15" s="97" t="s">
        <v>4</v>
      </c>
      <c r="B15" s="346">
        <v>71.459999999999994</v>
      </c>
      <c r="C15" s="346">
        <v>73.349999999999994</v>
      </c>
      <c r="D15" s="346">
        <v>75.040000000000006</v>
      </c>
      <c r="E15" s="346">
        <v>76.650000000000006</v>
      </c>
      <c r="F15" s="346">
        <v>78.209999999999994</v>
      </c>
      <c r="G15" s="346">
        <v>79.650000000000006</v>
      </c>
      <c r="H15" s="346">
        <v>81</v>
      </c>
      <c r="I15" s="346">
        <v>82.36</v>
      </c>
      <c r="J15" s="346">
        <v>83.64</v>
      </c>
      <c r="K15" s="346">
        <v>84.75</v>
      </c>
      <c r="L15" s="346"/>
      <c r="M15" s="346"/>
      <c r="N15" s="346"/>
      <c r="O15" s="346"/>
      <c r="P15" s="346"/>
      <c r="Q15" s="346"/>
    </row>
    <row r="16" spans="1:20">
      <c r="A16" s="97" t="s">
        <v>3</v>
      </c>
      <c r="B16" s="346">
        <v>85.78</v>
      </c>
      <c r="C16" s="346">
        <v>87</v>
      </c>
      <c r="D16" s="346">
        <v>87.5</v>
      </c>
      <c r="E16" s="346">
        <v>88.23</v>
      </c>
      <c r="F16" s="346">
        <v>88.99</v>
      </c>
      <c r="G16" s="346">
        <v>88.85</v>
      </c>
      <c r="H16" s="346">
        <v>89.27</v>
      </c>
      <c r="I16" s="346">
        <v>89.76</v>
      </c>
      <c r="J16" s="346">
        <v>90.23</v>
      </c>
      <c r="K16" s="346">
        <v>90.36</v>
      </c>
      <c r="L16" s="346"/>
      <c r="M16" s="346"/>
      <c r="N16" s="346"/>
      <c r="O16" s="346"/>
      <c r="P16" s="346"/>
      <c r="Q16" s="346"/>
    </row>
    <row r="17" spans="1:17">
      <c r="A17" s="97" t="s">
        <v>65</v>
      </c>
      <c r="B17" s="346">
        <v>1.44</v>
      </c>
      <c r="C17" s="346">
        <v>1.53</v>
      </c>
      <c r="D17" s="346">
        <v>1.54</v>
      </c>
      <c r="E17" s="346">
        <v>1.6599999999999899</v>
      </c>
      <c r="F17" s="346">
        <v>1.74</v>
      </c>
      <c r="G17" s="346">
        <v>1.85</v>
      </c>
      <c r="H17" s="346">
        <v>1.93</v>
      </c>
      <c r="I17" s="346">
        <v>2</v>
      </c>
      <c r="J17" s="346">
        <v>2.15</v>
      </c>
      <c r="K17" s="346">
        <v>2.16</v>
      </c>
      <c r="L17" s="346"/>
      <c r="M17" s="346"/>
      <c r="N17" s="346"/>
      <c r="O17" s="346"/>
      <c r="P17" s="346"/>
      <c r="Q17" s="346"/>
    </row>
    <row r="18" spans="1:17">
      <c r="A18" s="97" t="s">
        <v>2</v>
      </c>
      <c r="B18" s="346">
        <v>15.08</v>
      </c>
      <c r="C18" s="346">
        <v>15.25</v>
      </c>
      <c r="D18" s="346">
        <v>15.43</v>
      </c>
      <c r="E18" s="346">
        <v>15.47</v>
      </c>
      <c r="F18" s="346">
        <v>15.71</v>
      </c>
      <c r="G18" s="346">
        <v>15.9</v>
      </c>
      <c r="H18" s="346">
        <v>15.99</v>
      </c>
      <c r="I18" s="346">
        <v>16.23</v>
      </c>
      <c r="J18" s="346">
        <v>16.309999999999999</v>
      </c>
      <c r="K18" s="346">
        <v>16.43</v>
      </c>
      <c r="L18" s="346"/>
      <c r="M18" s="346"/>
      <c r="N18" s="346"/>
      <c r="O18" s="346"/>
      <c r="P18" s="346"/>
      <c r="Q18" s="346"/>
    </row>
    <row r="19" spans="1:17">
      <c r="A19" s="97" t="s">
        <v>40</v>
      </c>
      <c r="B19" s="346">
        <v>31.17</v>
      </c>
      <c r="C19" s="346">
        <v>30.97</v>
      </c>
      <c r="D19" s="346">
        <v>30.81</v>
      </c>
      <c r="E19" s="346">
        <v>30.46</v>
      </c>
      <c r="F19" s="346">
        <v>30.27</v>
      </c>
      <c r="G19" s="346">
        <v>30.02</v>
      </c>
      <c r="H19" s="346">
        <v>29.88</v>
      </c>
      <c r="I19" s="346">
        <v>29.63</v>
      </c>
      <c r="J19" s="346">
        <v>29.36</v>
      </c>
      <c r="K19" s="346">
        <v>29.05</v>
      </c>
      <c r="L19" s="346"/>
      <c r="M19" s="346"/>
      <c r="N19" s="128">
        <v>29.7</v>
      </c>
      <c r="O19" s="346"/>
      <c r="P19" s="346"/>
      <c r="Q19" s="346"/>
    </row>
    <row r="20" spans="1:17">
      <c r="A20" s="150"/>
      <c r="B20" s="24"/>
      <c r="C20" s="24"/>
      <c r="D20" s="24"/>
      <c r="E20" s="24"/>
      <c r="F20" s="24"/>
      <c r="G20" s="24"/>
      <c r="H20" s="24"/>
      <c r="I20" s="24"/>
      <c r="J20" s="24"/>
      <c r="K20" s="24"/>
      <c r="L20" s="24"/>
      <c r="M20" s="24"/>
      <c r="N20" s="24"/>
      <c r="O20" s="24"/>
      <c r="P20" s="24"/>
      <c r="Q20" s="24"/>
    </row>
    <row r="21" spans="1:17" ht="14.7" customHeight="1">
      <c r="A21" s="149" t="s">
        <v>71</v>
      </c>
      <c r="B21" s="28"/>
      <c r="C21" s="28"/>
      <c r="D21" s="28"/>
      <c r="E21" s="28"/>
      <c r="F21" s="28"/>
      <c r="G21" s="28"/>
      <c r="H21" s="28"/>
      <c r="I21" s="28"/>
      <c r="J21" s="28"/>
      <c r="K21" s="28"/>
      <c r="L21" s="28"/>
      <c r="M21" s="28"/>
      <c r="N21" s="28"/>
      <c r="O21" s="28"/>
      <c r="P21" s="28"/>
      <c r="Q21" s="28"/>
    </row>
    <row r="22" spans="1:17" ht="15" customHeight="1">
      <c r="A22" s="685" t="s">
        <v>319</v>
      </c>
      <c r="B22" s="685"/>
      <c r="C22" s="685"/>
      <c r="D22" s="685"/>
      <c r="E22" s="685"/>
      <c r="F22" s="685"/>
      <c r="G22" s="685"/>
      <c r="H22" s="685"/>
      <c r="I22" s="685"/>
      <c r="J22" s="685"/>
      <c r="K22" s="685"/>
      <c r="L22" s="685"/>
      <c r="M22" s="685"/>
      <c r="N22" s="685"/>
      <c r="O22" s="164"/>
      <c r="P22" s="164"/>
      <c r="Q22" s="164"/>
    </row>
    <row r="23" spans="1:17" ht="8.25" customHeight="1">
      <c r="A23" s="685"/>
      <c r="B23" s="685"/>
      <c r="C23" s="685"/>
      <c r="D23" s="685"/>
      <c r="E23" s="685"/>
      <c r="F23" s="685"/>
      <c r="G23" s="685"/>
      <c r="H23" s="685"/>
      <c r="I23" s="685"/>
      <c r="J23" s="685"/>
      <c r="K23" s="685"/>
      <c r="L23" s="685"/>
      <c r="M23" s="685"/>
      <c r="N23" s="685"/>
      <c r="O23" s="164"/>
      <c r="P23" s="164"/>
      <c r="Q23" s="164"/>
    </row>
    <row r="24" spans="1:17" ht="15" hidden="1" customHeight="1">
      <c r="A24" s="685"/>
      <c r="B24" s="685"/>
      <c r="C24" s="685"/>
      <c r="D24" s="685"/>
      <c r="E24" s="685"/>
      <c r="F24" s="685"/>
      <c r="G24" s="685"/>
      <c r="H24" s="685"/>
      <c r="I24" s="685"/>
      <c r="J24" s="685"/>
      <c r="K24" s="685"/>
      <c r="L24" s="685"/>
      <c r="M24" s="685"/>
      <c r="N24" s="685"/>
      <c r="O24" s="164"/>
      <c r="P24" s="164"/>
      <c r="Q24" s="164"/>
    </row>
    <row r="25" spans="1:17" hidden="1">
      <c r="A25" s="685"/>
      <c r="B25" s="685"/>
      <c r="C25" s="685"/>
      <c r="D25" s="685"/>
      <c r="E25" s="685"/>
      <c r="F25" s="685"/>
      <c r="G25" s="685"/>
      <c r="H25" s="685"/>
      <c r="I25" s="685"/>
      <c r="J25" s="685"/>
      <c r="K25" s="685"/>
      <c r="L25" s="685"/>
      <c r="M25" s="685"/>
      <c r="N25" s="685"/>
      <c r="O25" s="164"/>
      <c r="P25" s="164"/>
      <c r="Q25" s="164"/>
    </row>
    <row r="26" spans="1:17" ht="25.5" customHeight="1">
      <c r="A26" s="703" t="s">
        <v>390</v>
      </c>
      <c r="B26" s="703"/>
      <c r="C26" s="703"/>
      <c r="D26" s="703"/>
      <c r="E26" s="703"/>
      <c r="F26" s="703"/>
      <c r="G26" s="703"/>
      <c r="H26" s="703"/>
      <c r="I26" s="703"/>
      <c r="J26" s="703"/>
      <c r="K26" s="703"/>
      <c r="L26" s="703"/>
      <c r="M26" s="703"/>
      <c r="N26" s="703"/>
      <c r="O26" s="151"/>
      <c r="P26" s="151"/>
      <c r="Q26" s="151"/>
    </row>
    <row r="27" spans="1:17" ht="14.7" customHeight="1">
      <c r="A27" s="151"/>
      <c r="B27" s="151"/>
      <c r="C27" s="151"/>
      <c r="D27" s="151"/>
      <c r="E27" s="151"/>
      <c r="F27" s="151"/>
      <c r="G27" s="151"/>
      <c r="H27" s="151"/>
      <c r="I27" s="151"/>
      <c r="J27" s="151"/>
      <c r="K27" s="151"/>
      <c r="L27" s="151"/>
      <c r="M27" s="151"/>
      <c r="N27" s="151"/>
      <c r="O27" s="151"/>
      <c r="P27" s="151"/>
      <c r="Q27" s="151"/>
    </row>
    <row r="28" spans="1:17">
      <c r="A28" s="151"/>
      <c r="B28" s="151"/>
      <c r="C28" s="151"/>
      <c r="D28" s="151"/>
      <c r="E28" s="151"/>
      <c r="F28" s="151"/>
      <c r="G28" s="151"/>
      <c r="H28" s="151"/>
      <c r="I28" s="151"/>
      <c r="J28" s="151"/>
      <c r="K28" s="151"/>
      <c r="L28" s="151"/>
      <c r="M28" s="151"/>
      <c r="N28" s="151"/>
      <c r="O28" s="151"/>
      <c r="P28" s="151"/>
      <c r="Q28" s="151"/>
    </row>
    <row r="29" spans="1:17">
      <c r="A29" s="151"/>
      <c r="B29" s="151"/>
      <c r="C29" s="151"/>
      <c r="D29" s="151"/>
      <c r="E29" s="151"/>
      <c r="F29" s="151"/>
      <c r="G29" s="151"/>
      <c r="H29" s="151"/>
      <c r="I29" s="151"/>
      <c r="J29" s="151"/>
      <c r="K29" s="151"/>
      <c r="L29" s="151"/>
      <c r="M29" s="151"/>
      <c r="N29" s="151"/>
      <c r="O29" s="151"/>
      <c r="P29" s="151"/>
      <c r="Q29" s="151"/>
    </row>
    <row r="30" spans="1:17" ht="26.25" customHeight="1">
      <c r="A30" s="151"/>
      <c r="B30" s="151"/>
      <c r="C30" s="151"/>
      <c r="D30" s="151"/>
      <c r="E30" s="151"/>
      <c r="F30" s="151"/>
      <c r="G30" s="151"/>
      <c r="H30" s="151"/>
      <c r="I30" s="151"/>
      <c r="J30" s="151"/>
      <c r="K30" s="151"/>
      <c r="L30" s="151"/>
      <c r="M30" s="151"/>
      <c r="N30" s="151"/>
      <c r="O30" s="151"/>
      <c r="P30" s="151"/>
      <c r="Q30" s="151"/>
    </row>
  </sheetData>
  <mergeCells count="2">
    <mergeCell ref="A22:N25"/>
    <mergeCell ref="A26:N26"/>
  </mergeCells>
  <hyperlinks>
    <hyperlink ref="T5" location="Content!B37" display="Back to Content Page" xr:uid="{00000000-0004-0000-6A00-000000000000}"/>
  </hyperlinks>
  <pageMargins left="0.7" right="0.7" top="0.75" bottom="0.75" header="0.3" footer="0.3"/>
  <pageSetup orientation="landscape" r:id="rId1"/>
  <headerFoot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5815-D572-4E8A-899B-C2B3E8A0BECA}">
  <sheetPr>
    <pageSetUpPr fitToPage="1"/>
  </sheetPr>
  <dimension ref="B8:U11"/>
  <sheetViews>
    <sheetView workbookViewId="0">
      <selection activeCell="Q11" sqref="Q11"/>
    </sheetView>
  </sheetViews>
  <sheetFormatPr defaultColWidth="9.21875" defaultRowHeight="14.4"/>
  <cols>
    <col min="3" max="3" width="9.77734375" customWidth="1"/>
  </cols>
  <sheetData>
    <row r="8" spans="2:21" ht="58.8">
      <c r="B8" s="676">
        <v>3</v>
      </c>
      <c r="C8" s="676"/>
      <c r="D8" s="676"/>
      <c r="E8" s="676"/>
      <c r="F8" s="676"/>
      <c r="G8" s="676"/>
      <c r="H8" s="676"/>
      <c r="I8" s="676"/>
      <c r="J8" s="676"/>
      <c r="K8" s="676"/>
      <c r="L8" s="676"/>
      <c r="M8" s="676"/>
      <c r="N8" s="676"/>
      <c r="O8" s="140"/>
      <c r="P8" s="140"/>
      <c r="Q8" s="140"/>
      <c r="R8" s="140"/>
      <c r="S8" s="140"/>
      <c r="T8" s="140"/>
      <c r="U8" s="140"/>
    </row>
    <row r="9" spans="2:21" ht="58.8">
      <c r="B9" s="676" t="s">
        <v>405</v>
      </c>
      <c r="C9" s="676"/>
      <c r="D9" s="676"/>
      <c r="E9" s="676"/>
      <c r="F9" s="676"/>
      <c r="G9" s="676"/>
      <c r="H9" s="676"/>
      <c r="I9" s="676"/>
      <c r="J9" s="676"/>
      <c r="K9" s="676"/>
      <c r="L9" s="676"/>
      <c r="M9" s="676"/>
      <c r="N9" s="676"/>
      <c r="O9" s="140"/>
      <c r="P9" s="140"/>
      <c r="Q9" s="140"/>
      <c r="R9" s="140"/>
      <c r="S9" s="140"/>
      <c r="T9" s="140"/>
      <c r="U9" s="140"/>
    </row>
    <row r="10" spans="2:21" ht="58.8">
      <c r="B10" s="676" t="s">
        <v>406</v>
      </c>
      <c r="C10" s="676"/>
      <c r="D10" s="676"/>
      <c r="E10" s="676"/>
      <c r="F10" s="676"/>
      <c r="G10" s="676"/>
      <c r="H10" s="676"/>
      <c r="I10" s="676"/>
      <c r="J10" s="676"/>
      <c r="K10" s="676"/>
      <c r="L10" s="676"/>
      <c r="M10" s="676"/>
      <c r="N10" s="676"/>
      <c r="O10" s="140"/>
      <c r="P10" s="140"/>
      <c r="Q10" s="140"/>
      <c r="R10" s="140"/>
      <c r="S10" s="140"/>
      <c r="T10" s="140"/>
      <c r="U10" s="140"/>
    </row>
    <row r="11" spans="2:21" ht="58.8">
      <c r="B11" s="676" t="s">
        <v>407</v>
      </c>
      <c r="C11" s="676"/>
      <c r="D11" s="676"/>
      <c r="E11" s="676"/>
      <c r="F11" s="676"/>
      <c r="G11" s="676"/>
      <c r="H11" s="676"/>
      <c r="I11" s="676"/>
      <c r="J11" s="676"/>
      <c r="K11" s="676"/>
      <c r="L11" s="676"/>
      <c r="M11" s="676"/>
      <c r="N11" s="676"/>
    </row>
  </sheetData>
  <mergeCells count="4">
    <mergeCell ref="B8:N8"/>
    <mergeCell ref="B9:N9"/>
    <mergeCell ref="B10:N10"/>
    <mergeCell ref="B11:N11"/>
  </mergeCells>
  <printOptions horizontalCentered="1" verticalCentered="1"/>
  <pageMargins left="0.7" right="0.7" top="0.75" bottom="0.75" header="0.3" footer="0.3"/>
  <pageSetup orientation="landscape" horizontalDpi="300" verticalDpi="300" r:id="rId1"/>
  <headerFooter>
    <oddFooter>&amp;C&amp;P</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pageSetUpPr fitToPage="1"/>
  </sheetPr>
  <dimension ref="A1:Q30"/>
  <sheetViews>
    <sheetView zoomScale="81" zoomScaleNormal="81" workbookViewId="0">
      <selection activeCell="H28" sqref="H28"/>
    </sheetView>
  </sheetViews>
  <sheetFormatPr defaultColWidth="9.21875" defaultRowHeight="14.4"/>
  <cols>
    <col min="1" max="1" width="34.77734375" customWidth="1"/>
    <col min="2" max="15" width="11.5546875" customWidth="1"/>
  </cols>
  <sheetData>
    <row r="1" spans="1:17" ht="20.399999999999999" customHeight="1">
      <c r="A1" s="32" t="s">
        <v>634</v>
      </c>
      <c r="B1" s="24"/>
      <c r="C1" s="24"/>
      <c r="D1" s="24"/>
      <c r="E1" s="24"/>
      <c r="F1" s="24"/>
      <c r="G1" s="24"/>
      <c r="H1" s="24"/>
      <c r="I1" s="24"/>
      <c r="J1" s="24"/>
      <c r="K1" s="24"/>
      <c r="L1" s="24"/>
      <c r="M1" s="24"/>
      <c r="N1" s="24"/>
      <c r="O1" s="24"/>
    </row>
    <row r="2" spans="1:17" ht="15" thickBot="1">
      <c r="A2" s="24"/>
      <c r="B2" s="24"/>
      <c r="C2" s="24"/>
      <c r="D2" s="24"/>
      <c r="E2" s="24"/>
      <c r="F2" s="24"/>
      <c r="G2" s="24"/>
      <c r="H2" s="24"/>
      <c r="I2" s="24"/>
      <c r="J2" s="24"/>
      <c r="K2" s="24"/>
      <c r="L2" s="24"/>
      <c r="M2" s="24"/>
      <c r="N2" s="24"/>
      <c r="O2" s="24"/>
    </row>
    <row r="3" spans="1:17">
      <c r="A3" s="334"/>
      <c r="B3" s="172">
        <v>2010</v>
      </c>
      <c r="C3" s="172">
        <v>2011</v>
      </c>
      <c r="D3" s="172">
        <v>2012</v>
      </c>
      <c r="E3" s="172">
        <v>2013</v>
      </c>
      <c r="F3" s="172">
        <v>2014</v>
      </c>
      <c r="G3" s="172">
        <v>2015</v>
      </c>
      <c r="H3" s="172">
        <v>2016</v>
      </c>
      <c r="I3" s="172">
        <v>2017</v>
      </c>
      <c r="J3" s="172">
        <v>2018</v>
      </c>
      <c r="K3" s="172">
        <v>2019</v>
      </c>
      <c r="L3" s="172">
        <v>2020</v>
      </c>
      <c r="M3" s="172">
        <v>2021</v>
      </c>
      <c r="N3" s="172">
        <v>2022</v>
      </c>
      <c r="O3" s="368">
        <v>2023</v>
      </c>
    </row>
    <row r="4" spans="1:17">
      <c r="A4" s="176" t="s">
        <v>14</v>
      </c>
      <c r="B4" s="356">
        <v>146</v>
      </c>
      <c r="C4" s="356">
        <v>148</v>
      </c>
      <c r="D4" s="356">
        <v>148</v>
      </c>
      <c r="E4" s="356">
        <v>149</v>
      </c>
      <c r="F4" s="356">
        <v>149</v>
      </c>
      <c r="G4" s="356">
        <v>150</v>
      </c>
      <c r="H4" s="356">
        <v>145</v>
      </c>
      <c r="I4" s="356">
        <v>147</v>
      </c>
      <c r="J4" s="356">
        <v>149</v>
      </c>
      <c r="K4" s="356"/>
      <c r="L4" s="356"/>
      <c r="M4" s="444">
        <v>148</v>
      </c>
      <c r="N4" s="654">
        <v>150</v>
      </c>
      <c r="O4" s="361"/>
    </row>
    <row r="5" spans="1:17">
      <c r="A5" s="176" t="s">
        <v>13</v>
      </c>
      <c r="B5" s="356">
        <v>98</v>
      </c>
      <c r="C5" s="356">
        <v>118</v>
      </c>
      <c r="D5" s="356">
        <v>119</v>
      </c>
      <c r="E5" s="356">
        <v>109</v>
      </c>
      <c r="F5" s="356">
        <v>106</v>
      </c>
      <c r="G5" s="356">
        <v>108</v>
      </c>
      <c r="H5" s="356">
        <v>102</v>
      </c>
      <c r="I5" s="356">
        <v>101</v>
      </c>
      <c r="J5" s="356">
        <v>94</v>
      </c>
      <c r="K5" s="356"/>
      <c r="L5" s="356"/>
      <c r="M5" s="444">
        <v>117</v>
      </c>
      <c r="N5" s="654">
        <v>114</v>
      </c>
      <c r="O5" s="361"/>
      <c r="Q5" s="48" t="s">
        <v>12</v>
      </c>
    </row>
    <row r="6" spans="1:17">
      <c r="A6" s="176" t="s">
        <v>343</v>
      </c>
      <c r="B6" s="356"/>
      <c r="C6" s="356"/>
      <c r="D6" s="356"/>
      <c r="E6" s="356"/>
      <c r="F6" s="356"/>
      <c r="G6" s="356">
        <v>160</v>
      </c>
      <c r="H6" s="356">
        <v>163</v>
      </c>
      <c r="I6" s="356">
        <v>165</v>
      </c>
      <c r="J6" s="356">
        <v>156</v>
      </c>
      <c r="K6" s="356"/>
      <c r="L6" s="356"/>
      <c r="M6" s="444">
        <v>156</v>
      </c>
      <c r="N6" s="654">
        <v>152</v>
      </c>
      <c r="O6" s="361"/>
      <c r="Q6" s="48"/>
    </row>
    <row r="7" spans="1:17">
      <c r="A7" s="176" t="s">
        <v>85</v>
      </c>
      <c r="B7" s="356">
        <v>168</v>
      </c>
      <c r="C7" s="356">
        <v>187</v>
      </c>
      <c r="D7" s="356">
        <v>186</v>
      </c>
      <c r="E7" s="356">
        <v>186</v>
      </c>
      <c r="F7" s="356">
        <v>176</v>
      </c>
      <c r="G7" s="356">
        <v>176</v>
      </c>
      <c r="H7" s="356">
        <v>176</v>
      </c>
      <c r="I7" s="356">
        <v>176</v>
      </c>
      <c r="J7" s="356">
        <v>179</v>
      </c>
      <c r="K7" s="356"/>
      <c r="L7" s="356"/>
      <c r="M7" s="444">
        <v>179</v>
      </c>
      <c r="N7" s="654">
        <v>180</v>
      </c>
      <c r="O7" s="361"/>
    </row>
    <row r="8" spans="1:17">
      <c r="A8" s="176" t="s">
        <v>258</v>
      </c>
      <c r="B8" s="356">
        <v>121</v>
      </c>
      <c r="C8" s="356">
        <v>140</v>
      </c>
      <c r="D8" s="356">
        <v>141</v>
      </c>
      <c r="E8" s="356">
        <v>148</v>
      </c>
      <c r="F8" s="356">
        <v>150</v>
      </c>
      <c r="G8" s="356">
        <v>148</v>
      </c>
      <c r="H8" s="356">
        <v>141</v>
      </c>
      <c r="I8" s="356">
        <v>144</v>
      </c>
      <c r="J8" s="356">
        <v>138</v>
      </c>
      <c r="K8" s="356"/>
      <c r="L8" s="356"/>
      <c r="M8" s="444">
        <v>144</v>
      </c>
      <c r="N8" s="654">
        <v>142</v>
      </c>
      <c r="O8" s="361"/>
    </row>
    <row r="9" spans="1:17">
      <c r="A9" s="176" t="s">
        <v>11</v>
      </c>
      <c r="B9" s="356">
        <v>141</v>
      </c>
      <c r="C9" s="356">
        <v>160</v>
      </c>
      <c r="D9" s="356">
        <v>158</v>
      </c>
      <c r="E9" s="356">
        <v>162</v>
      </c>
      <c r="F9" s="356">
        <v>161</v>
      </c>
      <c r="G9" s="356">
        <v>160</v>
      </c>
      <c r="H9" s="356">
        <v>159</v>
      </c>
      <c r="I9" s="356">
        <v>159</v>
      </c>
      <c r="J9" s="356">
        <v>164</v>
      </c>
      <c r="K9" s="356"/>
      <c r="L9" s="356"/>
      <c r="M9" s="444">
        <v>168</v>
      </c>
      <c r="N9" s="654">
        <v>168</v>
      </c>
      <c r="O9" s="361"/>
    </row>
    <row r="10" spans="1:17">
      <c r="A10" s="176" t="s">
        <v>10</v>
      </c>
      <c r="B10" s="356">
        <v>135</v>
      </c>
      <c r="C10" s="356">
        <v>151</v>
      </c>
      <c r="D10" s="356">
        <v>151</v>
      </c>
      <c r="E10" s="356">
        <v>155</v>
      </c>
      <c r="F10" s="356">
        <v>154</v>
      </c>
      <c r="G10" s="356">
        <v>158</v>
      </c>
      <c r="H10" s="356">
        <v>158</v>
      </c>
      <c r="I10" s="356">
        <v>161</v>
      </c>
      <c r="J10" s="356">
        <v>162</v>
      </c>
      <c r="K10" s="356"/>
      <c r="L10" s="356"/>
      <c r="M10" s="444">
        <v>173</v>
      </c>
      <c r="N10" s="654">
        <v>177</v>
      </c>
      <c r="O10" s="361"/>
    </row>
    <row r="11" spans="1:17">
      <c r="A11" s="176" t="s">
        <v>9</v>
      </c>
      <c r="B11" s="356">
        <v>153</v>
      </c>
      <c r="C11" s="356">
        <v>171</v>
      </c>
      <c r="D11" s="356">
        <v>170</v>
      </c>
      <c r="E11" s="356">
        <v>174</v>
      </c>
      <c r="F11" s="356">
        <v>173</v>
      </c>
      <c r="G11" s="356">
        <v>170</v>
      </c>
      <c r="H11" s="356">
        <v>170</v>
      </c>
      <c r="I11" s="356">
        <v>171</v>
      </c>
      <c r="J11" s="356">
        <v>172</v>
      </c>
      <c r="K11" s="356"/>
      <c r="L11" s="356"/>
      <c r="M11" s="444">
        <v>169</v>
      </c>
      <c r="N11" s="654">
        <v>172</v>
      </c>
      <c r="O11" s="361"/>
    </row>
    <row r="12" spans="1:17">
      <c r="A12" s="176" t="s">
        <v>8</v>
      </c>
      <c r="B12" s="356">
        <v>72</v>
      </c>
      <c r="C12" s="356">
        <v>77</v>
      </c>
      <c r="D12" s="356">
        <v>80</v>
      </c>
      <c r="E12" s="356">
        <v>63</v>
      </c>
      <c r="F12" s="356">
        <v>63</v>
      </c>
      <c r="G12" s="356">
        <v>64</v>
      </c>
      <c r="H12" s="356">
        <v>64</v>
      </c>
      <c r="I12" s="356">
        <v>65</v>
      </c>
      <c r="J12" s="356">
        <v>66</v>
      </c>
      <c r="K12" s="356"/>
      <c r="L12" s="356"/>
      <c r="M12" s="444">
        <v>63</v>
      </c>
      <c r="N12" s="654">
        <v>72</v>
      </c>
      <c r="O12" s="361"/>
    </row>
    <row r="13" spans="1:17">
      <c r="A13" s="176" t="s">
        <v>6</v>
      </c>
      <c r="B13" s="356">
        <v>165</v>
      </c>
      <c r="C13" s="356">
        <v>184</v>
      </c>
      <c r="D13" s="356">
        <v>185</v>
      </c>
      <c r="E13" s="356">
        <v>178</v>
      </c>
      <c r="F13" s="356">
        <v>180</v>
      </c>
      <c r="G13" s="356">
        <v>181</v>
      </c>
      <c r="H13" s="356">
        <v>179</v>
      </c>
      <c r="I13" s="356">
        <v>180</v>
      </c>
      <c r="J13" s="356">
        <v>180</v>
      </c>
      <c r="K13" s="356"/>
      <c r="L13" s="356"/>
      <c r="M13" s="444">
        <v>185</v>
      </c>
      <c r="N13" s="654">
        <v>183</v>
      </c>
      <c r="O13" s="361"/>
    </row>
    <row r="14" spans="1:17">
      <c r="A14" s="176" t="s">
        <v>25</v>
      </c>
      <c r="B14" s="356">
        <v>105</v>
      </c>
      <c r="C14" s="356">
        <v>120</v>
      </c>
      <c r="D14" s="356">
        <v>128</v>
      </c>
      <c r="E14" s="356">
        <v>127</v>
      </c>
      <c r="F14" s="356">
        <v>126</v>
      </c>
      <c r="G14" s="356">
        <v>125</v>
      </c>
      <c r="H14" s="356">
        <v>128</v>
      </c>
      <c r="I14" s="356">
        <v>129</v>
      </c>
      <c r="J14" s="356">
        <v>130</v>
      </c>
      <c r="K14" s="356"/>
      <c r="L14" s="356"/>
      <c r="M14" s="444">
        <v>139</v>
      </c>
      <c r="N14" s="654">
        <v>142</v>
      </c>
      <c r="O14" s="361"/>
    </row>
    <row r="15" spans="1:17">
      <c r="A15" s="176" t="s">
        <v>4</v>
      </c>
      <c r="B15" s="356">
        <v>52</v>
      </c>
      <c r="C15" s="356">
        <v>52</v>
      </c>
      <c r="D15" s="356">
        <v>46</v>
      </c>
      <c r="E15" s="356">
        <v>71</v>
      </c>
      <c r="F15" s="356">
        <v>64</v>
      </c>
      <c r="G15" s="356">
        <v>63</v>
      </c>
      <c r="H15" s="356">
        <v>62</v>
      </c>
      <c r="I15" s="356">
        <v>62</v>
      </c>
      <c r="J15" s="356">
        <v>62</v>
      </c>
      <c r="K15" s="356"/>
      <c r="L15" s="356"/>
      <c r="M15" s="444">
        <v>72</v>
      </c>
      <c r="N15" s="654">
        <v>67</v>
      </c>
      <c r="O15" s="361"/>
    </row>
    <row r="16" spans="1:17">
      <c r="A16" s="176" t="s">
        <v>3</v>
      </c>
      <c r="B16" s="356">
        <v>110</v>
      </c>
      <c r="C16" s="356">
        <v>123</v>
      </c>
      <c r="D16" s="356">
        <v>121</v>
      </c>
      <c r="E16" s="356">
        <v>118</v>
      </c>
      <c r="F16" s="356">
        <v>116</v>
      </c>
      <c r="G16" s="356">
        <v>119</v>
      </c>
      <c r="H16" s="356">
        <v>111</v>
      </c>
      <c r="I16" s="356">
        <v>113</v>
      </c>
      <c r="J16" s="356">
        <v>113</v>
      </c>
      <c r="K16" s="356"/>
      <c r="L16" s="356"/>
      <c r="M16" s="444">
        <v>109</v>
      </c>
      <c r="N16" s="654">
        <v>110</v>
      </c>
      <c r="O16" s="361"/>
    </row>
    <row r="17" spans="1:16">
      <c r="A17" s="176" t="s">
        <v>65</v>
      </c>
      <c r="B17" s="356">
        <v>148</v>
      </c>
      <c r="C17" s="356">
        <v>152</v>
      </c>
      <c r="D17" s="356">
        <v>152</v>
      </c>
      <c r="E17" s="356">
        <v>159</v>
      </c>
      <c r="F17" s="356">
        <v>151</v>
      </c>
      <c r="G17" s="356">
        <v>151</v>
      </c>
      <c r="H17" s="356">
        <v>154</v>
      </c>
      <c r="I17" s="356">
        <v>154</v>
      </c>
      <c r="J17" s="356">
        <v>159</v>
      </c>
      <c r="K17" s="356"/>
      <c r="L17" s="356"/>
      <c r="M17" s="444">
        <v>160</v>
      </c>
      <c r="N17" s="654">
        <v>167</v>
      </c>
      <c r="O17" s="361"/>
    </row>
    <row r="18" spans="1:16">
      <c r="A18" s="176" t="s">
        <v>2</v>
      </c>
      <c r="B18" s="356">
        <v>150</v>
      </c>
      <c r="C18" s="356">
        <v>164</v>
      </c>
      <c r="D18" s="356">
        <v>163</v>
      </c>
      <c r="E18" s="356">
        <v>141</v>
      </c>
      <c r="F18" s="356">
        <v>139</v>
      </c>
      <c r="G18" s="356">
        <v>139</v>
      </c>
      <c r="H18" s="356">
        <v>141</v>
      </c>
      <c r="I18" s="356">
        <v>144</v>
      </c>
      <c r="J18" s="356">
        <v>143</v>
      </c>
      <c r="K18" s="356"/>
      <c r="L18" s="356"/>
      <c r="M18" s="444">
        <v>154</v>
      </c>
      <c r="N18" s="654">
        <v>153</v>
      </c>
      <c r="O18" s="361"/>
    </row>
    <row r="19" spans="1:16" ht="15" thickBot="1">
      <c r="A19" s="187" t="s">
        <v>40</v>
      </c>
      <c r="B19" s="445">
        <v>169</v>
      </c>
      <c r="C19" s="445">
        <v>173</v>
      </c>
      <c r="D19" s="445">
        <v>172</v>
      </c>
      <c r="E19" s="445">
        <v>156</v>
      </c>
      <c r="F19" s="445">
        <v>155</v>
      </c>
      <c r="G19" s="445">
        <v>154</v>
      </c>
      <c r="H19" s="445">
        <v>155</v>
      </c>
      <c r="I19" s="445">
        <v>156</v>
      </c>
      <c r="J19" s="445">
        <v>150</v>
      </c>
      <c r="K19" s="445"/>
      <c r="L19" s="445"/>
      <c r="M19" s="446">
        <v>146</v>
      </c>
      <c r="N19" s="655">
        <v>159</v>
      </c>
      <c r="O19" s="364"/>
    </row>
    <row r="20" spans="1:16">
      <c r="A20" s="150"/>
      <c r="B20" s="24"/>
      <c r="C20" s="24"/>
      <c r="D20" s="24"/>
      <c r="E20" s="24"/>
      <c r="F20" s="24"/>
      <c r="G20" s="24"/>
      <c r="H20" s="24"/>
      <c r="I20" s="24"/>
      <c r="J20" s="24"/>
      <c r="K20" s="24"/>
      <c r="L20" s="24"/>
      <c r="M20" s="24"/>
      <c r="N20" s="24"/>
      <c r="O20" s="24"/>
    </row>
    <row r="21" spans="1:16" ht="14.7" customHeight="1">
      <c r="A21" s="149"/>
      <c r="B21" s="28"/>
      <c r="C21" s="28"/>
      <c r="D21" s="28"/>
      <c r="E21" s="28"/>
      <c r="F21" s="28"/>
      <c r="G21" s="28"/>
      <c r="H21" s="28"/>
      <c r="I21" s="28"/>
      <c r="J21" s="28"/>
      <c r="K21" s="28"/>
      <c r="L21" s="28"/>
      <c r="M21" s="28"/>
      <c r="N21" s="28"/>
      <c r="O21" s="28"/>
    </row>
    <row r="22" spans="1:16" s="13" customFormat="1" ht="13.8">
      <c r="A22" s="54" t="s">
        <v>28</v>
      </c>
      <c r="D22" s="17"/>
      <c r="E22" s="17"/>
      <c r="F22" s="17"/>
      <c r="G22" s="17"/>
      <c r="H22" s="17"/>
      <c r="I22" s="17"/>
      <c r="J22" s="17"/>
      <c r="K22" s="17"/>
      <c r="L22" s="17"/>
      <c r="M22" s="17"/>
      <c r="N22" s="17"/>
      <c r="O22" s="17"/>
      <c r="P22" s="17"/>
    </row>
    <row r="23" spans="1:16" s="13" customFormat="1" ht="13.8">
      <c r="A23" s="163" t="s">
        <v>639</v>
      </c>
      <c r="B23" s="17"/>
      <c r="D23" s="17"/>
      <c r="E23" s="17"/>
      <c r="F23" s="17"/>
      <c r="G23" s="17"/>
      <c r="H23" s="17"/>
      <c r="I23" s="17"/>
      <c r="J23" s="17"/>
      <c r="K23" s="17"/>
      <c r="L23" s="17"/>
      <c r="M23" s="17"/>
      <c r="N23" s="17"/>
      <c r="O23" s="17"/>
      <c r="P23" s="17"/>
    </row>
    <row r="24" spans="1:16" s="13" customFormat="1" ht="13.8">
      <c r="A24" s="152"/>
      <c r="B24" s="17"/>
      <c r="D24" s="17"/>
      <c r="E24" s="17"/>
      <c r="F24" s="17"/>
      <c r="G24" s="17"/>
      <c r="H24" s="17"/>
      <c r="I24" s="17"/>
      <c r="J24" s="17"/>
      <c r="K24" s="17"/>
      <c r="L24" s="17"/>
      <c r="M24" s="17"/>
      <c r="N24" s="17"/>
      <c r="O24" s="17"/>
      <c r="P24" s="17"/>
    </row>
    <row r="25" spans="1:16" s="13" customFormat="1" ht="13.8">
      <c r="A25" s="17"/>
      <c r="B25" s="17"/>
      <c r="D25" s="17"/>
      <c r="E25" s="17"/>
      <c r="F25" s="17"/>
      <c r="G25" s="17"/>
      <c r="H25" s="17"/>
      <c r="I25" s="17"/>
      <c r="J25" s="17"/>
      <c r="K25" s="17"/>
      <c r="L25" s="17"/>
      <c r="M25" s="17"/>
      <c r="N25" s="17"/>
      <c r="O25" s="17"/>
      <c r="P25" s="17"/>
    </row>
    <row r="26" spans="1:16" ht="14.7" customHeight="1">
      <c r="A26" s="17"/>
      <c r="B26" s="151"/>
      <c r="C26" s="151"/>
      <c r="D26" s="151"/>
      <c r="E26" s="151"/>
      <c r="F26" s="151"/>
      <c r="G26" s="151"/>
      <c r="H26" s="151"/>
      <c r="I26" s="151"/>
      <c r="J26" s="151"/>
      <c r="K26" s="151"/>
      <c r="L26" s="151"/>
      <c r="M26" s="151"/>
      <c r="N26" s="151"/>
      <c r="O26" s="151"/>
    </row>
    <row r="27" spans="1:16" ht="14.7" customHeight="1">
      <c r="A27" s="151"/>
      <c r="B27" s="151"/>
      <c r="C27" s="151"/>
      <c r="D27" s="151"/>
      <c r="E27" s="151"/>
      <c r="F27" s="151"/>
      <c r="G27" s="151"/>
      <c r="H27" s="151"/>
      <c r="I27" s="151"/>
      <c r="J27" s="151"/>
      <c r="K27" s="151"/>
      <c r="L27" s="151"/>
      <c r="M27" s="151"/>
      <c r="N27" s="151"/>
      <c r="O27" s="151"/>
    </row>
    <row r="28" spans="1:16">
      <c r="A28" s="151"/>
      <c r="B28" s="151"/>
      <c r="C28" s="151"/>
      <c r="D28" s="151"/>
      <c r="E28" s="151"/>
      <c r="F28" s="151"/>
      <c r="G28" s="151"/>
      <c r="H28" s="151"/>
      <c r="I28" s="151"/>
      <c r="J28" s="151"/>
      <c r="K28" s="151"/>
      <c r="L28" s="151"/>
      <c r="M28" s="151"/>
      <c r="N28" s="151"/>
      <c r="O28" s="151"/>
    </row>
    <row r="29" spans="1:16">
      <c r="A29" s="151"/>
      <c r="B29" s="151"/>
      <c r="C29" s="151"/>
      <c r="D29" s="151"/>
      <c r="E29" s="151"/>
      <c r="F29" s="151"/>
      <c r="G29" s="151"/>
      <c r="H29" s="151"/>
      <c r="I29" s="151"/>
      <c r="J29" s="151"/>
      <c r="K29" s="151"/>
      <c r="L29" s="151"/>
      <c r="M29" s="151"/>
      <c r="N29" s="151"/>
      <c r="O29" s="151"/>
    </row>
    <row r="30" spans="1:16" ht="26.25" customHeight="1">
      <c r="A30" s="151"/>
      <c r="B30" s="151"/>
      <c r="C30" s="151"/>
      <c r="D30" s="151"/>
      <c r="E30" s="151"/>
      <c r="F30" s="151"/>
      <c r="G30" s="151"/>
      <c r="H30" s="151"/>
      <c r="I30" s="151"/>
      <c r="J30" s="151"/>
      <c r="K30" s="151"/>
      <c r="L30" s="151"/>
      <c r="M30" s="151"/>
      <c r="N30" s="151"/>
      <c r="O30" s="151"/>
    </row>
  </sheetData>
  <hyperlinks>
    <hyperlink ref="Q5" location="Content!B37" display="Back to Content Page" xr:uid="{00000000-0004-0000-7000-000000000000}"/>
  </hyperlinks>
  <pageMargins left="0.7" right="0.7" top="0.75" bottom="0.75" header="0.3" footer="0.3"/>
  <pageSetup scale="96" orientation="landscape" r:id="rId1"/>
  <headerFoot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A1:Y112"/>
  <sheetViews>
    <sheetView workbookViewId="0">
      <selection activeCell="T12" sqref="T12"/>
    </sheetView>
  </sheetViews>
  <sheetFormatPr defaultColWidth="9.21875" defaultRowHeight="14.4"/>
  <cols>
    <col min="1" max="1" width="33.77734375" customWidth="1"/>
    <col min="2" max="3" width="7" customWidth="1"/>
    <col min="4" max="4" width="8.21875" customWidth="1"/>
    <col min="5" max="5" width="8.44140625" customWidth="1"/>
    <col min="6" max="6" width="8.21875" customWidth="1"/>
    <col min="7" max="8" width="7" customWidth="1"/>
    <col min="9" max="15" width="7" style="13" customWidth="1"/>
    <col min="16" max="16" width="7.77734375" customWidth="1"/>
    <col min="17" max="17" width="7.44140625" customWidth="1"/>
    <col min="18" max="18" width="8" customWidth="1"/>
    <col min="19" max="19" width="7.77734375" customWidth="1"/>
    <col min="20" max="20" width="8.21875" customWidth="1"/>
    <col min="21" max="22" width="8.77734375" customWidth="1"/>
  </cols>
  <sheetData>
    <row r="1" spans="1:25" s="13" customFormat="1" ht="13.8">
      <c r="A1" s="54" t="s">
        <v>635</v>
      </c>
      <c r="B1" s="17"/>
      <c r="C1" s="17"/>
      <c r="D1" s="17"/>
      <c r="E1" s="17"/>
      <c r="F1" s="17"/>
      <c r="G1" s="17"/>
      <c r="H1" s="17"/>
      <c r="I1" s="40"/>
      <c r="J1" s="40"/>
      <c r="K1" s="40"/>
      <c r="L1" s="40"/>
      <c r="M1" s="40"/>
      <c r="N1" s="40"/>
      <c r="O1" s="40"/>
      <c r="P1" s="17"/>
      <c r="Q1" s="17"/>
      <c r="R1" s="17"/>
      <c r="S1" s="17"/>
      <c r="T1" s="17"/>
      <c r="U1" s="17"/>
      <c r="V1" s="17"/>
      <c r="W1" s="17"/>
    </row>
    <row r="2" spans="1:25" s="13" customFormat="1" thickBot="1">
      <c r="A2" s="17"/>
      <c r="B2" s="17"/>
      <c r="C2" s="17"/>
      <c r="D2" s="17"/>
      <c r="E2" s="17"/>
      <c r="F2" s="17"/>
      <c r="G2" s="17"/>
      <c r="H2" s="17"/>
      <c r="I2" s="40"/>
      <c r="J2" s="40"/>
      <c r="K2" s="40"/>
      <c r="L2" s="40"/>
      <c r="M2" s="40"/>
      <c r="N2" s="40"/>
      <c r="O2" s="40"/>
      <c r="P2" s="17"/>
      <c r="Q2" s="17"/>
      <c r="R2" s="17"/>
      <c r="S2" s="17"/>
      <c r="T2" s="17"/>
      <c r="U2" s="17"/>
      <c r="V2" s="17"/>
      <c r="W2" s="17"/>
    </row>
    <row r="3" spans="1:25" s="357" customFormat="1" ht="24" customHeight="1" thickBot="1">
      <c r="A3" s="825" t="s">
        <v>15</v>
      </c>
      <c r="B3" s="827" t="s">
        <v>439</v>
      </c>
      <c r="C3" s="828"/>
      <c r="D3" s="828"/>
      <c r="E3" s="828"/>
      <c r="F3" s="828"/>
      <c r="G3" s="828"/>
      <c r="H3" s="828"/>
      <c r="I3" s="828"/>
      <c r="J3" s="828"/>
      <c r="K3" s="828"/>
      <c r="L3" s="828"/>
      <c r="M3" s="828"/>
      <c r="N3" s="828"/>
      <c r="O3" s="829"/>
      <c r="W3" s="17"/>
    </row>
    <row r="4" spans="1:25" s="26" customFormat="1" ht="21" customHeight="1">
      <c r="A4" s="826"/>
      <c r="B4" s="436">
        <v>2010</v>
      </c>
      <c r="C4" s="437">
        <v>2011</v>
      </c>
      <c r="D4" s="437">
        <v>2012</v>
      </c>
      <c r="E4" s="437">
        <v>2013</v>
      </c>
      <c r="F4" s="438">
        <v>2014</v>
      </c>
      <c r="G4" s="439">
        <v>2015</v>
      </c>
      <c r="H4" s="439">
        <v>2016</v>
      </c>
      <c r="I4" s="440">
        <v>2017</v>
      </c>
      <c r="J4" s="440">
        <v>2018</v>
      </c>
      <c r="K4" s="440">
        <v>2019</v>
      </c>
      <c r="L4" s="440">
        <v>2020</v>
      </c>
      <c r="M4" s="440">
        <v>2021</v>
      </c>
      <c r="N4" s="440">
        <v>2022</v>
      </c>
      <c r="O4" s="441">
        <v>2023</v>
      </c>
      <c r="W4" s="358"/>
      <c r="X4"/>
      <c r="Y4"/>
    </row>
    <row r="5" spans="1:25" s="13" customFormat="1">
      <c r="A5" s="434" t="s">
        <v>14</v>
      </c>
      <c r="B5" s="442">
        <v>0.50862490781527292</v>
      </c>
      <c r="C5" s="359">
        <v>0.52113166571967962</v>
      </c>
      <c r="D5" s="360">
        <v>0.52419857107736456</v>
      </c>
      <c r="E5" s="360">
        <v>0.52967923229347114</v>
      </c>
      <c r="F5" s="360">
        <v>0.53159142182439567</v>
      </c>
      <c r="G5" s="360">
        <v>0.57199999999999995</v>
      </c>
      <c r="H5" s="360">
        <v>0.57699999999999996</v>
      </c>
      <c r="I5" s="360">
        <v>0.58099999999999996</v>
      </c>
      <c r="J5" s="360">
        <v>0.59499999999999997</v>
      </c>
      <c r="K5" s="360">
        <v>0.59499999999999997</v>
      </c>
      <c r="L5" s="360">
        <v>0.59</v>
      </c>
      <c r="M5" s="360">
        <v>0.58599999999999997</v>
      </c>
      <c r="N5" s="360">
        <v>0.59099999999999997</v>
      </c>
      <c r="O5" s="361"/>
      <c r="Q5" s="656"/>
      <c r="W5" s="17"/>
      <c r="X5"/>
      <c r="Y5"/>
    </row>
    <row r="6" spans="1:25" s="13" customFormat="1">
      <c r="A6" s="434" t="s">
        <v>13</v>
      </c>
      <c r="B6" s="442">
        <v>0.68106556011749364</v>
      </c>
      <c r="C6" s="359">
        <v>0.68814138980454498</v>
      </c>
      <c r="D6" s="360">
        <v>0.69136039969762453</v>
      </c>
      <c r="E6" s="359">
        <v>0.6956899164842254</v>
      </c>
      <c r="F6" s="360">
        <v>0.69791874265796994</v>
      </c>
      <c r="G6" s="360">
        <v>0.70599999999999996</v>
      </c>
      <c r="H6" s="360">
        <v>0.71199999999999997</v>
      </c>
      <c r="I6" s="360">
        <v>0.71699999999999997</v>
      </c>
      <c r="J6" s="360">
        <v>0.71599999999999997</v>
      </c>
      <c r="K6" s="360">
        <v>0.71699999999999997</v>
      </c>
      <c r="L6" s="360">
        <v>0.71299999999999997</v>
      </c>
      <c r="M6" s="360">
        <v>0.69299999999999995</v>
      </c>
      <c r="N6" s="360">
        <v>0.70799999999999996</v>
      </c>
      <c r="O6" s="361"/>
      <c r="Q6" s="656"/>
      <c r="W6" s="17"/>
      <c r="X6" t="s">
        <v>16</v>
      </c>
      <c r="Y6"/>
    </row>
    <row r="7" spans="1:25" s="13" customFormat="1">
      <c r="A7" s="434" t="s">
        <v>259</v>
      </c>
      <c r="B7" s="442" t="s">
        <v>103</v>
      </c>
      <c r="C7" s="359">
        <v>0.48699999999999999</v>
      </c>
      <c r="D7" s="360">
        <v>0.49299999999999999</v>
      </c>
      <c r="E7" s="359">
        <v>0.499</v>
      </c>
      <c r="F7" s="360">
        <v>0.501</v>
      </c>
      <c r="G7" s="360">
        <v>0.502</v>
      </c>
      <c r="H7" s="360">
        <v>0.502</v>
      </c>
      <c r="I7" s="360">
        <v>0.503</v>
      </c>
      <c r="J7" s="360">
        <v>0.55700000000000005</v>
      </c>
      <c r="K7" s="360">
        <v>0.56000000000000005</v>
      </c>
      <c r="L7" s="360">
        <v>0.56200000000000006</v>
      </c>
      <c r="M7" s="360">
        <v>0.55800000000000005</v>
      </c>
      <c r="N7" s="360">
        <v>0.58599999999999997</v>
      </c>
      <c r="O7" s="361"/>
      <c r="Q7" s="656"/>
      <c r="W7" s="17"/>
      <c r="X7"/>
      <c r="Y7"/>
    </row>
    <row r="8" spans="1:25" s="13" customFormat="1">
      <c r="A8" s="429" t="s">
        <v>85</v>
      </c>
      <c r="B8" s="442">
        <v>0.40772732299741238</v>
      </c>
      <c r="C8" s="359">
        <v>0.41790258664530627</v>
      </c>
      <c r="D8" s="360">
        <v>0.42343643576399548</v>
      </c>
      <c r="E8" s="360">
        <v>0.4295715501975369</v>
      </c>
      <c r="F8" s="360">
        <v>0.43313535394693004</v>
      </c>
      <c r="G8" s="360">
        <v>0.44400000000000001</v>
      </c>
      <c r="H8" s="360">
        <v>0.45200000000000001</v>
      </c>
      <c r="I8" s="360">
        <v>0.45700000000000002</v>
      </c>
      <c r="J8" s="360">
        <v>0.48</v>
      </c>
      <c r="K8" s="360">
        <v>0.48199999999999998</v>
      </c>
      <c r="L8" s="360">
        <v>0.47899999999999998</v>
      </c>
      <c r="M8" s="360">
        <v>0.47899999999999998</v>
      </c>
      <c r="N8" s="360">
        <v>0.48099999999999998</v>
      </c>
      <c r="O8" s="361"/>
      <c r="Q8" s="656"/>
      <c r="W8" s="17"/>
      <c r="X8"/>
      <c r="Y8"/>
    </row>
    <row r="9" spans="1:25" s="13" customFormat="1" ht="13.8">
      <c r="A9" s="434" t="s">
        <v>258</v>
      </c>
      <c r="B9" s="442">
        <v>0.52466324211745896</v>
      </c>
      <c r="C9" s="359">
        <v>0.52808860783743716</v>
      </c>
      <c r="D9" s="360">
        <v>0.52893567059291013</v>
      </c>
      <c r="E9" s="360">
        <v>0.53019583373279544</v>
      </c>
      <c r="F9" s="360">
        <v>0.53063315045528303</v>
      </c>
      <c r="G9" s="360">
        <v>0.58399999999999996</v>
      </c>
      <c r="H9" s="360">
        <v>0.58599999999999997</v>
      </c>
      <c r="I9" s="360">
        <v>0.58799999999999997</v>
      </c>
      <c r="J9" s="360">
        <v>0.60699999999999998</v>
      </c>
      <c r="K9" s="360">
        <v>0.61499999999999999</v>
      </c>
      <c r="L9" s="360">
        <v>0.61</v>
      </c>
      <c r="M9" s="360">
        <v>0.59699999999999998</v>
      </c>
      <c r="N9" s="360">
        <v>0.61</v>
      </c>
      <c r="O9" s="361"/>
      <c r="Q9" s="656"/>
      <c r="W9" s="17"/>
      <c r="X9" s="17"/>
    </row>
    <row r="10" spans="1:25" s="13" customFormat="1">
      <c r="A10" s="434" t="s">
        <v>11</v>
      </c>
      <c r="B10" s="442">
        <v>0.47158259455928936</v>
      </c>
      <c r="C10" s="359">
        <v>0.48038181095627097</v>
      </c>
      <c r="D10" s="360">
        <v>0.4844076043196503</v>
      </c>
      <c r="E10" s="360">
        <v>0.49389550814063388</v>
      </c>
      <c r="F10" s="360">
        <v>0.49653214869026219</v>
      </c>
      <c r="G10" s="360">
        <v>0.51100000000000001</v>
      </c>
      <c r="H10" s="360">
        <v>0.51600000000000001</v>
      </c>
      <c r="I10" s="360">
        <v>0.52</v>
      </c>
      <c r="J10" s="360">
        <v>0.52200000000000002</v>
      </c>
      <c r="K10" s="360">
        <v>0.52400000000000002</v>
      </c>
      <c r="L10" s="360">
        <v>0.52100000000000002</v>
      </c>
      <c r="M10" s="360">
        <v>0.51400000000000001</v>
      </c>
      <c r="N10" s="360">
        <v>0.52100000000000002</v>
      </c>
      <c r="O10" s="361"/>
      <c r="Q10" s="656"/>
      <c r="W10" s="17"/>
      <c r="X10"/>
      <c r="Y10"/>
    </row>
    <row r="11" spans="1:25" s="13" customFormat="1" ht="13.8">
      <c r="A11" s="434" t="s">
        <v>10</v>
      </c>
      <c r="B11" s="442">
        <v>0.50431768260804488</v>
      </c>
      <c r="C11" s="359">
        <v>0.50479761987536875</v>
      </c>
      <c r="D11" s="360">
        <v>0.50713467564937009</v>
      </c>
      <c r="E11" s="360">
        <v>0.50825793732325808</v>
      </c>
      <c r="F11" s="360">
        <v>0.50986557901921314</v>
      </c>
      <c r="G11" s="360">
        <v>0.51400000000000001</v>
      </c>
      <c r="H11" s="360">
        <v>0.51700000000000002</v>
      </c>
      <c r="I11" s="360">
        <v>0.51900000000000002</v>
      </c>
      <c r="J11" s="360">
        <v>0.50700000000000001</v>
      </c>
      <c r="K11" s="360">
        <v>0.51</v>
      </c>
      <c r="L11" s="360">
        <v>0.501</v>
      </c>
      <c r="M11" s="360">
        <v>0.501</v>
      </c>
      <c r="N11" s="360">
        <v>0.48699999999999999</v>
      </c>
      <c r="O11" s="361"/>
      <c r="Q11" s="656"/>
      <c r="W11" s="17"/>
    </row>
    <row r="12" spans="1:25" s="13" customFormat="1" ht="13.8">
      <c r="A12" s="434" t="s">
        <v>9</v>
      </c>
      <c r="B12" s="442">
        <v>0.41985312481837755</v>
      </c>
      <c r="C12" s="359">
        <v>0.42884950553636841</v>
      </c>
      <c r="D12" s="360">
        <v>0.43282873444411696</v>
      </c>
      <c r="E12" s="360">
        <v>0.43877354673821589</v>
      </c>
      <c r="F12" s="360">
        <v>0.44541556451409692</v>
      </c>
      <c r="G12" s="360">
        <v>0.47</v>
      </c>
      <c r="H12" s="360">
        <v>0.47399999999999998</v>
      </c>
      <c r="I12" s="360">
        <v>0.47699999999999998</v>
      </c>
      <c r="J12" s="360">
        <v>0.51</v>
      </c>
      <c r="K12" s="360">
        <v>0.51900000000000002</v>
      </c>
      <c r="L12" s="360">
        <v>0.51600000000000001</v>
      </c>
      <c r="M12" s="360">
        <v>0.51200000000000001</v>
      </c>
      <c r="N12" s="360">
        <v>0.50800000000000001</v>
      </c>
      <c r="O12" s="361"/>
      <c r="Q12" s="656"/>
      <c r="W12" s="17"/>
    </row>
    <row r="13" spans="1:25" s="13" customFormat="1" ht="15" customHeight="1">
      <c r="A13" s="434" t="s">
        <v>8</v>
      </c>
      <c r="B13" s="442">
        <v>0.75571496465711585</v>
      </c>
      <c r="C13" s="359">
        <v>0.76188834765167057</v>
      </c>
      <c r="D13" s="360">
        <v>0.77236601166498087</v>
      </c>
      <c r="E13" s="360">
        <v>0.77469756181723959</v>
      </c>
      <c r="F13" s="360">
        <v>0.77655244442417404</v>
      </c>
      <c r="G13" s="360">
        <v>0.78200000000000003</v>
      </c>
      <c r="H13" s="360">
        <v>0.78800000000000003</v>
      </c>
      <c r="I13" s="360">
        <v>0.79</v>
      </c>
      <c r="J13" s="360">
        <v>0.81100000000000005</v>
      </c>
      <c r="K13" s="360">
        <v>0.81699999999999995</v>
      </c>
      <c r="L13" s="360">
        <v>0.80400000000000005</v>
      </c>
      <c r="M13" s="360">
        <v>0.80200000000000005</v>
      </c>
      <c r="N13" s="360">
        <v>0.79600000000000004</v>
      </c>
      <c r="O13" s="361"/>
      <c r="Q13" s="656"/>
      <c r="W13" s="17"/>
    </row>
    <row r="14" spans="1:25" s="13" customFormat="1" ht="13.8">
      <c r="A14" s="434" t="s">
        <v>6</v>
      </c>
      <c r="B14" s="442">
        <v>0.40109392198968363</v>
      </c>
      <c r="C14" s="359">
        <v>0.40453817111634349</v>
      </c>
      <c r="D14" s="360">
        <v>0.4079816967973548</v>
      </c>
      <c r="E14" s="360">
        <v>0.41254868066492756</v>
      </c>
      <c r="F14" s="360">
        <v>0.41642756117288943</v>
      </c>
      <c r="G14" s="360">
        <v>0.432</v>
      </c>
      <c r="H14" s="360">
        <v>0.435</v>
      </c>
      <c r="I14" s="360">
        <v>0.437</v>
      </c>
      <c r="J14" s="360">
        <v>0.45100000000000001</v>
      </c>
      <c r="K14" s="360">
        <v>0.45600000000000002</v>
      </c>
      <c r="L14" s="360">
        <v>0.45300000000000001</v>
      </c>
      <c r="M14" s="360">
        <v>0.44600000000000001</v>
      </c>
      <c r="N14" s="360">
        <v>0.46100000000000002</v>
      </c>
      <c r="O14" s="361"/>
      <c r="Q14" s="656"/>
      <c r="W14" s="17"/>
    </row>
    <row r="15" spans="1:25" s="13" customFormat="1" ht="13.8">
      <c r="A15" s="434" t="s">
        <v>5</v>
      </c>
      <c r="B15" s="442">
        <v>0.61033743707423282</v>
      </c>
      <c r="C15" s="359">
        <v>0.61619299650430415</v>
      </c>
      <c r="D15" s="360">
        <v>0.61977472505283016</v>
      </c>
      <c r="E15" s="360">
        <v>0.62519415201273565</v>
      </c>
      <c r="F15" s="360">
        <v>0.62761630767066268</v>
      </c>
      <c r="G15" s="360">
        <v>0.64200000000000002</v>
      </c>
      <c r="H15" s="360">
        <v>0.64500000000000002</v>
      </c>
      <c r="I15" s="360">
        <v>0.64700000000000002</v>
      </c>
      <c r="J15" s="360">
        <v>0.63600000000000001</v>
      </c>
      <c r="K15" s="360">
        <v>0.63900000000000001</v>
      </c>
      <c r="L15" s="360">
        <v>0.63300000000000001</v>
      </c>
      <c r="M15" s="360">
        <v>0.61499999999999999</v>
      </c>
      <c r="N15" s="360">
        <v>0.61</v>
      </c>
      <c r="O15" s="361"/>
      <c r="Q15" s="656"/>
      <c r="W15" s="17"/>
    </row>
    <row r="16" spans="1:25" s="13" customFormat="1" ht="13.8">
      <c r="A16" s="434" t="s">
        <v>4</v>
      </c>
      <c r="B16" s="442">
        <v>0.74307810346602632</v>
      </c>
      <c r="C16" s="359">
        <v>0.75216274777966485</v>
      </c>
      <c r="D16" s="360">
        <v>0.76070777752221896</v>
      </c>
      <c r="E16" s="360">
        <v>0.76746506706965245</v>
      </c>
      <c r="F16" s="360">
        <v>0.77245936746633859</v>
      </c>
      <c r="G16" s="360">
        <v>0.79100000000000004</v>
      </c>
      <c r="H16" s="360">
        <v>0.79300000000000004</v>
      </c>
      <c r="I16" s="360">
        <v>0.79700000000000004</v>
      </c>
      <c r="J16" s="360">
        <v>0.8</v>
      </c>
      <c r="K16" s="360">
        <v>0.80200000000000005</v>
      </c>
      <c r="L16" s="360">
        <v>0.79300000000000004</v>
      </c>
      <c r="M16" s="360">
        <v>0.78500000000000003</v>
      </c>
      <c r="N16" s="360">
        <v>0.80200000000000005</v>
      </c>
      <c r="O16" s="361"/>
      <c r="Q16" s="656"/>
      <c r="W16" s="17"/>
    </row>
    <row r="17" spans="1:24" s="13" customFormat="1" ht="13.8">
      <c r="A17" s="434" t="s">
        <v>3</v>
      </c>
      <c r="B17" s="442">
        <v>0.64329962190135659</v>
      </c>
      <c r="C17" s="359">
        <v>0.65107070298805103</v>
      </c>
      <c r="D17" s="360">
        <v>0.65897708324606874</v>
      </c>
      <c r="E17" s="360">
        <v>0.66294435549102138</v>
      </c>
      <c r="F17" s="360">
        <v>0.6658793943164153</v>
      </c>
      <c r="G17" s="360">
        <v>0.69199999999999995</v>
      </c>
      <c r="H17" s="360">
        <v>0.69599999999999995</v>
      </c>
      <c r="I17" s="360">
        <v>0.69899999999999995</v>
      </c>
      <c r="J17" s="360">
        <v>0.72599999999999998</v>
      </c>
      <c r="K17" s="360">
        <v>0.73599999999999999</v>
      </c>
      <c r="L17" s="360">
        <v>0.72699999999999998</v>
      </c>
      <c r="M17" s="360">
        <v>0.71299999999999997</v>
      </c>
      <c r="N17" s="360">
        <v>0.71699999999999997</v>
      </c>
      <c r="O17" s="361"/>
      <c r="Q17" s="656"/>
      <c r="W17" s="17"/>
      <c r="X17" s="17"/>
    </row>
    <row r="18" spans="1:24" s="13" customFormat="1" ht="13.8">
      <c r="A18" s="429" t="s">
        <v>65</v>
      </c>
      <c r="B18" s="442">
        <v>0.49991532036946101</v>
      </c>
      <c r="C18" s="359">
        <v>0.50632054266529869</v>
      </c>
      <c r="D18" s="360">
        <v>0.51037268700799232</v>
      </c>
      <c r="E18" s="359">
        <v>0.51591970045665736</v>
      </c>
      <c r="F18" s="360">
        <v>0.52121435595462706</v>
      </c>
      <c r="G18" s="360">
        <v>0.52800000000000002</v>
      </c>
      <c r="H18" s="360">
        <v>0.53300000000000003</v>
      </c>
      <c r="I18" s="360">
        <v>0.53800000000000003</v>
      </c>
      <c r="J18" s="360">
        <v>0.53800000000000003</v>
      </c>
      <c r="K18" s="360">
        <v>0.54800000000000004</v>
      </c>
      <c r="L18" s="360">
        <v>0.54800000000000004</v>
      </c>
      <c r="M18" s="360">
        <v>0.54900000000000004</v>
      </c>
      <c r="N18" s="360">
        <v>0.53200000000000003</v>
      </c>
      <c r="O18" s="361"/>
      <c r="Q18" s="656"/>
      <c r="W18" s="17"/>
      <c r="X18" s="17"/>
    </row>
    <row r="19" spans="1:24" s="13" customFormat="1" ht="13.8">
      <c r="A19" s="434" t="s">
        <v>2</v>
      </c>
      <c r="B19" s="442">
        <v>0.55461367426092678</v>
      </c>
      <c r="C19" s="359">
        <v>0.5650703162655909</v>
      </c>
      <c r="D19" s="360">
        <v>0.57561670169739232</v>
      </c>
      <c r="E19" s="360">
        <v>0.58021424431604851</v>
      </c>
      <c r="F19" s="360">
        <v>0.58550986326183219</v>
      </c>
      <c r="G19" s="360">
        <v>0.58299999999999996</v>
      </c>
      <c r="H19" s="360">
        <v>0.58599999999999997</v>
      </c>
      <c r="I19" s="360">
        <v>0.58799999999999997</v>
      </c>
      <c r="J19" s="360">
        <v>0.57199999999999995</v>
      </c>
      <c r="K19" s="360">
        <v>0.57499999999999996</v>
      </c>
      <c r="L19" s="360">
        <v>0.56999999999999995</v>
      </c>
      <c r="M19" s="360">
        <v>0.56499999999999995</v>
      </c>
      <c r="N19" s="360">
        <v>0.56899999999999995</v>
      </c>
      <c r="O19" s="361"/>
      <c r="Q19" s="656"/>
      <c r="W19" s="17"/>
    </row>
    <row r="20" spans="1:24" s="13" customFormat="1" thickBot="1">
      <c r="A20" s="435" t="s">
        <v>1</v>
      </c>
      <c r="B20" s="443">
        <v>0.46091207246235327</v>
      </c>
      <c r="C20" s="362">
        <v>0.47446886659333903</v>
      </c>
      <c r="D20" s="363">
        <v>0.49056720416464311</v>
      </c>
      <c r="E20" s="363">
        <v>0.50078229110954808</v>
      </c>
      <c r="F20" s="363">
        <v>0.50874738557583188</v>
      </c>
      <c r="G20" s="363">
        <v>0.52900000000000003</v>
      </c>
      <c r="H20" s="363">
        <v>0.53200000000000003</v>
      </c>
      <c r="I20" s="363">
        <v>0.53500000000000003</v>
      </c>
      <c r="J20" s="363">
        <v>0.60199999999999998</v>
      </c>
      <c r="K20" s="363">
        <v>0.60099999999999998</v>
      </c>
      <c r="L20" s="363">
        <v>0.6</v>
      </c>
      <c r="M20" s="363">
        <v>0.59299999999999997</v>
      </c>
      <c r="N20" s="363">
        <v>0.55000000000000004</v>
      </c>
      <c r="O20" s="364"/>
      <c r="Q20" s="656"/>
      <c r="W20" s="17"/>
    </row>
    <row r="21" spans="1:24" s="13" customFormat="1" ht="13.8">
      <c r="A21" s="17"/>
      <c r="B21" s="17"/>
      <c r="C21" s="17"/>
      <c r="D21" s="17"/>
      <c r="E21" s="17"/>
      <c r="F21" s="17"/>
      <c r="G21" s="17"/>
      <c r="H21" s="17"/>
      <c r="I21" s="17"/>
      <c r="J21" s="17"/>
      <c r="K21" s="17"/>
      <c r="L21" s="17"/>
      <c r="M21" s="17"/>
      <c r="N21" s="17"/>
      <c r="O21" s="17"/>
      <c r="P21" s="17"/>
      <c r="Q21" s="17"/>
      <c r="R21" s="17"/>
      <c r="S21" s="17"/>
      <c r="T21" s="17"/>
      <c r="U21" s="17"/>
      <c r="V21" s="17"/>
      <c r="W21" s="17"/>
    </row>
    <row r="22" spans="1:24">
      <c r="A22" s="24"/>
      <c r="B22" s="24"/>
      <c r="C22" s="24"/>
      <c r="D22" s="24"/>
      <c r="E22" s="24"/>
      <c r="F22" s="24"/>
      <c r="G22" s="24"/>
      <c r="H22" s="24"/>
      <c r="I22" s="17"/>
      <c r="J22" s="17"/>
      <c r="K22" s="17"/>
      <c r="L22" s="17"/>
      <c r="M22" s="17"/>
      <c r="N22" s="17"/>
      <c r="O22" s="17"/>
      <c r="P22" s="24"/>
      <c r="Q22" s="24"/>
      <c r="R22" s="24"/>
      <c r="S22" s="24"/>
      <c r="T22" s="24"/>
      <c r="U22" s="24"/>
      <c r="V22" s="24"/>
      <c r="W22" s="24"/>
    </row>
    <row r="23" spans="1:24">
      <c r="A23" s="54" t="s">
        <v>26</v>
      </c>
      <c r="D23" s="24"/>
      <c r="E23" s="24"/>
      <c r="F23" s="24"/>
      <c r="G23" s="24"/>
      <c r="H23" s="24"/>
      <c r="I23" s="17"/>
      <c r="J23" s="17"/>
      <c r="K23" s="17"/>
      <c r="L23" s="17"/>
      <c r="M23" s="17"/>
      <c r="N23" s="17"/>
      <c r="O23" s="17"/>
      <c r="P23" s="24"/>
      <c r="Q23" s="24"/>
      <c r="R23" s="24"/>
      <c r="S23" s="24"/>
      <c r="T23" s="24"/>
      <c r="U23" s="24"/>
      <c r="V23" s="24"/>
      <c r="W23" s="24"/>
    </row>
    <row r="24" spans="1:24">
      <c r="A24" s="163" t="s">
        <v>639</v>
      </c>
      <c r="B24" s="163"/>
      <c r="C24" s="163"/>
      <c r="D24" s="163"/>
      <c r="E24" s="163"/>
      <c r="F24" s="163"/>
      <c r="G24" s="163"/>
      <c r="H24" s="163"/>
      <c r="I24" s="163"/>
      <c r="J24" s="17"/>
      <c r="K24" s="17"/>
      <c r="L24" s="17"/>
      <c r="M24" s="17"/>
      <c r="N24" s="17"/>
      <c r="O24" s="17"/>
      <c r="P24" s="24"/>
      <c r="Q24" s="24"/>
      <c r="R24" s="24"/>
      <c r="S24" s="24"/>
      <c r="T24" s="24"/>
      <c r="U24" s="24"/>
      <c r="V24" s="24"/>
      <c r="W24" s="24"/>
    </row>
    <row r="25" spans="1:24" s="13" customFormat="1" ht="13.2">
      <c r="A25" s="152"/>
    </row>
    <row r="26" spans="1:24">
      <c r="A26" s="24"/>
      <c r="P26" s="24"/>
      <c r="Q26" s="24"/>
      <c r="R26" s="24"/>
      <c r="S26" s="24"/>
      <c r="T26" s="24"/>
      <c r="U26" s="24"/>
      <c r="V26" s="24"/>
      <c r="W26" s="24"/>
    </row>
    <row r="27" spans="1:24">
      <c r="A27" s="24"/>
      <c r="B27" s="24"/>
      <c r="C27" s="24"/>
      <c r="D27" s="24"/>
      <c r="E27" s="24"/>
      <c r="F27" s="24"/>
      <c r="G27" s="24"/>
      <c r="H27" s="24"/>
      <c r="I27" s="17"/>
      <c r="J27" s="17"/>
      <c r="K27" s="17"/>
      <c r="L27" s="17"/>
      <c r="M27" s="17"/>
      <c r="N27" s="17"/>
      <c r="O27" s="17"/>
      <c r="P27" s="24"/>
      <c r="Q27" s="24"/>
      <c r="R27" s="24"/>
      <c r="S27" s="24"/>
      <c r="T27" s="24"/>
      <c r="U27" s="24"/>
      <c r="V27" s="24"/>
      <c r="W27" s="24"/>
    </row>
    <row r="28" spans="1:24">
      <c r="A28" s="24"/>
      <c r="B28" s="24"/>
      <c r="C28" s="24"/>
      <c r="D28" s="24"/>
      <c r="E28" s="24"/>
      <c r="F28" s="24"/>
      <c r="G28" s="24"/>
      <c r="H28" s="24"/>
      <c r="I28" s="17"/>
      <c r="J28" s="17"/>
      <c r="K28" s="17"/>
      <c r="L28" s="17"/>
      <c r="M28" s="17"/>
      <c r="N28" s="17"/>
      <c r="O28" s="17"/>
      <c r="P28" s="24"/>
      <c r="Q28" s="24"/>
      <c r="R28" s="24"/>
      <c r="S28" s="24"/>
      <c r="T28" s="24"/>
      <c r="U28" s="24"/>
      <c r="V28" s="24"/>
      <c r="W28" s="24"/>
    </row>
    <row r="29" spans="1:24">
      <c r="A29" s="24"/>
      <c r="B29" s="24"/>
      <c r="C29" s="24"/>
      <c r="D29" s="24"/>
      <c r="E29" s="24"/>
      <c r="F29" s="24"/>
      <c r="G29" s="24"/>
      <c r="H29" s="24"/>
      <c r="I29" s="17"/>
      <c r="J29" s="17"/>
      <c r="K29" s="17"/>
      <c r="L29" s="17"/>
      <c r="M29" s="17"/>
      <c r="N29" s="17"/>
      <c r="O29" s="17"/>
      <c r="P29" s="24"/>
      <c r="Q29" s="24"/>
      <c r="R29" s="24"/>
      <c r="S29" s="24"/>
      <c r="T29" s="24"/>
      <c r="U29" s="24"/>
      <c r="V29" s="24"/>
      <c r="W29" s="24"/>
    </row>
    <row r="30" spans="1:24">
      <c r="A30" s="24"/>
      <c r="B30" s="24"/>
      <c r="C30" s="24"/>
      <c r="D30" s="24"/>
      <c r="E30" s="24"/>
      <c r="F30" s="24"/>
      <c r="G30" s="24"/>
      <c r="H30" s="24"/>
      <c r="I30" s="17"/>
      <c r="J30" s="17"/>
      <c r="K30" s="17"/>
      <c r="L30" s="17"/>
      <c r="M30" s="17"/>
      <c r="N30" s="17"/>
      <c r="O30" s="17"/>
      <c r="P30" s="24"/>
      <c r="Q30" s="24"/>
      <c r="R30" s="24"/>
      <c r="S30" s="24"/>
      <c r="T30" s="24"/>
      <c r="U30" s="24"/>
      <c r="V30" s="24"/>
      <c r="W30" s="24"/>
    </row>
    <row r="31" spans="1:24">
      <c r="A31" s="24"/>
      <c r="B31" s="24"/>
      <c r="C31" s="24"/>
      <c r="D31" s="24"/>
      <c r="E31" s="24"/>
      <c r="F31" s="24"/>
      <c r="G31" s="24"/>
      <c r="H31" s="24"/>
      <c r="I31" s="17"/>
      <c r="J31" s="17"/>
      <c r="K31" s="17"/>
      <c r="L31" s="17"/>
      <c r="M31" s="17"/>
      <c r="N31" s="17"/>
      <c r="O31" s="17"/>
      <c r="P31" s="24"/>
      <c r="Q31" s="24"/>
      <c r="R31" s="24"/>
      <c r="S31" s="24"/>
      <c r="T31" s="24"/>
      <c r="U31" s="24"/>
      <c r="V31" s="24"/>
      <c r="W31" s="24"/>
    </row>
    <row r="32" spans="1:24">
      <c r="A32" s="24"/>
      <c r="B32" s="24"/>
      <c r="C32" s="24"/>
      <c r="D32" s="24"/>
      <c r="E32" s="24"/>
      <c r="F32" s="24"/>
      <c r="G32" s="24"/>
      <c r="H32" s="24"/>
      <c r="I32" s="17"/>
      <c r="J32" s="17"/>
      <c r="K32" s="17"/>
      <c r="L32" s="17"/>
      <c r="M32" s="17"/>
      <c r="N32" s="17"/>
      <c r="O32" s="17"/>
      <c r="P32" s="24"/>
      <c r="Q32" s="24"/>
      <c r="R32" s="24"/>
      <c r="S32" s="24"/>
      <c r="T32" s="24"/>
      <c r="U32" s="24"/>
      <c r="V32" s="24"/>
      <c r="W32" s="24"/>
    </row>
    <row r="33" spans="1:23">
      <c r="A33" s="24"/>
      <c r="B33" s="24"/>
      <c r="C33" s="24"/>
      <c r="D33" s="24"/>
      <c r="E33" s="24"/>
      <c r="F33" s="24"/>
      <c r="G33" s="24"/>
      <c r="H33" s="24"/>
      <c r="I33" s="17"/>
      <c r="J33" s="17"/>
      <c r="K33" s="17"/>
      <c r="L33" s="17"/>
      <c r="M33" s="17"/>
      <c r="N33" s="17"/>
      <c r="O33" s="17"/>
      <c r="P33" s="24"/>
      <c r="Q33" s="24"/>
      <c r="R33" s="24"/>
      <c r="S33" s="24"/>
      <c r="T33" s="24"/>
      <c r="U33" s="24"/>
      <c r="V33" s="24"/>
      <c r="W33" s="24"/>
    </row>
    <row r="34" spans="1:23">
      <c r="A34" s="24"/>
      <c r="B34" s="24"/>
      <c r="C34" s="24"/>
      <c r="D34" s="24"/>
      <c r="E34" s="24"/>
      <c r="F34" s="24"/>
      <c r="G34" s="24"/>
      <c r="H34" s="24"/>
      <c r="I34" s="17"/>
      <c r="J34" s="17"/>
      <c r="K34" s="17"/>
      <c r="L34" s="17"/>
      <c r="M34" s="17"/>
      <c r="N34" s="17"/>
      <c r="O34" s="17"/>
      <c r="P34" s="24"/>
      <c r="Q34" s="24"/>
      <c r="R34" s="24"/>
      <c r="S34" s="24"/>
      <c r="T34" s="24"/>
      <c r="U34" s="24"/>
      <c r="V34" s="24"/>
      <c r="W34" s="24"/>
    </row>
    <row r="35" spans="1:23">
      <c r="A35" s="24"/>
      <c r="B35" s="24"/>
      <c r="C35" s="24"/>
      <c r="D35" s="24"/>
      <c r="E35" s="24"/>
      <c r="F35" s="24"/>
      <c r="G35" s="24"/>
      <c r="H35" s="24"/>
      <c r="I35" s="17"/>
      <c r="J35" s="17"/>
      <c r="K35" s="17"/>
      <c r="L35" s="17"/>
      <c r="M35" s="17"/>
      <c r="N35" s="17"/>
      <c r="O35" s="17"/>
      <c r="P35" s="24"/>
      <c r="Q35" s="24"/>
      <c r="R35" s="24"/>
      <c r="S35" s="24"/>
      <c r="T35" s="24"/>
      <c r="U35" s="24"/>
      <c r="V35" s="24"/>
      <c r="W35" s="24"/>
    </row>
    <row r="36" spans="1:23">
      <c r="A36" s="24"/>
      <c r="B36" s="24"/>
      <c r="C36" s="24"/>
      <c r="D36" s="24"/>
      <c r="E36" s="24"/>
      <c r="F36" s="24"/>
      <c r="G36" s="24"/>
      <c r="H36" s="24"/>
      <c r="I36" s="17"/>
      <c r="J36" s="17"/>
      <c r="K36" s="17"/>
      <c r="L36" s="17"/>
      <c r="M36" s="17"/>
      <c r="N36" s="17"/>
      <c r="O36" s="17"/>
      <c r="P36" s="24"/>
      <c r="Q36" s="24"/>
      <c r="R36" s="24"/>
      <c r="S36" s="24"/>
      <c r="T36" s="24"/>
      <c r="U36" s="24"/>
      <c r="V36" s="24"/>
      <c r="W36" s="24"/>
    </row>
    <row r="37" spans="1:23">
      <c r="A37" s="24"/>
      <c r="B37" s="24"/>
      <c r="C37" s="24"/>
      <c r="D37" s="24"/>
      <c r="E37" s="24"/>
      <c r="F37" s="24"/>
      <c r="G37" s="24"/>
      <c r="H37" s="24"/>
      <c r="I37" s="17"/>
      <c r="J37" s="17"/>
      <c r="K37" s="17"/>
      <c r="L37" s="17"/>
      <c r="M37" s="17"/>
      <c r="N37" s="17"/>
      <c r="O37" s="17"/>
      <c r="P37" s="24"/>
      <c r="Q37" s="24"/>
      <c r="R37" s="24"/>
      <c r="S37" s="24"/>
      <c r="T37" s="24"/>
      <c r="U37" s="24"/>
      <c r="V37" s="24"/>
      <c r="W37" s="24"/>
    </row>
    <row r="38" spans="1:23">
      <c r="A38" s="24"/>
      <c r="B38" s="24"/>
      <c r="C38" s="24"/>
      <c r="D38" s="24"/>
      <c r="E38" s="24"/>
      <c r="F38" s="24"/>
      <c r="G38" s="24"/>
      <c r="H38" s="24"/>
      <c r="I38" s="17"/>
      <c r="J38" s="17"/>
      <c r="K38" s="17"/>
      <c r="L38" s="17"/>
      <c r="M38" s="17"/>
      <c r="N38" s="17"/>
      <c r="O38" s="17"/>
      <c r="P38" s="24"/>
      <c r="Q38" s="24"/>
      <c r="R38" s="24"/>
      <c r="S38" s="24"/>
      <c r="T38" s="24"/>
      <c r="U38" s="24"/>
      <c r="V38" s="24"/>
      <c r="W38" s="24"/>
    </row>
    <row r="39" spans="1:23">
      <c r="A39" s="24"/>
      <c r="B39" s="24"/>
      <c r="C39" s="24"/>
      <c r="D39" s="24"/>
      <c r="E39" s="24"/>
      <c r="F39" s="24"/>
      <c r="G39" s="24"/>
      <c r="H39" s="24"/>
      <c r="I39" s="17"/>
      <c r="J39" s="17"/>
      <c r="K39" s="17"/>
      <c r="L39" s="17"/>
      <c r="M39" s="17"/>
      <c r="N39" s="17"/>
      <c r="O39" s="17"/>
      <c r="P39" s="24"/>
      <c r="Q39" s="24"/>
      <c r="R39" s="24"/>
      <c r="S39" s="24"/>
      <c r="T39" s="24"/>
      <c r="U39" s="24"/>
      <c r="V39" s="24"/>
      <c r="W39" s="24"/>
    </row>
    <row r="40" spans="1:23">
      <c r="A40" s="24"/>
      <c r="B40" s="24"/>
      <c r="C40" s="24"/>
      <c r="D40" s="24"/>
      <c r="E40" s="24"/>
      <c r="F40" s="24"/>
      <c r="G40" s="24"/>
      <c r="H40" s="24"/>
      <c r="I40" s="17"/>
      <c r="J40" s="17"/>
      <c r="K40" s="17"/>
      <c r="L40" s="17"/>
      <c r="M40" s="17"/>
      <c r="N40" s="17"/>
      <c r="O40" s="17"/>
      <c r="P40" s="24"/>
      <c r="Q40" s="24"/>
      <c r="R40" s="24"/>
      <c r="S40" s="24"/>
      <c r="T40" s="24"/>
      <c r="U40" s="24"/>
      <c r="V40" s="24"/>
      <c r="W40" s="24"/>
    </row>
    <row r="41" spans="1:23">
      <c r="A41" s="24"/>
      <c r="B41" s="24"/>
      <c r="C41" s="24"/>
      <c r="D41" s="24"/>
      <c r="E41" s="24"/>
      <c r="F41" s="24"/>
      <c r="G41" s="24"/>
      <c r="H41" s="24"/>
      <c r="I41" s="17"/>
      <c r="J41" s="17"/>
      <c r="K41" s="17"/>
      <c r="L41" s="17"/>
      <c r="M41" s="17"/>
      <c r="N41" s="17"/>
      <c r="O41" s="17"/>
      <c r="P41" s="24"/>
      <c r="Q41" s="24"/>
      <c r="R41" s="24"/>
      <c r="S41" s="24"/>
      <c r="T41" s="24"/>
      <c r="U41" s="24"/>
      <c r="V41" s="24"/>
      <c r="W41" s="24"/>
    </row>
    <row r="42" spans="1:23">
      <c r="A42" s="24"/>
      <c r="B42" s="24"/>
      <c r="C42" s="24"/>
      <c r="D42" s="24"/>
      <c r="E42" s="24"/>
      <c r="F42" s="24"/>
      <c r="G42" s="24"/>
      <c r="H42" s="24"/>
      <c r="I42" s="17"/>
      <c r="J42" s="17"/>
      <c r="K42" s="17"/>
      <c r="L42" s="17"/>
      <c r="M42" s="17"/>
      <c r="N42" s="17"/>
      <c r="O42" s="17"/>
      <c r="P42" s="24"/>
      <c r="Q42" s="24"/>
      <c r="R42" s="24"/>
      <c r="S42" s="24"/>
      <c r="T42" s="24"/>
      <c r="U42" s="24"/>
      <c r="V42" s="24"/>
      <c r="W42" s="24"/>
    </row>
    <row r="43" spans="1:23">
      <c r="A43" s="24"/>
      <c r="B43" s="24"/>
      <c r="C43" s="24"/>
      <c r="D43" s="24"/>
      <c r="E43" s="24"/>
      <c r="F43" s="24"/>
      <c r="G43" s="24"/>
      <c r="H43" s="24"/>
      <c r="I43" s="17"/>
      <c r="J43" s="17"/>
      <c r="K43" s="17"/>
      <c r="L43" s="17"/>
      <c r="M43" s="17"/>
      <c r="N43" s="17"/>
      <c r="O43" s="17"/>
      <c r="P43" s="24"/>
      <c r="Q43" s="24"/>
      <c r="R43" s="24"/>
      <c r="S43" s="24"/>
      <c r="T43" s="24"/>
      <c r="U43" s="24"/>
      <c r="V43" s="24"/>
      <c r="W43" s="24"/>
    </row>
    <row r="44" spans="1:23">
      <c r="A44" s="24"/>
      <c r="B44" s="24"/>
      <c r="C44" s="24"/>
      <c r="D44" s="24"/>
      <c r="E44" s="24"/>
      <c r="F44" s="24"/>
      <c r="G44" s="24"/>
      <c r="H44" s="24"/>
      <c r="I44" s="17"/>
      <c r="J44" s="17"/>
      <c r="K44" s="17"/>
      <c r="L44" s="17"/>
      <c r="M44" s="17"/>
      <c r="N44" s="17"/>
      <c r="O44" s="17"/>
      <c r="P44" s="24"/>
      <c r="Q44" s="24"/>
      <c r="R44" s="24"/>
      <c r="S44" s="24"/>
      <c r="T44" s="24"/>
      <c r="U44" s="24"/>
      <c r="V44" s="24"/>
      <c r="W44" s="24"/>
    </row>
    <row r="45" spans="1:23">
      <c r="A45" s="24"/>
      <c r="B45" s="24"/>
      <c r="C45" s="24"/>
      <c r="D45" s="24"/>
      <c r="E45" s="24"/>
      <c r="F45" s="24"/>
      <c r="G45" s="24"/>
      <c r="H45" s="24"/>
      <c r="I45" s="17"/>
      <c r="J45" s="17"/>
      <c r="K45" s="17"/>
      <c r="L45" s="17"/>
      <c r="M45" s="17"/>
      <c r="N45" s="17"/>
      <c r="O45" s="17"/>
      <c r="P45" s="24"/>
      <c r="Q45" s="24"/>
      <c r="R45" s="24"/>
      <c r="S45" s="24"/>
      <c r="T45" s="24"/>
      <c r="U45" s="24"/>
      <c r="V45" s="24"/>
      <c r="W45" s="24"/>
    </row>
    <row r="46" spans="1:23">
      <c r="A46" s="24"/>
      <c r="B46" s="24"/>
      <c r="C46" s="24"/>
      <c r="D46" s="24"/>
      <c r="E46" s="24"/>
      <c r="F46" s="24"/>
      <c r="G46" s="24"/>
      <c r="H46" s="24"/>
      <c r="I46" s="17"/>
      <c r="J46" s="17"/>
      <c r="K46" s="17"/>
      <c r="L46" s="17"/>
      <c r="M46" s="17"/>
      <c r="N46" s="17"/>
      <c r="O46" s="17"/>
      <c r="P46" s="24"/>
      <c r="Q46" s="24"/>
      <c r="R46" s="24"/>
      <c r="S46" s="24"/>
      <c r="T46" s="24"/>
      <c r="U46" s="24"/>
      <c r="V46" s="24"/>
      <c r="W46" s="24"/>
    </row>
    <row r="47" spans="1:23">
      <c r="A47" s="24"/>
      <c r="B47" s="24"/>
      <c r="C47" s="24"/>
      <c r="D47" s="24"/>
      <c r="E47" s="24"/>
      <c r="F47" s="24"/>
      <c r="G47" s="24"/>
      <c r="H47" s="24"/>
      <c r="I47" s="17"/>
      <c r="J47" s="17"/>
      <c r="K47" s="17"/>
      <c r="L47" s="17"/>
      <c r="M47" s="17"/>
      <c r="N47" s="17"/>
      <c r="O47" s="17"/>
      <c r="P47" s="24"/>
      <c r="Q47" s="24"/>
      <c r="R47" s="24"/>
      <c r="S47" s="24"/>
      <c r="T47" s="24"/>
      <c r="U47" s="24"/>
      <c r="V47" s="24"/>
      <c r="W47" s="24"/>
    </row>
    <row r="48" spans="1:23">
      <c r="A48" s="24"/>
      <c r="B48" s="24"/>
      <c r="C48" s="24"/>
      <c r="D48" s="24"/>
      <c r="E48" s="24"/>
      <c r="F48" s="24"/>
      <c r="G48" s="24"/>
      <c r="H48" s="24"/>
      <c r="I48" s="17"/>
      <c r="J48" s="17"/>
      <c r="K48" s="17"/>
      <c r="L48" s="17"/>
      <c r="M48" s="17"/>
      <c r="N48" s="17"/>
      <c r="O48" s="17"/>
      <c r="P48" s="24"/>
      <c r="Q48" s="24"/>
      <c r="R48" s="24"/>
      <c r="S48" s="24"/>
      <c r="T48" s="24"/>
      <c r="U48" s="24"/>
      <c r="V48" s="24"/>
      <c r="W48" s="24"/>
    </row>
    <row r="49" spans="1:23">
      <c r="A49" s="24"/>
      <c r="B49" s="24"/>
      <c r="C49" s="24"/>
      <c r="D49" s="24"/>
      <c r="E49" s="24"/>
      <c r="F49" s="24"/>
      <c r="G49" s="24"/>
      <c r="H49" s="24"/>
      <c r="I49" s="17"/>
      <c r="J49" s="17"/>
      <c r="K49" s="17"/>
      <c r="L49" s="17"/>
      <c r="M49" s="17"/>
      <c r="N49" s="17"/>
      <c r="O49" s="17"/>
      <c r="P49" s="24"/>
      <c r="Q49" s="24"/>
      <c r="R49" s="24"/>
      <c r="S49" s="24"/>
      <c r="T49" s="24"/>
      <c r="U49" s="24"/>
      <c r="V49" s="24"/>
      <c r="W49" s="24"/>
    </row>
    <row r="50" spans="1:23">
      <c r="A50" s="24"/>
      <c r="B50" s="24"/>
      <c r="C50" s="24"/>
      <c r="D50" s="24"/>
      <c r="E50" s="24"/>
      <c r="F50" s="24"/>
      <c r="G50" s="24"/>
      <c r="H50" s="24"/>
      <c r="I50" s="17"/>
      <c r="J50" s="17"/>
      <c r="K50" s="17"/>
      <c r="L50" s="17"/>
      <c r="M50" s="17"/>
      <c r="N50" s="17"/>
      <c r="O50" s="17"/>
      <c r="P50" s="24"/>
      <c r="Q50" s="24"/>
      <c r="R50" s="24"/>
      <c r="S50" s="24"/>
      <c r="T50" s="24"/>
      <c r="U50" s="24"/>
      <c r="V50" s="24"/>
      <c r="W50" s="24"/>
    </row>
    <row r="51" spans="1:23">
      <c r="A51" s="24"/>
      <c r="B51" s="24"/>
      <c r="C51" s="24"/>
      <c r="D51" s="24"/>
      <c r="E51" s="24"/>
      <c r="F51" s="24"/>
      <c r="G51" s="24"/>
      <c r="H51" s="24"/>
      <c r="I51" s="17"/>
      <c r="J51" s="17"/>
      <c r="K51" s="17"/>
      <c r="L51" s="17"/>
      <c r="M51" s="17"/>
      <c r="N51" s="17"/>
      <c r="O51" s="17"/>
      <c r="P51" s="24"/>
      <c r="Q51" s="24"/>
      <c r="R51" s="24"/>
      <c r="S51" s="24"/>
      <c r="T51" s="24"/>
      <c r="U51" s="24"/>
      <c r="V51" s="24"/>
      <c r="W51" s="24"/>
    </row>
    <row r="52" spans="1:23">
      <c r="A52" s="24"/>
      <c r="B52" s="24"/>
      <c r="C52" s="24"/>
      <c r="D52" s="24"/>
      <c r="E52" s="24"/>
      <c r="F52" s="24"/>
      <c r="G52" s="24"/>
      <c r="H52" s="24"/>
      <c r="I52" s="17"/>
      <c r="J52" s="17"/>
      <c r="K52" s="17"/>
      <c r="L52" s="17"/>
      <c r="M52" s="17"/>
      <c r="N52" s="17"/>
      <c r="O52" s="17"/>
      <c r="P52" s="24"/>
      <c r="Q52" s="24"/>
      <c r="R52" s="24"/>
      <c r="S52" s="24"/>
      <c r="T52" s="24"/>
      <c r="U52" s="24"/>
      <c r="V52" s="24"/>
      <c r="W52" s="24"/>
    </row>
    <row r="53" spans="1:23">
      <c r="A53" s="24"/>
      <c r="B53" s="24"/>
      <c r="C53" s="24"/>
      <c r="D53" s="24"/>
      <c r="E53" s="24"/>
      <c r="F53" s="24"/>
      <c r="G53" s="24"/>
      <c r="H53" s="24"/>
      <c r="I53" s="17"/>
      <c r="J53" s="17"/>
      <c r="K53" s="17"/>
      <c r="L53" s="17"/>
      <c r="M53" s="17"/>
      <c r="N53" s="17"/>
      <c r="O53" s="17"/>
      <c r="P53" s="24"/>
      <c r="Q53" s="24"/>
      <c r="R53" s="24"/>
      <c r="S53" s="24"/>
      <c r="T53" s="24"/>
      <c r="U53" s="24"/>
      <c r="V53" s="24"/>
      <c r="W53" s="24"/>
    </row>
    <row r="54" spans="1:23">
      <c r="A54" s="24"/>
      <c r="B54" s="24"/>
      <c r="C54" s="24"/>
      <c r="D54" s="24"/>
      <c r="E54" s="24"/>
      <c r="F54" s="24"/>
      <c r="G54" s="24"/>
      <c r="H54" s="24"/>
      <c r="I54" s="17"/>
      <c r="J54" s="17"/>
      <c r="K54" s="17"/>
      <c r="L54" s="17"/>
      <c r="M54" s="17"/>
      <c r="N54" s="17"/>
      <c r="O54" s="17"/>
      <c r="P54" s="24"/>
      <c r="Q54" s="24"/>
      <c r="R54" s="24"/>
      <c r="S54" s="24"/>
      <c r="T54" s="24"/>
      <c r="U54" s="24"/>
      <c r="V54" s="24"/>
      <c r="W54" s="24"/>
    </row>
    <row r="55" spans="1:23">
      <c r="A55" s="24"/>
      <c r="B55" s="24"/>
      <c r="C55" s="24"/>
      <c r="D55" s="24"/>
      <c r="E55" s="24"/>
      <c r="F55" s="24"/>
      <c r="G55" s="24"/>
      <c r="H55" s="24"/>
      <c r="I55" s="17"/>
      <c r="J55" s="17"/>
      <c r="K55" s="17"/>
      <c r="L55" s="17"/>
      <c r="M55" s="17"/>
      <c r="N55" s="17"/>
      <c r="O55" s="17"/>
      <c r="P55" s="24"/>
      <c r="Q55" s="24"/>
      <c r="R55" s="24"/>
      <c r="S55" s="24"/>
      <c r="T55" s="24"/>
      <c r="U55" s="24"/>
      <c r="V55" s="24"/>
      <c r="W55" s="24"/>
    </row>
    <row r="56" spans="1:23">
      <c r="A56" s="24"/>
      <c r="B56" s="24"/>
      <c r="C56" s="24"/>
      <c r="D56" s="24"/>
      <c r="E56" s="24"/>
      <c r="F56" s="24"/>
      <c r="G56" s="24"/>
      <c r="H56" s="24"/>
      <c r="I56" s="17"/>
      <c r="J56" s="17"/>
      <c r="K56" s="17"/>
      <c r="L56" s="17"/>
      <c r="M56" s="17"/>
      <c r="N56" s="17"/>
      <c r="O56" s="17"/>
      <c r="P56" s="24"/>
      <c r="Q56" s="24"/>
      <c r="R56" s="24"/>
      <c r="S56" s="24"/>
      <c r="T56" s="24"/>
      <c r="U56" s="24"/>
      <c r="V56" s="24"/>
      <c r="W56" s="24"/>
    </row>
    <row r="57" spans="1:23">
      <c r="A57" s="24"/>
      <c r="B57" s="24"/>
      <c r="C57" s="24"/>
      <c r="D57" s="24"/>
      <c r="E57" s="24"/>
      <c r="F57" s="24"/>
      <c r="G57" s="24"/>
      <c r="H57" s="24"/>
      <c r="I57" s="17"/>
      <c r="J57" s="17"/>
      <c r="K57" s="17"/>
      <c r="L57" s="17"/>
      <c r="M57" s="17"/>
      <c r="N57" s="17"/>
      <c r="O57" s="17"/>
      <c r="P57" s="24"/>
      <c r="Q57" s="24"/>
      <c r="R57" s="24"/>
      <c r="S57" s="24"/>
      <c r="T57" s="24"/>
      <c r="U57" s="24"/>
      <c r="V57" s="24"/>
      <c r="W57" s="24"/>
    </row>
    <row r="58" spans="1:23">
      <c r="A58" s="24"/>
      <c r="B58" s="24"/>
      <c r="C58" s="24"/>
      <c r="D58" s="24"/>
      <c r="E58" s="24"/>
      <c r="F58" s="24"/>
      <c r="G58" s="24"/>
      <c r="H58" s="24"/>
      <c r="I58" s="17"/>
      <c r="J58" s="17"/>
      <c r="K58" s="17"/>
      <c r="L58" s="17"/>
      <c r="M58" s="17"/>
      <c r="N58" s="17"/>
      <c r="O58" s="17"/>
      <c r="P58" s="24"/>
      <c r="Q58" s="24"/>
      <c r="R58" s="24"/>
      <c r="S58" s="24"/>
      <c r="T58" s="24"/>
      <c r="U58" s="24"/>
      <c r="V58" s="24"/>
      <c r="W58" s="24"/>
    </row>
    <row r="59" spans="1:23">
      <c r="A59" s="24"/>
      <c r="B59" s="24"/>
      <c r="C59" s="24"/>
      <c r="D59" s="24"/>
      <c r="E59" s="24"/>
      <c r="F59" s="24"/>
      <c r="G59" s="24"/>
      <c r="H59" s="24"/>
      <c r="I59" s="17"/>
      <c r="J59" s="17"/>
      <c r="K59" s="17"/>
      <c r="L59" s="17"/>
      <c r="M59" s="17"/>
      <c r="N59" s="17"/>
      <c r="O59" s="17"/>
      <c r="P59" s="24"/>
      <c r="Q59" s="24"/>
      <c r="R59" s="24"/>
      <c r="S59" s="24"/>
      <c r="T59" s="24"/>
      <c r="U59" s="24"/>
      <c r="V59" s="24"/>
      <c r="W59" s="24"/>
    </row>
    <row r="60" spans="1:23">
      <c r="A60" s="24"/>
      <c r="B60" s="24"/>
      <c r="C60" s="24"/>
      <c r="D60" s="24"/>
      <c r="E60" s="24"/>
      <c r="F60" s="24"/>
      <c r="G60" s="24"/>
      <c r="H60" s="24"/>
      <c r="I60" s="17"/>
      <c r="J60" s="17"/>
      <c r="K60" s="17"/>
      <c r="L60" s="17"/>
      <c r="M60" s="17"/>
      <c r="N60" s="17"/>
      <c r="O60" s="17"/>
      <c r="P60" s="24"/>
      <c r="Q60" s="24"/>
      <c r="R60" s="24"/>
      <c r="S60" s="24"/>
      <c r="T60" s="24"/>
      <c r="U60" s="24"/>
      <c r="V60" s="24"/>
      <c r="W60" s="24"/>
    </row>
    <row r="61" spans="1:23">
      <c r="A61" s="24"/>
      <c r="B61" s="24"/>
      <c r="C61" s="24"/>
      <c r="D61" s="24"/>
      <c r="E61" s="24"/>
      <c r="F61" s="24"/>
      <c r="G61" s="24"/>
      <c r="H61" s="24"/>
      <c r="I61" s="17"/>
      <c r="J61" s="17"/>
      <c r="K61" s="17"/>
      <c r="L61" s="17"/>
      <c r="M61" s="17"/>
      <c r="N61" s="17"/>
      <c r="O61" s="17"/>
      <c r="P61" s="24"/>
      <c r="Q61" s="24"/>
      <c r="R61" s="24"/>
      <c r="S61" s="24"/>
      <c r="T61" s="24"/>
      <c r="U61" s="24"/>
      <c r="V61" s="24"/>
      <c r="W61" s="24"/>
    </row>
    <row r="62" spans="1:23">
      <c r="A62" s="24"/>
      <c r="B62" s="24"/>
      <c r="C62" s="24"/>
      <c r="D62" s="24"/>
      <c r="E62" s="24"/>
      <c r="F62" s="24"/>
      <c r="G62" s="24"/>
      <c r="H62" s="24"/>
      <c r="I62" s="17"/>
      <c r="J62" s="17"/>
      <c r="K62" s="17"/>
      <c r="L62" s="17"/>
      <c r="M62" s="17"/>
      <c r="N62" s="17"/>
      <c r="O62" s="17"/>
      <c r="P62" s="24"/>
      <c r="Q62" s="24"/>
      <c r="R62" s="24"/>
      <c r="S62" s="24"/>
      <c r="T62" s="24"/>
      <c r="U62" s="24"/>
      <c r="V62" s="24"/>
      <c r="W62" s="24"/>
    </row>
    <row r="63" spans="1:23">
      <c r="A63" s="24"/>
      <c r="B63" s="24"/>
      <c r="C63" s="24"/>
      <c r="D63" s="24"/>
      <c r="E63" s="24"/>
      <c r="F63" s="24"/>
      <c r="G63" s="24"/>
      <c r="H63" s="24"/>
      <c r="I63" s="17"/>
      <c r="J63" s="17"/>
      <c r="K63" s="17"/>
      <c r="L63" s="17"/>
      <c r="M63" s="17"/>
      <c r="N63" s="17"/>
      <c r="O63" s="17"/>
      <c r="P63" s="24"/>
      <c r="Q63" s="24"/>
      <c r="R63" s="24"/>
      <c r="S63" s="24"/>
      <c r="T63" s="24"/>
      <c r="U63" s="24"/>
      <c r="V63" s="24"/>
      <c r="W63" s="24"/>
    </row>
    <row r="64" spans="1:23">
      <c r="A64" s="24"/>
      <c r="B64" s="24"/>
      <c r="C64" s="24"/>
      <c r="D64" s="24"/>
      <c r="E64" s="24"/>
      <c r="F64" s="24"/>
      <c r="G64" s="24"/>
      <c r="H64" s="24"/>
      <c r="I64" s="17"/>
      <c r="J64" s="17"/>
      <c r="K64" s="17"/>
      <c r="L64" s="17"/>
      <c r="M64" s="17"/>
      <c r="N64" s="17"/>
      <c r="O64" s="17"/>
      <c r="P64" s="24"/>
      <c r="Q64" s="24"/>
      <c r="R64" s="24"/>
      <c r="S64" s="24"/>
      <c r="T64" s="24"/>
      <c r="U64" s="24"/>
      <c r="V64" s="24"/>
      <c r="W64" s="24"/>
    </row>
    <row r="65" spans="1:23">
      <c r="A65" s="24"/>
      <c r="B65" s="24"/>
      <c r="C65" s="24"/>
      <c r="D65" s="24"/>
      <c r="E65" s="24"/>
      <c r="F65" s="24"/>
      <c r="G65" s="24"/>
      <c r="H65" s="24"/>
      <c r="I65" s="17"/>
      <c r="J65" s="17"/>
      <c r="K65" s="17"/>
      <c r="L65" s="17"/>
      <c r="M65" s="17"/>
      <c r="N65" s="17"/>
      <c r="O65" s="17"/>
      <c r="P65" s="24"/>
      <c r="Q65" s="24"/>
      <c r="R65" s="24"/>
      <c r="S65" s="24"/>
      <c r="T65" s="24"/>
      <c r="U65" s="24"/>
      <c r="V65" s="24"/>
      <c r="W65" s="24"/>
    </row>
    <row r="66" spans="1:23">
      <c r="A66" s="24"/>
      <c r="B66" s="24"/>
      <c r="C66" s="24"/>
      <c r="D66" s="24"/>
      <c r="E66" s="24"/>
      <c r="F66" s="24"/>
      <c r="G66" s="24"/>
      <c r="H66" s="24"/>
      <c r="I66" s="17"/>
      <c r="J66" s="17"/>
      <c r="K66" s="17"/>
      <c r="L66" s="17"/>
      <c r="M66" s="17"/>
      <c r="N66" s="17"/>
      <c r="O66" s="17"/>
      <c r="P66" s="24"/>
      <c r="Q66" s="24"/>
      <c r="R66" s="24"/>
      <c r="S66" s="24"/>
      <c r="T66" s="24"/>
      <c r="U66" s="24"/>
      <c r="V66" s="24"/>
      <c r="W66" s="24"/>
    </row>
    <row r="67" spans="1:23">
      <c r="A67" s="24"/>
      <c r="B67" s="24"/>
      <c r="C67" s="24"/>
      <c r="D67" s="24"/>
      <c r="E67" s="24"/>
      <c r="F67" s="24"/>
      <c r="G67" s="24"/>
      <c r="H67" s="24"/>
      <c r="I67" s="17"/>
      <c r="J67" s="17"/>
      <c r="K67" s="17"/>
      <c r="L67" s="17"/>
      <c r="M67" s="17"/>
      <c r="N67" s="17"/>
      <c r="O67" s="17"/>
      <c r="P67" s="24"/>
      <c r="Q67" s="24"/>
      <c r="R67" s="24"/>
      <c r="S67" s="24"/>
      <c r="T67" s="24"/>
      <c r="U67" s="24"/>
      <c r="V67" s="24"/>
      <c r="W67" s="24"/>
    </row>
    <row r="68" spans="1:23">
      <c r="A68" s="24"/>
      <c r="B68" s="24"/>
      <c r="C68" s="24"/>
      <c r="D68" s="24"/>
      <c r="E68" s="24"/>
      <c r="F68" s="24"/>
      <c r="G68" s="24"/>
      <c r="H68" s="24"/>
      <c r="I68" s="17"/>
      <c r="J68" s="17"/>
      <c r="K68" s="17"/>
      <c r="L68" s="17"/>
      <c r="M68" s="17"/>
      <c r="N68" s="17"/>
      <c r="O68" s="17"/>
      <c r="P68" s="24"/>
      <c r="Q68" s="24"/>
      <c r="R68" s="24"/>
      <c r="S68" s="24"/>
      <c r="T68" s="24"/>
      <c r="U68" s="24"/>
      <c r="V68" s="24"/>
      <c r="W68" s="24"/>
    </row>
    <row r="69" spans="1:23">
      <c r="A69" s="24"/>
      <c r="B69" s="24"/>
      <c r="C69" s="24"/>
      <c r="D69" s="24"/>
      <c r="E69" s="24"/>
      <c r="F69" s="24"/>
      <c r="G69" s="24"/>
      <c r="H69" s="24"/>
      <c r="I69" s="17"/>
      <c r="J69" s="17"/>
      <c r="K69" s="17"/>
      <c r="L69" s="17"/>
      <c r="M69" s="17"/>
      <c r="N69" s="17"/>
      <c r="O69" s="17"/>
      <c r="P69" s="24"/>
      <c r="Q69" s="24"/>
      <c r="R69" s="24"/>
      <c r="S69" s="24"/>
      <c r="T69" s="24"/>
      <c r="U69" s="24"/>
      <c r="V69" s="24"/>
      <c r="W69" s="24"/>
    </row>
    <row r="70" spans="1:23">
      <c r="A70" s="24"/>
      <c r="B70" s="24"/>
      <c r="C70" s="24"/>
      <c r="D70" s="24"/>
      <c r="E70" s="24"/>
      <c r="F70" s="24"/>
      <c r="G70" s="24"/>
      <c r="H70" s="24"/>
      <c r="I70" s="17"/>
      <c r="J70" s="17"/>
      <c r="K70" s="17"/>
      <c r="L70" s="17"/>
      <c r="M70" s="17"/>
      <c r="N70" s="17"/>
      <c r="O70" s="17"/>
      <c r="P70" s="24"/>
      <c r="Q70" s="24"/>
      <c r="R70" s="24"/>
      <c r="S70" s="24"/>
      <c r="T70" s="24"/>
      <c r="U70" s="24"/>
      <c r="V70" s="24"/>
      <c r="W70" s="24"/>
    </row>
    <row r="71" spans="1:23">
      <c r="A71" s="24"/>
      <c r="B71" s="24"/>
      <c r="C71" s="24"/>
      <c r="D71" s="24"/>
      <c r="E71" s="24"/>
      <c r="F71" s="24"/>
      <c r="G71" s="24"/>
      <c r="H71" s="24"/>
      <c r="I71" s="17"/>
      <c r="J71" s="17"/>
      <c r="K71" s="17"/>
      <c r="L71" s="17"/>
      <c r="M71" s="17"/>
      <c r="N71" s="17"/>
      <c r="O71" s="17"/>
      <c r="P71" s="24"/>
      <c r="Q71" s="24"/>
      <c r="R71" s="24"/>
      <c r="S71" s="24"/>
      <c r="T71" s="24"/>
      <c r="U71" s="24"/>
      <c r="V71" s="24"/>
      <c r="W71" s="24"/>
    </row>
    <row r="72" spans="1:23">
      <c r="A72" s="24"/>
      <c r="B72" s="24"/>
      <c r="C72" s="24"/>
      <c r="D72" s="24"/>
      <c r="E72" s="24"/>
      <c r="F72" s="24"/>
      <c r="G72" s="24"/>
      <c r="H72" s="24"/>
      <c r="I72" s="17"/>
      <c r="J72" s="17"/>
      <c r="K72" s="17"/>
      <c r="L72" s="17"/>
      <c r="M72" s="17"/>
      <c r="N72" s="17"/>
      <c r="O72" s="17"/>
      <c r="P72" s="24"/>
      <c r="Q72" s="24"/>
      <c r="R72" s="24"/>
      <c r="S72" s="24"/>
      <c r="T72" s="24"/>
      <c r="U72" s="24"/>
      <c r="V72" s="24"/>
      <c r="W72" s="24"/>
    </row>
    <row r="73" spans="1:23">
      <c r="A73" s="24"/>
      <c r="B73" s="24"/>
      <c r="C73" s="24"/>
      <c r="D73" s="24"/>
      <c r="E73" s="24"/>
      <c r="F73" s="24"/>
      <c r="G73" s="24"/>
      <c r="H73" s="24"/>
      <c r="I73" s="17"/>
      <c r="J73" s="17"/>
      <c r="K73" s="17"/>
      <c r="L73" s="17"/>
      <c r="M73" s="17"/>
      <c r="N73" s="17"/>
      <c r="O73" s="17"/>
      <c r="P73" s="24"/>
      <c r="Q73" s="24"/>
      <c r="R73" s="24"/>
      <c r="S73" s="24"/>
      <c r="T73" s="24"/>
      <c r="U73" s="24"/>
      <c r="V73" s="24"/>
      <c r="W73" s="24"/>
    </row>
    <row r="74" spans="1:23">
      <c r="A74" s="24"/>
      <c r="B74" s="24"/>
      <c r="C74" s="24"/>
      <c r="D74" s="24"/>
      <c r="E74" s="24"/>
      <c r="F74" s="24"/>
      <c r="G74" s="24"/>
      <c r="H74" s="24"/>
      <c r="I74" s="17"/>
      <c r="J74" s="17"/>
      <c r="K74" s="17"/>
      <c r="L74" s="17"/>
      <c r="M74" s="17"/>
      <c r="N74" s="17"/>
      <c r="O74" s="17"/>
      <c r="P74" s="24"/>
      <c r="Q74" s="24"/>
      <c r="R74" s="24"/>
      <c r="S74" s="24"/>
      <c r="T74" s="24"/>
      <c r="U74" s="24"/>
      <c r="V74" s="24"/>
      <c r="W74" s="24"/>
    </row>
    <row r="75" spans="1:23">
      <c r="A75" s="24"/>
      <c r="B75" s="24"/>
      <c r="C75" s="24"/>
      <c r="D75" s="24"/>
      <c r="E75" s="24"/>
      <c r="F75" s="24"/>
      <c r="G75" s="24"/>
      <c r="H75" s="24"/>
      <c r="I75" s="17"/>
      <c r="J75" s="17"/>
      <c r="K75" s="17"/>
      <c r="L75" s="17"/>
      <c r="M75" s="17"/>
      <c r="N75" s="17"/>
      <c r="O75" s="17"/>
      <c r="P75" s="24"/>
      <c r="Q75" s="24"/>
      <c r="R75" s="24"/>
      <c r="S75" s="24"/>
      <c r="T75" s="24"/>
      <c r="U75" s="24"/>
      <c r="V75" s="24"/>
      <c r="W75" s="24"/>
    </row>
    <row r="76" spans="1:23">
      <c r="A76" s="24"/>
      <c r="B76" s="24"/>
      <c r="C76" s="24"/>
      <c r="D76" s="24"/>
      <c r="E76" s="24"/>
      <c r="F76" s="24"/>
      <c r="G76" s="24"/>
      <c r="H76" s="24"/>
      <c r="I76" s="17"/>
      <c r="J76" s="17"/>
      <c r="K76" s="17"/>
      <c r="L76" s="17"/>
      <c r="M76" s="17"/>
      <c r="N76" s="17"/>
      <c r="O76" s="17"/>
      <c r="P76" s="24"/>
      <c r="Q76" s="24"/>
      <c r="R76" s="24"/>
      <c r="S76" s="24"/>
      <c r="T76" s="24"/>
      <c r="U76" s="24"/>
      <c r="V76" s="24"/>
      <c r="W76" s="24"/>
    </row>
    <row r="77" spans="1:23">
      <c r="A77" s="24"/>
      <c r="B77" s="24"/>
      <c r="C77" s="24"/>
      <c r="D77" s="24"/>
      <c r="E77" s="24"/>
      <c r="F77" s="24"/>
      <c r="G77" s="24"/>
      <c r="H77" s="24"/>
      <c r="I77" s="17"/>
      <c r="J77" s="17"/>
      <c r="K77" s="17"/>
      <c r="L77" s="17"/>
      <c r="M77" s="17"/>
      <c r="N77" s="17"/>
      <c r="O77" s="17"/>
      <c r="P77" s="24"/>
      <c r="Q77" s="24"/>
      <c r="R77" s="24"/>
      <c r="S77" s="24"/>
      <c r="T77" s="24"/>
      <c r="U77" s="24"/>
      <c r="V77" s="24"/>
      <c r="W77" s="24"/>
    </row>
    <row r="78" spans="1:23">
      <c r="A78" s="24"/>
      <c r="B78" s="24"/>
      <c r="C78" s="24"/>
      <c r="D78" s="24"/>
      <c r="E78" s="24"/>
      <c r="F78" s="24"/>
      <c r="G78" s="24"/>
      <c r="H78" s="24"/>
      <c r="I78" s="17"/>
      <c r="J78" s="17"/>
      <c r="K78" s="17"/>
      <c r="L78" s="17"/>
      <c r="M78" s="17"/>
      <c r="N78" s="17"/>
      <c r="O78" s="17"/>
      <c r="P78" s="24"/>
      <c r="Q78" s="24"/>
      <c r="R78" s="24"/>
      <c r="S78" s="24"/>
      <c r="T78" s="24"/>
      <c r="U78" s="24"/>
      <c r="V78" s="24"/>
      <c r="W78" s="24"/>
    </row>
    <row r="79" spans="1:23">
      <c r="A79" s="24"/>
      <c r="B79" s="24"/>
      <c r="C79" s="24"/>
      <c r="D79" s="24"/>
      <c r="E79" s="24"/>
      <c r="F79" s="24"/>
      <c r="G79" s="24"/>
      <c r="H79" s="24"/>
      <c r="I79" s="17"/>
      <c r="J79" s="17"/>
      <c r="K79" s="17"/>
      <c r="L79" s="17"/>
      <c r="M79" s="17"/>
      <c r="N79" s="17"/>
      <c r="O79" s="17"/>
      <c r="P79" s="24"/>
      <c r="Q79" s="24"/>
      <c r="R79" s="24"/>
      <c r="S79" s="24"/>
      <c r="T79" s="24"/>
      <c r="U79" s="24"/>
      <c r="V79" s="24"/>
      <c r="W79" s="24"/>
    </row>
    <row r="80" spans="1:23">
      <c r="A80" s="24"/>
      <c r="B80" s="24"/>
      <c r="C80" s="24"/>
      <c r="D80" s="24"/>
      <c r="E80" s="24"/>
      <c r="F80" s="24"/>
      <c r="G80" s="24"/>
      <c r="H80" s="24"/>
      <c r="I80" s="17"/>
      <c r="J80" s="17"/>
      <c r="K80" s="17"/>
      <c r="L80" s="17"/>
      <c r="M80" s="17"/>
      <c r="N80" s="17"/>
      <c r="O80" s="17"/>
      <c r="P80" s="24"/>
      <c r="Q80" s="24"/>
      <c r="R80" s="24"/>
      <c r="S80" s="24"/>
      <c r="T80" s="24"/>
      <c r="U80" s="24"/>
      <c r="V80" s="24"/>
      <c r="W80" s="24"/>
    </row>
    <row r="81" spans="1:23">
      <c r="A81" s="24"/>
      <c r="B81" s="24"/>
      <c r="C81" s="24"/>
      <c r="D81" s="24"/>
      <c r="E81" s="24"/>
      <c r="F81" s="24"/>
      <c r="G81" s="24"/>
      <c r="H81" s="24"/>
      <c r="I81" s="17"/>
      <c r="J81" s="17"/>
      <c r="K81" s="17"/>
      <c r="L81" s="17"/>
      <c r="M81" s="17"/>
      <c r="N81" s="17"/>
      <c r="O81" s="17"/>
      <c r="P81" s="24"/>
      <c r="Q81" s="24"/>
      <c r="R81" s="24"/>
      <c r="S81" s="24"/>
      <c r="T81" s="24"/>
      <c r="U81" s="24"/>
      <c r="V81" s="24"/>
      <c r="W81" s="24"/>
    </row>
    <row r="82" spans="1:23">
      <c r="A82" s="24"/>
      <c r="B82" s="24"/>
      <c r="C82" s="24"/>
      <c r="D82" s="24"/>
      <c r="E82" s="24"/>
      <c r="F82" s="24"/>
      <c r="G82" s="24"/>
      <c r="H82" s="24"/>
      <c r="I82" s="17"/>
      <c r="J82" s="17"/>
      <c r="K82" s="17"/>
      <c r="L82" s="17"/>
      <c r="M82" s="17"/>
      <c r="N82" s="17"/>
      <c r="O82" s="17"/>
      <c r="P82" s="24"/>
      <c r="Q82" s="24"/>
      <c r="R82" s="24"/>
      <c r="S82" s="24"/>
      <c r="T82" s="24"/>
      <c r="U82" s="24"/>
      <c r="V82" s="24"/>
      <c r="W82" s="24"/>
    </row>
    <row r="83" spans="1:23">
      <c r="A83" s="24"/>
      <c r="B83" s="24"/>
      <c r="C83" s="24"/>
      <c r="D83" s="24"/>
      <c r="E83" s="24"/>
      <c r="F83" s="24"/>
      <c r="G83" s="24"/>
      <c r="H83" s="24"/>
      <c r="I83" s="17"/>
      <c r="J83" s="17"/>
      <c r="K83" s="17"/>
      <c r="L83" s="17"/>
      <c r="M83" s="17"/>
      <c r="N83" s="17"/>
      <c r="O83" s="17"/>
      <c r="P83" s="24"/>
      <c r="Q83" s="24"/>
      <c r="R83" s="24"/>
      <c r="S83" s="24"/>
      <c r="T83" s="24"/>
      <c r="U83" s="24"/>
      <c r="V83" s="24"/>
      <c r="W83" s="24"/>
    </row>
    <row r="84" spans="1:23">
      <c r="A84" s="24"/>
      <c r="B84" s="24"/>
      <c r="C84" s="24"/>
      <c r="D84" s="24"/>
      <c r="E84" s="24"/>
      <c r="F84" s="24"/>
      <c r="G84" s="24"/>
      <c r="H84" s="24"/>
      <c r="I84" s="17"/>
      <c r="J84" s="17"/>
      <c r="K84" s="17"/>
      <c r="L84" s="17"/>
      <c r="M84" s="17"/>
      <c r="N84" s="17"/>
      <c r="O84" s="17"/>
      <c r="P84" s="24"/>
      <c r="Q84" s="24"/>
      <c r="R84" s="24"/>
      <c r="S84" s="24"/>
      <c r="T84" s="24"/>
      <c r="U84" s="24"/>
      <c r="V84" s="24"/>
      <c r="W84" s="24"/>
    </row>
    <row r="85" spans="1:23">
      <c r="A85" s="24"/>
      <c r="B85" s="24"/>
      <c r="C85" s="24"/>
      <c r="D85" s="24"/>
      <c r="E85" s="24"/>
      <c r="F85" s="24"/>
      <c r="G85" s="24"/>
      <c r="H85" s="24"/>
      <c r="I85" s="17"/>
      <c r="J85" s="17"/>
      <c r="K85" s="17"/>
      <c r="L85" s="17"/>
      <c r="M85" s="17"/>
      <c r="N85" s="17"/>
      <c r="O85" s="17"/>
      <c r="P85" s="24"/>
      <c r="Q85" s="24"/>
      <c r="R85" s="24"/>
      <c r="S85" s="24"/>
      <c r="T85" s="24"/>
      <c r="U85" s="24"/>
      <c r="V85" s="24"/>
      <c r="W85" s="24"/>
    </row>
    <row r="86" spans="1:23">
      <c r="A86" s="24"/>
      <c r="B86" s="24"/>
      <c r="C86" s="24"/>
      <c r="D86" s="24"/>
      <c r="E86" s="24"/>
      <c r="F86" s="24"/>
      <c r="G86" s="24"/>
      <c r="H86" s="24"/>
      <c r="I86" s="17"/>
      <c r="J86" s="17"/>
      <c r="K86" s="17"/>
      <c r="L86" s="17"/>
      <c r="M86" s="17"/>
      <c r="N86" s="17"/>
      <c r="O86" s="17"/>
      <c r="P86" s="24"/>
      <c r="Q86" s="24"/>
      <c r="R86" s="24"/>
      <c r="S86" s="24"/>
      <c r="T86" s="24"/>
      <c r="U86" s="24"/>
      <c r="V86" s="24"/>
      <c r="W86" s="24"/>
    </row>
    <row r="87" spans="1:23">
      <c r="A87" s="24"/>
      <c r="B87" s="24"/>
      <c r="C87" s="24"/>
      <c r="D87" s="24"/>
      <c r="E87" s="24"/>
      <c r="F87" s="24"/>
      <c r="G87" s="24"/>
      <c r="H87" s="24"/>
      <c r="I87" s="17"/>
      <c r="J87" s="17"/>
      <c r="K87" s="17"/>
      <c r="L87" s="17"/>
      <c r="M87" s="17"/>
      <c r="N87" s="17"/>
      <c r="O87" s="17"/>
      <c r="P87" s="24"/>
      <c r="Q87" s="24"/>
      <c r="R87" s="24"/>
      <c r="S87" s="24"/>
      <c r="T87" s="24"/>
      <c r="U87" s="24"/>
      <c r="V87" s="24"/>
      <c r="W87" s="24"/>
    </row>
    <row r="88" spans="1:23">
      <c r="A88" s="24"/>
      <c r="B88" s="24"/>
      <c r="C88" s="24"/>
      <c r="D88" s="24"/>
      <c r="E88" s="24"/>
      <c r="F88" s="24"/>
      <c r="G88" s="24"/>
      <c r="H88" s="24"/>
      <c r="I88" s="17"/>
      <c r="J88" s="17"/>
      <c r="K88" s="17"/>
      <c r="L88" s="17"/>
      <c r="M88" s="17"/>
      <c r="N88" s="17"/>
      <c r="O88" s="17"/>
      <c r="P88" s="24"/>
      <c r="Q88" s="24"/>
      <c r="R88" s="24"/>
      <c r="S88" s="24"/>
      <c r="T88" s="24"/>
      <c r="U88" s="24"/>
      <c r="V88" s="24"/>
      <c r="W88" s="24"/>
    </row>
    <row r="89" spans="1:23">
      <c r="A89" s="24"/>
      <c r="B89" s="24"/>
      <c r="C89" s="24"/>
      <c r="D89" s="24"/>
      <c r="E89" s="24"/>
      <c r="F89" s="24"/>
      <c r="G89" s="24"/>
      <c r="H89" s="24"/>
      <c r="I89" s="17"/>
      <c r="J89" s="17"/>
      <c r="K89" s="17"/>
      <c r="L89" s="17"/>
      <c r="M89" s="17"/>
      <c r="N89" s="17"/>
      <c r="O89" s="17"/>
      <c r="P89" s="24"/>
      <c r="Q89" s="24"/>
      <c r="R89" s="24"/>
      <c r="S89" s="24"/>
      <c r="T89" s="24"/>
      <c r="U89" s="24"/>
      <c r="V89" s="24"/>
      <c r="W89" s="24"/>
    </row>
    <row r="90" spans="1:23">
      <c r="A90" s="24"/>
      <c r="B90" s="24"/>
      <c r="C90" s="24"/>
      <c r="D90" s="24"/>
      <c r="E90" s="24"/>
      <c r="F90" s="24"/>
      <c r="G90" s="24"/>
      <c r="H90" s="24"/>
      <c r="I90" s="17"/>
      <c r="J90" s="17"/>
      <c r="K90" s="17"/>
      <c r="L90" s="17"/>
      <c r="M90" s="17"/>
      <c r="N90" s="17"/>
      <c r="O90" s="17"/>
      <c r="P90" s="24"/>
      <c r="Q90" s="24"/>
      <c r="R90" s="24"/>
      <c r="S90" s="24"/>
      <c r="T90" s="24"/>
      <c r="U90" s="24"/>
      <c r="V90" s="24"/>
      <c r="W90" s="24"/>
    </row>
    <row r="91" spans="1:23">
      <c r="A91" s="24"/>
      <c r="B91" s="24"/>
      <c r="C91" s="24"/>
      <c r="D91" s="24"/>
      <c r="E91" s="24"/>
      <c r="F91" s="24"/>
      <c r="G91" s="24"/>
      <c r="H91" s="24"/>
      <c r="I91" s="17"/>
      <c r="J91" s="17"/>
      <c r="K91" s="17"/>
      <c r="L91" s="17"/>
      <c r="M91" s="17"/>
      <c r="N91" s="17"/>
      <c r="O91" s="17"/>
      <c r="P91" s="24"/>
      <c r="Q91" s="24"/>
      <c r="R91" s="24"/>
      <c r="S91" s="24"/>
      <c r="T91" s="24"/>
      <c r="U91" s="24"/>
      <c r="V91" s="24"/>
      <c r="W91" s="24"/>
    </row>
    <row r="92" spans="1:23">
      <c r="A92" s="24"/>
      <c r="B92" s="24"/>
      <c r="C92" s="24"/>
      <c r="D92" s="24"/>
      <c r="E92" s="24"/>
      <c r="F92" s="24"/>
      <c r="G92" s="24"/>
      <c r="H92" s="24"/>
      <c r="I92" s="17"/>
      <c r="J92" s="17"/>
      <c r="K92" s="17"/>
      <c r="L92" s="17"/>
      <c r="M92" s="17"/>
      <c r="N92" s="17"/>
      <c r="O92" s="17"/>
      <c r="P92" s="24"/>
      <c r="Q92" s="24"/>
      <c r="R92" s="24"/>
      <c r="S92" s="24"/>
      <c r="T92" s="24"/>
      <c r="U92" s="24"/>
      <c r="V92" s="24"/>
      <c r="W92" s="24"/>
    </row>
    <row r="93" spans="1:23">
      <c r="A93" s="24"/>
      <c r="B93" s="24"/>
      <c r="C93" s="24"/>
      <c r="D93" s="24"/>
      <c r="E93" s="24"/>
      <c r="F93" s="24"/>
      <c r="G93" s="24"/>
      <c r="H93" s="24"/>
      <c r="I93" s="17"/>
      <c r="J93" s="17"/>
      <c r="K93" s="17"/>
      <c r="L93" s="17"/>
      <c r="M93" s="17"/>
      <c r="N93" s="17"/>
      <c r="O93" s="17"/>
      <c r="P93" s="24"/>
      <c r="Q93" s="24"/>
      <c r="R93" s="24"/>
      <c r="S93" s="24"/>
      <c r="T93" s="24"/>
      <c r="U93" s="24"/>
      <c r="V93" s="24"/>
      <c r="W93" s="24"/>
    </row>
    <row r="94" spans="1:23">
      <c r="A94" s="24"/>
      <c r="B94" s="24"/>
      <c r="C94" s="24"/>
      <c r="D94" s="24"/>
      <c r="E94" s="24"/>
      <c r="F94" s="24"/>
      <c r="G94" s="24"/>
      <c r="H94" s="24"/>
      <c r="I94" s="17"/>
      <c r="J94" s="17"/>
      <c r="K94" s="17"/>
      <c r="L94" s="17"/>
      <c r="M94" s="17"/>
      <c r="N94" s="17"/>
      <c r="O94" s="17"/>
      <c r="P94" s="24"/>
      <c r="Q94" s="24"/>
      <c r="R94" s="24"/>
      <c r="S94" s="24"/>
      <c r="T94" s="24"/>
      <c r="U94" s="24"/>
      <c r="V94" s="24"/>
      <c r="W94" s="24"/>
    </row>
    <row r="95" spans="1:23">
      <c r="A95" s="24"/>
      <c r="B95" s="24"/>
      <c r="C95" s="24"/>
      <c r="D95" s="24"/>
      <c r="E95" s="24"/>
      <c r="F95" s="24"/>
      <c r="G95" s="24"/>
      <c r="H95" s="24"/>
      <c r="I95" s="17"/>
      <c r="J95" s="17"/>
      <c r="K95" s="17"/>
      <c r="L95" s="17"/>
      <c r="M95" s="17"/>
      <c r="N95" s="17"/>
      <c r="O95" s="17"/>
      <c r="P95" s="24"/>
      <c r="Q95" s="24"/>
      <c r="R95" s="24"/>
      <c r="S95" s="24"/>
      <c r="T95" s="24"/>
      <c r="U95" s="24"/>
      <c r="V95" s="24"/>
      <c r="W95" s="24"/>
    </row>
    <row r="96" spans="1:23">
      <c r="A96" s="24"/>
      <c r="B96" s="24"/>
      <c r="C96" s="24"/>
      <c r="D96" s="24"/>
      <c r="E96" s="24"/>
      <c r="F96" s="24"/>
      <c r="G96" s="24"/>
      <c r="H96" s="24"/>
      <c r="I96" s="17"/>
      <c r="J96" s="17"/>
      <c r="K96" s="17"/>
      <c r="L96" s="17"/>
      <c r="M96" s="17"/>
      <c r="N96" s="17"/>
      <c r="O96" s="17"/>
      <c r="P96" s="24"/>
      <c r="Q96" s="24"/>
      <c r="R96" s="24"/>
      <c r="S96" s="24"/>
      <c r="T96" s="24"/>
      <c r="U96" s="24"/>
      <c r="V96" s="24"/>
      <c r="W96" s="24"/>
    </row>
    <row r="97" spans="1:23">
      <c r="A97" s="24"/>
      <c r="B97" s="24"/>
      <c r="C97" s="24"/>
      <c r="D97" s="24"/>
      <c r="E97" s="24"/>
      <c r="F97" s="24"/>
      <c r="G97" s="24"/>
      <c r="H97" s="24"/>
      <c r="I97" s="17"/>
      <c r="J97" s="17"/>
      <c r="K97" s="17"/>
      <c r="L97" s="17"/>
      <c r="M97" s="17"/>
      <c r="N97" s="17"/>
      <c r="O97" s="17"/>
      <c r="P97" s="24"/>
      <c r="Q97" s="24"/>
      <c r="R97" s="24"/>
      <c r="S97" s="24"/>
      <c r="T97" s="24"/>
      <c r="U97" s="24"/>
      <c r="V97" s="24"/>
      <c r="W97" s="24"/>
    </row>
    <row r="98" spans="1:23">
      <c r="A98" s="24"/>
      <c r="B98" s="24"/>
      <c r="C98" s="24"/>
      <c r="D98" s="24"/>
      <c r="E98" s="24"/>
      <c r="F98" s="24"/>
      <c r="G98" s="24"/>
      <c r="H98" s="24"/>
      <c r="I98" s="17"/>
      <c r="J98" s="17"/>
      <c r="K98" s="17"/>
      <c r="L98" s="17"/>
      <c r="M98" s="17"/>
      <c r="N98" s="17"/>
      <c r="O98" s="17"/>
      <c r="P98" s="24"/>
      <c r="Q98" s="24"/>
      <c r="R98" s="24"/>
      <c r="S98" s="24"/>
      <c r="T98" s="24"/>
      <c r="U98" s="24"/>
      <c r="V98" s="24"/>
      <c r="W98" s="24"/>
    </row>
    <row r="99" spans="1:23">
      <c r="A99" s="24"/>
      <c r="B99" s="24"/>
      <c r="C99" s="24"/>
      <c r="D99" s="24"/>
      <c r="E99" s="24"/>
      <c r="F99" s="24"/>
      <c r="G99" s="24"/>
      <c r="H99" s="24"/>
      <c r="I99" s="17"/>
      <c r="J99" s="17"/>
      <c r="K99" s="17"/>
      <c r="L99" s="17"/>
      <c r="M99" s="17"/>
      <c r="N99" s="17"/>
      <c r="O99" s="17"/>
      <c r="P99" s="24"/>
      <c r="Q99" s="24"/>
      <c r="R99" s="24"/>
      <c r="S99" s="24"/>
      <c r="T99" s="24"/>
      <c r="U99" s="24"/>
      <c r="V99" s="24"/>
      <c r="W99" s="24"/>
    </row>
    <row r="100" spans="1:23">
      <c r="A100" s="24"/>
      <c r="B100" s="24"/>
      <c r="C100" s="24"/>
      <c r="D100" s="24"/>
      <c r="E100" s="24"/>
      <c r="F100" s="24"/>
      <c r="G100" s="24"/>
      <c r="H100" s="24"/>
      <c r="I100" s="17"/>
      <c r="J100" s="17"/>
      <c r="K100" s="17"/>
      <c r="L100" s="17"/>
      <c r="M100" s="17"/>
      <c r="N100" s="17"/>
      <c r="O100" s="17"/>
      <c r="P100" s="24"/>
      <c r="Q100" s="24"/>
      <c r="R100" s="24"/>
      <c r="S100" s="24"/>
      <c r="T100" s="24"/>
      <c r="U100" s="24"/>
      <c r="V100" s="24"/>
      <c r="W100" s="24"/>
    </row>
    <row r="101" spans="1:23">
      <c r="A101" s="24"/>
      <c r="B101" s="24"/>
      <c r="C101" s="24"/>
      <c r="D101" s="24"/>
      <c r="E101" s="24"/>
      <c r="F101" s="24"/>
      <c r="G101" s="24"/>
      <c r="H101" s="24"/>
      <c r="I101" s="17"/>
      <c r="J101" s="17"/>
      <c r="K101" s="17"/>
      <c r="L101" s="17"/>
      <c r="M101" s="17"/>
      <c r="N101" s="17"/>
      <c r="O101" s="17"/>
      <c r="P101" s="24"/>
      <c r="Q101" s="24"/>
      <c r="R101" s="24"/>
      <c r="S101" s="24"/>
      <c r="T101" s="24"/>
      <c r="U101" s="24"/>
      <c r="V101" s="24"/>
      <c r="W101" s="24"/>
    </row>
    <row r="102" spans="1:23">
      <c r="A102" s="24"/>
      <c r="B102" s="24"/>
      <c r="C102" s="24"/>
      <c r="D102" s="24"/>
      <c r="E102" s="24"/>
      <c r="F102" s="24"/>
      <c r="G102" s="24"/>
      <c r="H102" s="24"/>
      <c r="I102" s="17"/>
      <c r="J102" s="17"/>
      <c r="K102" s="17"/>
      <c r="L102" s="17"/>
      <c r="M102" s="17"/>
      <c r="N102" s="17"/>
      <c r="O102" s="17"/>
      <c r="P102" s="24"/>
      <c r="Q102" s="24"/>
      <c r="R102" s="24"/>
      <c r="S102" s="24"/>
      <c r="T102" s="24"/>
      <c r="U102" s="24"/>
      <c r="V102" s="24"/>
      <c r="W102" s="24"/>
    </row>
    <row r="103" spans="1:23">
      <c r="A103" s="24"/>
      <c r="B103" s="24"/>
      <c r="C103" s="24"/>
      <c r="D103" s="24"/>
      <c r="E103" s="24"/>
      <c r="F103" s="24"/>
      <c r="G103" s="24"/>
      <c r="H103" s="24"/>
      <c r="I103" s="17"/>
      <c r="J103" s="17"/>
      <c r="K103" s="17"/>
      <c r="L103" s="17"/>
      <c r="M103" s="17"/>
      <c r="N103" s="17"/>
      <c r="O103" s="17"/>
      <c r="P103" s="24"/>
      <c r="Q103" s="24"/>
      <c r="R103" s="24"/>
      <c r="S103" s="24"/>
      <c r="T103" s="24"/>
      <c r="U103" s="24"/>
      <c r="V103" s="24"/>
      <c r="W103" s="24"/>
    </row>
    <row r="104" spans="1:23">
      <c r="A104" s="24"/>
      <c r="B104" s="24"/>
      <c r="C104" s="24"/>
      <c r="D104" s="24"/>
      <c r="E104" s="24"/>
      <c r="F104" s="24"/>
      <c r="G104" s="24"/>
      <c r="H104" s="24"/>
      <c r="I104" s="17"/>
      <c r="J104" s="17"/>
      <c r="K104" s="17"/>
      <c r="L104" s="17"/>
      <c r="M104" s="17"/>
      <c r="N104" s="17"/>
      <c r="O104" s="17"/>
      <c r="P104" s="24"/>
      <c r="Q104" s="24"/>
      <c r="R104" s="24"/>
      <c r="S104" s="24"/>
      <c r="T104" s="24"/>
      <c r="U104" s="24"/>
      <c r="V104" s="24"/>
      <c r="W104" s="24"/>
    </row>
    <row r="105" spans="1:23">
      <c r="A105" s="24"/>
      <c r="B105" s="24"/>
      <c r="C105" s="24"/>
      <c r="D105" s="24"/>
      <c r="E105" s="24"/>
      <c r="F105" s="24"/>
      <c r="G105" s="24"/>
      <c r="H105" s="24"/>
      <c r="I105" s="17"/>
      <c r="J105" s="17"/>
      <c r="K105" s="17"/>
      <c r="L105" s="17"/>
      <c r="M105" s="17"/>
      <c r="N105" s="17"/>
      <c r="O105" s="17"/>
      <c r="P105" s="24"/>
      <c r="Q105" s="24"/>
      <c r="R105" s="24"/>
      <c r="S105" s="24"/>
      <c r="T105" s="24"/>
      <c r="U105" s="24"/>
      <c r="V105" s="24"/>
      <c r="W105" s="24"/>
    </row>
    <row r="106" spans="1:23">
      <c r="A106" s="24"/>
      <c r="B106" s="24"/>
      <c r="C106" s="24"/>
      <c r="D106" s="24"/>
      <c r="E106" s="24"/>
      <c r="F106" s="24"/>
      <c r="G106" s="24"/>
      <c r="H106" s="24"/>
      <c r="I106" s="17"/>
      <c r="J106" s="17"/>
      <c r="K106" s="17"/>
      <c r="L106" s="17"/>
      <c r="M106" s="17"/>
      <c r="N106" s="17"/>
      <c r="O106" s="17"/>
      <c r="P106" s="24"/>
      <c r="Q106" s="24"/>
      <c r="R106" s="24"/>
      <c r="S106" s="24"/>
      <c r="T106" s="24"/>
      <c r="U106" s="24"/>
      <c r="V106" s="24"/>
      <c r="W106" s="24"/>
    </row>
    <row r="107" spans="1:23">
      <c r="A107" s="24"/>
      <c r="B107" s="24"/>
      <c r="C107" s="24"/>
      <c r="D107" s="24"/>
      <c r="E107" s="24"/>
      <c r="F107" s="24"/>
      <c r="G107" s="24"/>
      <c r="H107" s="24"/>
      <c r="I107" s="17"/>
      <c r="J107" s="17"/>
      <c r="K107" s="17"/>
      <c r="L107" s="17"/>
      <c r="M107" s="17"/>
      <c r="N107" s="17"/>
      <c r="O107" s="17"/>
      <c r="P107" s="24"/>
      <c r="Q107" s="24"/>
      <c r="R107" s="24"/>
      <c r="S107" s="24"/>
      <c r="T107" s="24"/>
      <c r="U107" s="24"/>
      <c r="V107" s="24"/>
      <c r="W107" s="24"/>
    </row>
    <row r="108" spans="1:23">
      <c r="A108" s="24"/>
      <c r="B108" s="24"/>
      <c r="C108" s="24"/>
      <c r="D108" s="24"/>
      <c r="E108" s="24"/>
      <c r="F108" s="24"/>
      <c r="G108" s="24"/>
      <c r="H108" s="24"/>
      <c r="I108" s="17"/>
      <c r="J108" s="17"/>
      <c r="K108" s="17"/>
      <c r="L108" s="17"/>
      <c r="M108" s="17"/>
      <c r="N108" s="17"/>
      <c r="O108" s="17"/>
      <c r="P108" s="24"/>
      <c r="Q108" s="24"/>
      <c r="R108" s="24"/>
      <c r="S108" s="24"/>
      <c r="T108" s="24"/>
      <c r="U108" s="24"/>
      <c r="V108" s="24"/>
      <c r="W108" s="24"/>
    </row>
    <row r="109" spans="1:23">
      <c r="A109" s="24"/>
      <c r="B109" s="24"/>
      <c r="C109" s="24"/>
      <c r="D109" s="24"/>
      <c r="E109" s="24"/>
      <c r="F109" s="24"/>
      <c r="G109" s="24"/>
      <c r="H109" s="24"/>
      <c r="I109" s="17"/>
      <c r="J109" s="17"/>
      <c r="K109" s="17"/>
      <c r="L109" s="17"/>
      <c r="M109" s="17"/>
      <c r="N109" s="17"/>
      <c r="O109" s="17"/>
      <c r="P109" s="24"/>
      <c r="Q109" s="24"/>
      <c r="R109" s="24"/>
      <c r="S109" s="24"/>
      <c r="T109" s="24"/>
      <c r="U109" s="24"/>
      <c r="V109" s="24"/>
      <c r="W109" s="24"/>
    </row>
    <row r="110" spans="1:23">
      <c r="A110" s="24"/>
      <c r="B110" s="24"/>
      <c r="C110" s="24"/>
      <c r="D110" s="24"/>
      <c r="E110" s="24"/>
      <c r="F110" s="24"/>
      <c r="G110" s="24"/>
      <c r="H110" s="24"/>
      <c r="I110" s="17"/>
      <c r="J110" s="17"/>
      <c r="K110" s="17"/>
      <c r="L110" s="17"/>
      <c r="M110" s="17"/>
      <c r="N110" s="17"/>
      <c r="O110" s="17"/>
      <c r="P110" s="24"/>
      <c r="Q110" s="24"/>
      <c r="R110" s="24"/>
      <c r="S110" s="24"/>
      <c r="T110" s="24"/>
      <c r="U110" s="24"/>
      <c r="V110" s="24"/>
      <c r="W110" s="24"/>
    </row>
    <row r="111" spans="1:23">
      <c r="A111" s="24"/>
      <c r="B111" s="24"/>
      <c r="C111" s="24"/>
      <c r="D111" s="24"/>
      <c r="E111" s="24"/>
      <c r="F111" s="24"/>
      <c r="G111" s="24"/>
      <c r="H111" s="24"/>
      <c r="I111" s="17"/>
      <c r="J111" s="17"/>
      <c r="K111" s="17"/>
      <c r="L111" s="17"/>
      <c r="M111" s="17"/>
      <c r="N111" s="17"/>
      <c r="O111" s="17"/>
      <c r="P111" s="24"/>
      <c r="Q111" s="24"/>
      <c r="R111" s="24"/>
      <c r="S111" s="24"/>
      <c r="T111" s="24"/>
      <c r="U111" s="24"/>
      <c r="V111" s="24"/>
      <c r="W111" s="24"/>
    </row>
    <row r="112" spans="1:23">
      <c r="A112" s="24"/>
      <c r="B112" s="24"/>
      <c r="C112" s="24"/>
      <c r="D112" s="24"/>
      <c r="E112" s="24"/>
      <c r="F112" s="24"/>
      <c r="G112" s="24"/>
      <c r="H112" s="24"/>
      <c r="I112" s="17"/>
      <c r="J112" s="17"/>
      <c r="K112" s="17"/>
      <c r="L112" s="17"/>
      <c r="M112" s="17"/>
      <c r="N112" s="17"/>
      <c r="O112" s="17"/>
      <c r="P112" s="24"/>
      <c r="Q112" s="24"/>
      <c r="R112" s="24"/>
      <c r="S112" s="24"/>
      <c r="T112" s="24"/>
      <c r="U112" s="24"/>
      <c r="V112" s="24"/>
      <c r="W112" s="24"/>
    </row>
  </sheetData>
  <mergeCells count="2">
    <mergeCell ref="A3:A4"/>
    <mergeCell ref="B3:O3"/>
  </mergeCells>
  <hyperlinks>
    <hyperlink ref="X5" location="Content!B5" display="Back to Content Page" xr:uid="{00000000-0004-0000-7100-000000000000}"/>
  </hyperlinks>
  <printOptions horizontalCentered="1" verticalCentered="1"/>
  <pageMargins left="0.7" right="0.7" top="0.75" bottom="0.75" header="0.3" footer="0.3"/>
  <pageSetup paperSize="9" scale="88" orientation="landscape" r:id="rId1"/>
  <headerFoot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pageSetUpPr fitToPage="1"/>
  </sheetPr>
  <dimension ref="A1:AK63"/>
  <sheetViews>
    <sheetView topLeftCell="A18" zoomScale="102" zoomScaleNormal="102" workbookViewId="0">
      <selection activeCell="M61" sqref="M61"/>
    </sheetView>
  </sheetViews>
  <sheetFormatPr defaultColWidth="9.21875" defaultRowHeight="14.4"/>
  <cols>
    <col min="1" max="1" width="33.77734375" customWidth="1"/>
    <col min="2" max="2" width="19.44140625" customWidth="1"/>
    <col min="3" max="4" width="7" customWidth="1"/>
    <col min="5" max="5" width="7.77734375" customWidth="1"/>
    <col min="6" max="16" width="7" customWidth="1"/>
  </cols>
  <sheetData>
    <row r="1" spans="1:18">
      <c r="A1" s="16" t="s">
        <v>636</v>
      </c>
      <c r="B1" s="15"/>
      <c r="C1" s="24"/>
      <c r="D1" s="24"/>
      <c r="E1" s="24"/>
      <c r="F1" s="24"/>
      <c r="G1" s="24"/>
      <c r="H1" s="24"/>
      <c r="I1" s="24"/>
      <c r="J1" s="24"/>
      <c r="K1" s="24"/>
      <c r="L1" s="24"/>
      <c r="M1" s="24"/>
      <c r="N1" s="24"/>
      <c r="O1" s="24"/>
      <c r="P1" s="24"/>
    </row>
    <row r="2" spans="1:18" ht="15" thickBot="1">
      <c r="A2" s="24"/>
      <c r="B2" s="24"/>
      <c r="C2" s="24"/>
      <c r="D2" s="24"/>
      <c r="E2" s="24"/>
      <c r="F2" s="24"/>
      <c r="G2" s="24"/>
      <c r="H2" s="24"/>
      <c r="I2" s="24"/>
      <c r="J2" s="24"/>
      <c r="K2" s="24"/>
      <c r="L2" s="24"/>
      <c r="M2" s="24"/>
      <c r="N2" s="24"/>
      <c r="O2" s="24"/>
      <c r="P2" s="24"/>
    </row>
    <row r="3" spans="1:18">
      <c r="A3" s="334" t="s">
        <v>63</v>
      </c>
      <c r="B3" s="333" t="s">
        <v>82</v>
      </c>
      <c r="C3" s="172">
        <v>2010</v>
      </c>
      <c r="D3" s="172">
        <v>2011</v>
      </c>
      <c r="E3" s="172">
        <v>2012</v>
      </c>
      <c r="F3" s="172">
        <v>2013</v>
      </c>
      <c r="G3" s="172">
        <v>2014</v>
      </c>
      <c r="H3" s="172">
        <v>2015</v>
      </c>
      <c r="I3" s="172">
        <v>2016</v>
      </c>
      <c r="J3" s="172">
        <v>2017</v>
      </c>
      <c r="K3" s="172">
        <v>2018</v>
      </c>
      <c r="L3" s="172">
        <v>2019</v>
      </c>
      <c r="M3" s="172">
        <v>2020</v>
      </c>
      <c r="N3" s="172">
        <v>2021</v>
      </c>
      <c r="O3" s="172">
        <v>2022</v>
      </c>
      <c r="P3" s="368">
        <v>2023</v>
      </c>
    </row>
    <row r="4" spans="1:18">
      <c r="A4" s="717" t="s">
        <v>14</v>
      </c>
      <c r="B4" s="97" t="s">
        <v>34</v>
      </c>
      <c r="C4" s="113">
        <v>18.899999999999999</v>
      </c>
      <c r="D4" s="113">
        <v>18.100000000000001</v>
      </c>
      <c r="E4" s="369">
        <v>18.11</v>
      </c>
      <c r="F4" s="113">
        <v>18.12</v>
      </c>
      <c r="G4" s="113">
        <v>18.13</v>
      </c>
      <c r="H4" s="113">
        <v>18.14</v>
      </c>
      <c r="I4" s="113"/>
      <c r="J4" s="113"/>
      <c r="K4" s="113">
        <v>29.8</v>
      </c>
      <c r="L4" s="113">
        <v>29.8</v>
      </c>
      <c r="M4" s="113"/>
      <c r="N4" s="113"/>
      <c r="O4" s="113"/>
      <c r="P4" s="222"/>
    </row>
    <row r="5" spans="1:18">
      <c r="A5" s="717"/>
      <c r="B5" s="97" t="s">
        <v>33</v>
      </c>
      <c r="C5" s="113">
        <v>58.5</v>
      </c>
      <c r="D5" s="113">
        <v>58.6</v>
      </c>
      <c r="E5" s="370">
        <v>58.7</v>
      </c>
      <c r="F5" s="113">
        <v>58.8</v>
      </c>
      <c r="G5" s="113">
        <v>58.9</v>
      </c>
      <c r="H5" s="113">
        <v>58.1</v>
      </c>
      <c r="I5" s="113"/>
      <c r="J5" s="113"/>
      <c r="K5" s="113">
        <v>57.2</v>
      </c>
      <c r="L5" s="113">
        <v>57.2</v>
      </c>
      <c r="M5" s="113"/>
      <c r="N5" s="113"/>
      <c r="O5" s="113"/>
      <c r="P5" s="222"/>
    </row>
    <row r="6" spans="1:18">
      <c r="A6" s="717"/>
      <c r="B6" s="97" t="s">
        <v>46</v>
      </c>
      <c r="C6" s="113">
        <v>36.799999999999997</v>
      </c>
      <c r="D6" s="113">
        <v>36.9</v>
      </c>
      <c r="E6" s="370">
        <v>36.1</v>
      </c>
      <c r="F6" s="113">
        <v>36.11</v>
      </c>
      <c r="G6" s="113">
        <v>36.119999999999997</v>
      </c>
      <c r="H6" s="113">
        <v>36.130000000000003</v>
      </c>
      <c r="I6" s="113"/>
      <c r="J6" s="113"/>
      <c r="K6" s="113">
        <v>40.6</v>
      </c>
      <c r="L6" s="113">
        <v>40.6</v>
      </c>
      <c r="M6" s="113"/>
      <c r="N6" s="113"/>
      <c r="O6" s="113"/>
      <c r="P6" s="222"/>
      <c r="R6" s="48" t="s">
        <v>12</v>
      </c>
    </row>
    <row r="7" spans="1:18">
      <c r="A7" s="721" t="s">
        <v>13</v>
      </c>
      <c r="B7" s="97" t="s">
        <v>455</v>
      </c>
      <c r="C7" s="113">
        <v>8</v>
      </c>
      <c r="D7" s="113">
        <v>8</v>
      </c>
      <c r="E7" s="447">
        <v>8</v>
      </c>
      <c r="F7" s="113">
        <v>8</v>
      </c>
      <c r="G7" s="113">
        <v>8</v>
      </c>
      <c r="H7" s="113">
        <v>9.4</v>
      </c>
      <c r="I7" s="367">
        <v>9.4</v>
      </c>
      <c r="J7" s="113">
        <v>9.4</v>
      </c>
      <c r="K7" s="113">
        <v>9.4</v>
      </c>
      <c r="L7" s="113">
        <v>9.4</v>
      </c>
      <c r="M7" s="113">
        <v>9.4</v>
      </c>
      <c r="N7" s="367">
        <v>9.4</v>
      </c>
      <c r="O7" s="367">
        <v>9.4</v>
      </c>
      <c r="P7" s="398"/>
      <c r="R7" s="48"/>
    </row>
    <row r="8" spans="1:18">
      <c r="A8" s="722"/>
      <c r="B8" s="97" t="s">
        <v>454</v>
      </c>
      <c r="C8" s="113">
        <v>19.899999999999999</v>
      </c>
      <c r="D8" s="113">
        <v>19.899999999999999</v>
      </c>
      <c r="E8" s="113">
        <v>19.899999999999999</v>
      </c>
      <c r="F8" s="113">
        <v>19.899999999999999</v>
      </c>
      <c r="G8" s="113">
        <v>19.899999999999999</v>
      </c>
      <c r="H8" s="113">
        <v>13.3</v>
      </c>
      <c r="I8" s="113">
        <v>13.3</v>
      </c>
      <c r="J8" s="113">
        <v>13.3</v>
      </c>
      <c r="K8" s="113">
        <v>13.3</v>
      </c>
      <c r="L8" s="113">
        <v>13.3</v>
      </c>
      <c r="M8" s="113">
        <v>13.3</v>
      </c>
      <c r="N8" s="113">
        <v>13.3</v>
      </c>
      <c r="O8" s="113">
        <v>13.3</v>
      </c>
      <c r="P8" s="222"/>
    </row>
    <row r="9" spans="1:18">
      <c r="A9" s="722"/>
      <c r="B9" s="97" t="s">
        <v>33</v>
      </c>
      <c r="C9" s="113">
        <v>24.3</v>
      </c>
      <c r="D9" s="113">
        <v>24.3</v>
      </c>
      <c r="E9" s="113">
        <v>24.3</v>
      </c>
      <c r="F9" s="113">
        <v>24.3</v>
      </c>
      <c r="G9" s="113">
        <v>24.3</v>
      </c>
      <c r="H9" s="113">
        <v>24.2</v>
      </c>
      <c r="I9" s="113">
        <v>24.2</v>
      </c>
      <c r="J9" s="113">
        <v>24.2</v>
      </c>
      <c r="K9" s="113">
        <v>24.2</v>
      </c>
      <c r="L9" s="113">
        <v>24.2</v>
      </c>
      <c r="M9" s="113">
        <v>24.2</v>
      </c>
      <c r="N9" s="113">
        <v>24.2</v>
      </c>
      <c r="O9" s="113">
        <v>24.2</v>
      </c>
      <c r="P9" s="222"/>
    </row>
    <row r="10" spans="1:18">
      <c r="A10" s="723"/>
      <c r="B10" s="97" t="s">
        <v>46</v>
      </c>
      <c r="C10" s="113">
        <v>19.3</v>
      </c>
      <c r="D10" s="113">
        <v>19.3</v>
      </c>
      <c r="E10" s="113">
        <v>19.3</v>
      </c>
      <c r="F10" s="113">
        <v>19.3</v>
      </c>
      <c r="G10" s="113">
        <v>19.3</v>
      </c>
      <c r="H10" s="113">
        <v>16.3</v>
      </c>
      <c r="I10" s="113">
        <v>16.3</v>
      </c>
      <c r="J10" s="113">
        <v>16.3</v>
      </c>
      <c r="K10" s="113">
        <v>16.3</v>
      </c>
      <c r="L10" s="113">
        <v>16.3</v>
      </c>
      <c r="M10" s="113">
        <v>16.3</v>
      </c>
      <c r="N10" s="113">
        <v>16.3</v>
      </c>
      <c r="O10" s="113">
        <v>16.3</v>
      </c>
      <c r="P10" s="222"/>
    </row>
    <row r="11" spans="1:18">
      <c r="A11" s="717" t="s">
        <v>259</v>
      </c>
      <c r="B11" s="97" t="s">
        <v>34</v>
      </c>
      <c r="C11" s="113"/>
      <c r="D11" s="113"/>
      <c r="E11" s="113"/>
      <c r="F11" s="113"/>
      <c r="G11" s="113"/>
      <c r="H11" s="113"/>
      <c r="I11" s="113"/>
      <c r="J11" s="113"/>
      <c r="K11" s="113"/>
      <c r="L11" s="113"/>
      <c r="M11" s="113"/>
      <c r="N11" s="113"/>
      <c r="O11" s="113"/>
      <c r="P11" s="222"/>
    </row>
    <row r="12" spans="1:18">
      <c r="A12" s="717"/>
      <c r="B12" s="97" t="s">
        <v>33</v>
      </c>
      <c r="C12" s="113"/>
      <c r="D12" s="113"/>
      <c r="E12" s="113"/>
      <c r="F12" s="113"/>
      <c r="G12" s="113"/>
      <c r="H12" s="113"/>
      <c r="I12" s="113"/>
      <c r="J12" s="113"/>
      <c r="K12" s="113"/>
      <c r="L12" s="113"/>
      <c r="M12" s="113"/>
      <c r="N12" s="113"/>
      <c r="O12" s="113"/>
      <c r="P12" s="222"/>
    </row>
    <row r="13" spans="1:18">
      <c r="A13" s="717"/>
      <c r="B13" s="97" t="s">
        <v>46</v>
      </c>
      <c r="C13" s="113"/>
      <c r="D13" s="113"/>
      <c r="E13" s="113"/>
      <c r="F13" s="113">
        <v>42.4</v>
      </c>
      <c r="G13" s="113"/>
      <c r="H13" s="113"/>
      <c r="I13" s="113"/>
      <c r="J13" s="113"/>
      <c r="K13" s="113"/>
      <c r="L13" s="113"/>
      <c r="M13" s="113"/>
      <c r="N13" s="113"/>
      <c r="O13" s="113"/>
      <c r="P13" s="222"/>
    </row>
    <row r="14" spans="1:18">
      <c r="A14" s="717" t="s">
        <v>85</v>
      </c>
      <c r="B14" s="97" t="s">
        <v>34</v>
      </c>
      <c r="C14" s="113"/>
      <c r="D14" s="113"/>
      <c r="E14" s="113"/>
      <c r="F14" s="113"/>
      <c r="G14" s="113"/>
      <c r="H14" s="113"/>
      <c r="I14" s="113"/>
      <c r="J14" s="113"/>
      <c r="K14" s="113"/>
      <c r="L14" s="113"/>
      <c r="M14" s="113"/>
      <c r="N14" s="113"/>
      <c r="O14" s="113"/>
      <c r="P14" s="222"/>
    </row>
    <row r="15" spans="1:18">
      <c r="A15" s="717"/>
      <c r="B15" s="97" t="s">
        <v>33</v>
      </c>
      <c r="C15" s="113"/>
      <c r="D15" s="113"/>
      <c r="E15" s="113"/>
      <c r="F15" s="113"/>
      <c r="G15" s="113"/>
      <c r="H15" s="113"/>
      <c r="I15" s="113"/>
      <c r="J15" s="113"/>
      <c r="K15" s="113"/>
      <c r="L15" s="113"/>
      <c r="M15" s="113"/>
      <c r="N15" s="113"/>
      <c r="O15" s="113"/>
      <c r="P15" s="222"/>
    </row>
    <row r="16" spans="1:18">
      <c r="A16" s="717"/>
      <c r="B16" s="97" t="s">
        <v>46</v>
      </c>
      <c r="C16" s="113"/>
      <c r="D16" s="113"/>
      <c r="E16" s="113">
        <v>63.9</v>
      </c>
      <c r="F16" s="113"/>
      <c r="G16" s="113"/>
      <c r="H16" s="113"/>
      <c r="I16" s="113"/>
      <c r="J16" s="113"/>
      <c r="K16" s="113"/>
      <c r="L16" s="113"/>
      <c r="M16" s="113"/>
      <c r="N16" s="113"/>
      <c r="O16" s="113"/>
      <c r="P16" s="222"/>
    </row>
    <row r="17" spans="1:37">
      <c r="A17" s="717" t="s">
        <v>258</v>
      </c>
      <c r="B17" s="97" t="s">
        <v>34</v>
      </c>
      <c r="C17" s="113">
        <v>31</v>
      </c>
      <c r="D17" s="113">
        <v>31</v>
      </c>
      <c r="E17" s="113">
        <v>31</v>
      </c>
      <c r="F17" s="113">
        <v>31</v>
      </c>
      <c r="G17" s="113">
        <v>31</v>
      </c>
      <c r="H17" s="113">
        <v>31</v>
      </c>
      <c r="I17" s="113">
        <v>31</v>
      </c>
      <c r="J17" s="113">
        <v>19.600000000000001</v>
      </c>
      <c r="K17" s="113"/>
      <c r="L17" s="113"/>
      <c r="M17" s="113"/>
      <c r="N17" s="113"/>
      <c r="O17" s="113"/>
      <c r="P17" s="222"/>
    </row>
    <row r="18" spans="1:37">
      <c r="A18" s="717"/>
      <c r="B18" s="97" t="s">
        <v>33</v>
      </c>
      <c r="C18" s="113">
        <v>73</v>
      </c>
      <c r="D18" s="113">
        <v>73</v>
      </c>
      <c r="E18" s="113">
        <v>73</v>
      </c>
      <c r="F18" s="113">
        <v>73</v>
      </c>
      <c r="G18" s="113">
        <v>73</v>
      </c>
      <c r="H18" s="113">
        <v>73</v>
      </c>
      <c r="I18" s="113">
        <v>73</v>
      </c>
      <c r="J18" s="113">
        <v>70.2</v>
      </c>
      <c r="K18" s="113"/>
      <c r="L18" s="113"/>
      <c r="M18" s="113"/>
      <c r="N18" s="113"/>
      <c r="O18" s="113"/>
      <c r="P18" s="222"/>
    </row>
    <row r="19" spans="1:37">
      <c r="A19" s="717"/>
      <c r="B19" s="97" t="s">
        <v>46</v>
      </c>
      <c r="C19" s="113">
        <v>63</v>
      </c>
      <c r="D19" s="113">
        <v>63</v>
      </c>
      <c r="E19" s="113">
        <v>63</v>
      </c>
      <c r="F19" s="113">
        <v>63</v>
      </c>
      <c r="G19" s="113">
        <v>63</v>
      </c>
      <c r="H19" s="113">
        <v>63</v>
      </c>
      <c r="I19" s="113">
        <v>63</v>
      </c>
      <c r="J19" s="113">
        <v>58.8</v>
      </c>
      <c r="K19" s="113"/>
      <c r="L19" s="113"/>
      <c r="M19" s="113"/>
      <c r="N19" s="113"/>
      <c r="O19" s="113"/>
      <c r="P19" s="222"/>
    </row>
    <row r="20" spans="1:37">
      <c r="A20" s="717" t="s">
        <v>11</v>
      </c>
      <c r="B20" s="97" t="s">
        <v>34</v>
      </c>
      <c r="C20" s="113">
        <v>39.6</v>
      </c>
      <c r="D20" s="113"/>
      <c r="E20" s="113"/>
      <c r="F20" s="113"/>
      <c r="G20" s="113"/>
      <c r="H20" s="113"/>
      <c r="I20" s="113"/>
      <c r="J20" s="113">
        <v>28.5</v>
      </c>
      <c r="K20" s="113"/>
      <c r="L20" s="113"/>
      <c r="M20" s="113"/>
      <c r="N20" s="113"/>
      <c r="O20" s="113"/>
      <c r="P20" s="222"/>
    </row>
    <row r="21" spans="1:37">
      <c r="A21" s="717"/>
      <c r="B21" s="97" t="s">
        <v>33</v>
      </c>
      <c r="C21" s="113">
        <v>61.2</v>
      </c>
      <c r="D21" s="113"/>
      <c r="E21" s="113"/>
      <c r="F21" s="113"/>
      <c r="G21" s="113"/>
      <c r="H21" s="113"/>
      <c r="I21" s="113"/>
      <c r="J21" s="113">
        <v>60.7</v>
      </c>
      <c r="K21" s="113"/>
      <c r="L21" s="113"/>
      <c r="M21" s="113"/>
      <c r="N21" s="113"/>
      <c r="O21" s="113"/>
      <c r="P21" s="222"/>
    </row>
    <row r="22" spans="1:37">
      <c r="A22" s="717"/>
      <c r="B22" s="97" t="s">
        <v>46</v>
      </c>
      <c r="C22" s="113">
        <v>57.1</v>
      </c>
      <c r="D22" s="113"/>
      <c r="E22" s="113"/>
      <c r="F22" s="113"/>
      <c r="G22" s="113"/>
      <c r="H22" s="113"/>
      <c r="I22" s="113"/>
      <c r="J22" s="113">
        <v>49.7</v>
      </c>
      <c r="K22" s="113"/>
      <c r="L22" s="113"/>
      <c r="M22" s="113"/>
      <c r="N22" s="113"/>
      <c r="O22" s="113"/>
      <c r="P22" s="222"/>
    </row>
    <row r="23" spans="1:37">
      <c r="A23" s="717" t="s">
        <v>10</v>
      </c>
      <c r="B23" s="97" t="s">
        <v>34</v>
      </c>
      <c r="C23" s="113">
        <v>51.1</v>
      </c>
      <c r="D23" s="113"/>
      <c r="E23" s="113"/>
      <c r="F23" s="113">
        <v>48.5</v>
      </c>
      <c r="G23" s="113"/>
      <c r="H23" s="113"/>
      <c r="I23" s="113"/>
      <c r="J23" s="113"/>
      <c r="K23" s="113"/>
      <c r="L23" s="113"/>
      <c r="M23" s="113"/>
      <c r="N23" s="113"/>
      <c r="O23" s="113">
        <v>50.8</v>
      </c>
      <c r="P23" s="222"/>
    </row>
    <row r="24" spans="1:37">
      <c r="A24" s="717"/>
      <c r="B24" s="97" t="s">
        <v>33</v>
      </c>
      <c r="C24" s="113">
        <v>81.5</v>
      </c>
      <c r="D24" s="113"/>
      <c r="E24" s="113"/>
      <c r="F24" s="113">
        <v>77.3</v>
      </c>
      <c r="G24" s="113"/>
      <c r="H24" s="113"/>
      <c r="I24" s="113"/>
      <c r="J24" s="113"/>
      <c r="K24" s="113"/>
      <c r="L24" s="113"/>
      <c r="M24" s="113"/>
      <c r="N24" s="113"/>
      <c r="O24" s="113">
        <v>83.3</v>
      </c>
      <c r="P24" s="222"/>
    </row>
    <row r="25" spans="1:37">
      <c r="A25" s="717"/>
      <c r="B25" s="97" t="s">
        <v>46</v>
      </c>
      <c r="C25" s="113">
        <v>75.3</v>
      </c>
      <c r="D25" s="113"/>
      <c r="E25" s="113"/>
      <c r="F25" s="113">
        <v>71.5</v>
      </c>
      <c r="G25" s="113"/>
      <c r="H25" s="113"/>
      <c r="I25" s="113"/>
      <c r="J25" s="113"/>
      <c r="K25" s="113"/>
      <c r="L25" s="113">
        <v>50.7</v>
      </c>
      <c r="M25" s="113"/>
      <c r="N25" s="113"/>
      <c r="O25" s="113">
        <v>77</v>
      </c>
      <c r="P25" s="222"/>
    </row>
    <row r="26" spans="1:37">
      <c r="A26" s="717" t="s">
        <v>9</v>
      </c>
      <c r="B26" s="97" t="s">
        <v>34</v>
      </c>
      <c r="C26" s="113">
        <v>17.3</v>
      </c>
      <c r="D26" s="113"/>
      <c r="E26" s="113"/>
      <c r="F26" s="113"/>
      <c r="G26" s="113"/>
      <c r="H26" s="113"/>
      <c r="I26" s="113"/>
      <c r="J26" s="113">
        <v>17.7</v>
      </c>
      <c r="K26" s="113">
        <v>17.7</v>
      </c>
      <c r="L26" s="113">
        <v>17.7</v>
      </c>
      <c r="M26" s="113">
        <v>19.2</v>
      </c>
      <c r="N26" s="113">
        <v>19.2</v>
      </c>
      <c r="O26" s="113">
        <v>19.2</v>
      </c>
      <c r="P26" s="222">
        <v>19.2</v>
      </c>
    </row>
    <row r="27" spans="1:37">
      <c r="A27" s="717"/>
      <c r="B27" s="97" t="s">
        <v>33</v>
      </c>
      <c r="C27" s="113">
        <v>56.6</v>
      </c>
      <c r="D27" s="113"/>
      <c r="E27" s="113"/>
      <c r="F27" s="113"/>
      <c r="G27" s="113"/>
      <c r="H27" s="113"/>
      <c r="I27" s="113"/>
      <c r="J27" s="113">
        <v>59.5</v>
      </c>
      <c r="K27" s="113">
        <v>59.5</v>
      </c>
      <c r="L27" s="113">
        <v>59.5</v>
      </c>
      <c r="M27" s="113">
        <v>56.6</v>
      </c>
      <c r="N27" s="113">
        <v>56.6</v>
      </c>
      <c r="O27" s="113">
        <v>56.6</v>
      </c>
      <c r="P27" s="222">
        <v>56.6</v>
      </c>
    </row>
    <row r="28" spans="1:37">
      <c r="A28" s="717"/>
      <c r="B28" s="97" t="s">
        <v>46</v>
      </c>
      <c r="C28" s="113">
        <v>50.7</v>
      </c>
      <c r="D28" s="113"/>
      <c r="E28" s="113"/>
      <c r="F28" s="113"/>
      <c r="G28" s="113"/>
      <c r="H28" s="113"/>
      <c r="I28" s="113"/>
      <c r="J28" s="113">
        <v>51.5</v>
      </c>
      <c r="K28" s="113">
        <v>51.5</v>
      </c>
      <c r="L28" s="113">
        <v>51.5</v>
      </c>
      <c r="M28" s="113">
        <v>50.7</v>
      </c>
      <c r="N28" s="113">
        <v>50.7</v>
      </c>
      <c r="O28" s="113">
        <v>50.7</v>
      </c>
      <c r="P28" s="222">
        <v>50.7</v>
      </c>
    </row>
    <row r="29" spans="1:37">
      <c r="A29" s="823" t="s">
        <v>456</v>
      </c>
      <c r="B29" s="97" t="s">
        <v>34</v>
      </c>
      <c r="C29" s="371"/>
      <c r="D29" s="113"/>
      <c r="E29" s="113">
        <v>6.3</v>
      </c>
      <c r="F29" s="113"/>
      <c r="G29" s="113"/>
      <c r="H29" s="113"/>
      <c r="I29" s="113"/>
      <c r="J29" s="113">
        <v>8.6</v>
      </c>
      <c r="K29" s="113"/>
      <c r="L29" s="113"/>
      <c r="M29" s="113"/>
      <c r="N29" s="113"/>
      <c r="O29" s="113"/>
      <c r="P29" s="222"/>
      <c r="Q29" s="93"/>
      <c r="R29" s="93"/>
      <c r="S29" s="93"/>
      <c r="T29" s="93"/>
      <c r="U29" s="93"/>
      <c r="V29" s="93"/>
      <c r="W29" s="93"/>
      <c r="X29" s="93"/>
      <c r="Y29" s="93"/>
      <c r="Z29" s="93"/>
      <c r="AA29" s="93"/>
      <c r="AB29" s="93"/>
      <c r="AC29" s="93"/>
      <c r="AD29" s="93"/>
      <c r="AE29" s="93"/>
      <c r="AF29" s="93"/>
      <c r="AG29" s="93"/>
      <c r="AH29" s="93"/>
      <c r="AI29" s="93"/>
      <c r="AJ29" s="93"/>
      <c r="AK29" s="93"/>
    </row>
    <row r="30" spans="1:37">
      <c r="A30" s="823"/>
      <c r="B30" s="97" t="s">
        <v>33</v>
      </c>
      <c r="C30" s="371"/>
      <c r="D30" s="113"/>
      <c r="E30" s="113">
        <v>10.1</v>
      </c>
      <c r="F30" s="113"/>
      <c r="G30" s="113"/>
      <c r="H30" s="113"/>
      <c r="I30" s="113"/>
      <c r="J30" s="113">
        <v>11.2</v>
      </c>
      <c r="K30" s="113"/>
      <c r="L30" s="113"/>
      <c r="M30" s="113"/>
      <c r="N30" s="113"/>
      <c r="O30" s="113"/>
      <c r="P30" s="222"/>
      <c r="Q30" s="93"/>
      <c r="R30" s="93"/>
      <c r="S30" s="93"/>
      <c r="T30" s="93"/>
      <c r="U30" s="93"/>
      <c r="V30" s="93"/>
      <c r="W30" s="93"/>
      <c r="X30" s="93"/>
      <c r="Y30" s="93"/>
      <c r="Z30" s="93"/>
      <c r="AA30" s="93"/>
      <c r="AB30" s="93"/>
      <c r="AC30" s="93"/>
      <c r="AD30" s="93"/>
      <c r="AE30" s="93"/>
      <c r="AF30" s="93"/>
      <c r="AG30" s="93"/>
      <c r="AH30" s="93"/>
      <c r="AI30" s="93"/>
      <c r="AJ30" s="93"/>
      <c r="AK30" s="93"/>
    </row>
    <row r="31" spans="1:37">
      <c r="A31" s="823"/>
      <c r="B31" s="97" t="s">
        <v>46</v>
      </c>
      <c r="C31" s="371"/>
      <c r="D31" s="113"/>
      <c r="E31" s="113">
        <v>8.5</v>
      </c>
      <c r="F31" s="113"/>
      <c r="G31" s="113"/>
      <c r="H31" s="113"/>
      <c r="I31" s="113"/>
      <c r="J31" s="113">
        <v>10.4</v>
      </c>
      <c r="K31" s="113"/>
      <c r="L31" s="113"/>
      <c r="M31" s="113"/>
      <c r="N31" s="113"/>
      <c r="O31" s="113"/>
      <c r="P31" s="222"/>
      <c r="Q31" s="93"/>
      <c r="R31" s="93"/>
      <c r="S31" s="93"/>
      <c r="T31" s="93"/>
      <c r="U31" s="93"/>
      <c r="V31" s="93"/>
      <c r="W31" s="93"/>
      <c r="X31" s="93"/>
      <c r="Y31" s="93"/>
      <c r="Z31" s="93"/>
      <c r="AA31" s="93"/>
      <c r="AB31" s="93"/>
      <c r="AC31" s="93"/>
      <c r="AD31" s="93"/>
      <c r="AE31" s="93"/>
      <c r="AF31" s="93"/>
      <c r="AG31" s="93"/>
      <c r="AH31" s="93"/>
      <c r="AI31" s="93"/>
      <c r="AJ31" s="93"/>
      <c r="AK31" s="93"/>
    </row>
    <row r="32" spans="1:37">
      <c r="A32" s="717" t="s">
        <v>6</v>
      </c>
      <c r="B32" s="97" t="s">
        <v>34</v>
      </c>
      <c r="C32" s="113">
        <v>46.8</v>
      </c>
      <c r="D32" s="113">
        <v>46.8</v>
      </c>
      <c r="E32" s="113">
        <v>46.8</v>
      </c>
      <c r="F32" s="113">
        <v>46.8</v>
      </c>
      <c r="G32" s="113">
        <v>37.4</v>
      </c>
      <c r="H32" s="113">
        <v>37.4</v>
      </c>
      <c r="I32" s="113">
        <v>37.4</v>
      </c>
      <c r="J32" s="113">
        <v>37.4</v>
      </c>
      <c r="K32" s="113">
        <v>37.4</v>
      </c>
      <c r="L32" s="113">
        <v>52.8</v>
      </c>
      <c r="M32" s="113">
        <v>52.8</v>
      </c>
      <c r="N32" s="113">
        <v>52.8</v>
      </c>
      <c r="O32" s="113">
        <v>58.4</v>
      </c>
      <c r="P32" s="222">
        <v>58.4</v>
      </c>
    </row>
    <row r="33" spans="1:16">
      <c r="A33" s="717"/>
      <c r="B33" s="97" t="s">
        <v>33</v>
      </c>
      <c r="C33" s="113">
        <v>53.8</v>
      </c>
      <c r="D33" s="113">
        <v>53.8</v>
      </c>
      <c r="E33" s="113">
        <v>53.8</v>
      </c>
      <c r="F33" s="113">
        <v>53.8</v>
      </c>
      <c r="G33" s="113">
        <v>50.1</v>
      </c>
      <c r="H33" s="113">
        <v>50.1</v>
      </c>
      <c r="I33" s="113">
        <v>50.1</v>
      </c>
      <c r="J33" s="113">
        <v>50.1</v>
      </c>
      <c r="K33" s="113">
        <v>50.1</v>
      </c>
      <c r="L33" s="113">
        <v>76.5</v>
      </c>
      <c r="M33" s="113">
        <v>76.5</v>
      </c>
      <c r="N33" s="113">
        <v>76.5</v>
      </c>
      <c r="O33" s="113">
        <v>68.400000000000006</v>
      </c>
      <c r="P33" s="222">
        <v>68.400000000000006</v>
      </c>
    </row>
    <row r="34" spans="1:16">
      <c r="A34" s="717"/>
      <c r="B34" s="97" t="s">
        <v>46</v>
      </c>
      <c r="C34" s="113">
        <v>51.7</v>
      </c>
      <c r="D34" s="113">
        <v>51.7</v>
      </c>
      <c r="E34" s="113">
        <v>51.7</v>
      </c>
      <c r="F34" s="367">
        <v>51.7</v>
      </c>
      <c r="G34" s="113">
        <v>46.1</v>
      </c>
      <c r="H34" s="113">
        <v>46.1</v>
      </c>
      <c r="I34" s="113">
        <v>46.1</v>
      </c>
      <c r="J34" s="113">
        <v>46.1</v>
      </c>
      <c r="K34" s="113">
        <v>46.1</v>
      </c>
      <c r="L34" s="113">
        <v>68.2</v>
      </c>
      <c r="M34" s="113">
        <v>68.2</v>
      </c>
      <c r="N34" s="113">
        <v>68.2</v>
      </c>
      <c r="O34" s="113">
        <v>65</v>
      </c>
      <c r="P34" s="222">
        <v>65</v>
      </c>
    </row>
    <row r="35" spans="1:16">
      <c r="A35" s="823" t="s">
        <v>25</v>
      </c>
      <c r="B35" s="97" t="s">
        <v>34</v>
      </c>
      <c r="C35" s="113">
        <v>9.52</v>
      </c>
      <c r="D35" s="113"/>
      <c r="E35" s="113"/>
      <c r="F35" s="113"/>
      <c r="G35" s="113"/>
      <c r="H35" s="113"/>
      <c r="I35" s="113">
        <v>8.6</v>
      </c>
      <c r="J35" s="113"/>
      <c r="K35" s="113"/>
      <c r="L35" s="113"/>
      <c r="M35" s="113"/>
      <c r="N35" s="113"/>
      <c r="O35" s="113"/>
      <c r="P35" s="222"/>
    </row>
    <row r="36" spans="1:16">
      <c r="A36" s="823"/>
      <c r="B36" s="97" t="s">
        <v>33</v>
      </c>
      <c r="C36" s="113">
        <v>27.15</v>
      </c>
      <c r="D36" s="113"/>
      <c r="E36" s="113"/>
      <c r="F36" s="113"/>
      <c r="G36" s="113"/>
      <c r="H36" s="113"/>
      <c r="I36" s="113">
        <v>25.1</v>
      </c>
      <c r="J36" s="113"/>
      <c r="K36" s="113"/>
      <c r="L36" s="113"/>
      <c r="M36" s="113"/>
      <c r="N36" s="113"/>
      <c r="O36" s="113"/>
      <c r="P36" s="222"/>
    </row>
    <row r="37" spans="1:16">
      <c r="A37" s="823"/>
      <c r="B37" s="97" t="s">
        <v>46</v>
      </c>
      <c r="C37" s="113">
        <v>19.52</v>
      </c>
      <c r="D37" s="113"/>
      <c r="E37" s="113"/>
      <c r="F37" s="113"/>
      <c r="G37" s="113"/>
      <c r="H37" s="113"/>
      <c r="I37" s="113">
        <v>17.399999999999999</v>
      </c>
      <c r="J37" s="113"/>
      <c r="K37" s="113"/>
      <c r="L37" s="113"/>
      <c r="M37" s="113"/>
      <c r="N37" s="113"/>
      <c r="O37" s="113"/>
      <c r="P37" s="222"/>
    </row>
    <row r="38" spans="1:16">
      <c r="A38" s="717" t="s">
        <v>4</v>
      </c>
      <c r="B38" s="97" t="s">
        <v>34</v>
      </c>
      <c r="C38" s="113"/>
      <c r="D38" s="113"/>
      <c r="E38" s="113"/>
      <c r="F38" s="113"/>
      <c r="G38" s="113"/>
      <c r="H38" s="113"/>
      <c r="I38" s="113"/>
      <c r="J38" s="113"/>
      <c r="K38" s="113"/>
      <c r="L38" s="113"/>
      <c r="M38" s="113"/>
      <c r="N38" s="113"/>
      <c r="O38" s="113"/>
      <c r="P38" s="222"/>
    </row>
    <row r="39" spans="1:16">
      <c r="A39" s="717"/>
      <c r="B39" s="97" t="s">
        <v>33</v>
      </c>
      <c r="C39" s="113"/>
      <c r="D39" s="113"/>
      <c r="E39" s="113"/>
      <c r="F39" s="113"/>
      <c r="G39" s="113"/>
      <c r="H39" s="113"/>
      <c r="I39" s="113"/>
      <c r="J39" s="113"/>
      <c r="K39" s="113"/>
      <c r="L39" s="113"/>
      <c r="M39" s="113"/>
      <c r="N39" s="113"/>
      <c r="O39" s="113"/>
      <c r="P39" s="222"/>
    </row>
    <row r="40" spans="1:16">
      <c r="A40" s="717"/>
      <c r="B40" s="97" t="s">
        <v>46</v>
      </c>
      <c r="C40" s="113"/>
      <c r="D40" s="113"/>
      <c r="E40" s="113"/>
      <c r="F40" s="113">
        <v>39.299999999999997</v>
      </c>
      <c r="G40" s="113"/>
      <c r="H40" s="113"/>
      <c r="I40" s="113"/>
      <c r="J40" s="113"/>
      <c r="K40" s="113">
        <v>25.3</v>
      </c>
      <c r="L40" s="113"/>
      <c r="M40" s="113"/>
      <c r="N40" s="113"/>
      <c r="O40" s="113"/>
      <c r="P40" s="222"/>
    </row>
    <row r="41" spans="1:16">
      <c r="A41" s="717" t="s">
        <v>3</v>
      </c>
      <c r="B41" s="97" t="s">
        <v>34</v>
      </c>
      <c r="C41" s="113"/>
      <c r="D41" s="113">
        <v>38.799999999999997</v>
      </c>
      <c r="E41" s="113"/>
      <c r="F41" s="113"/>
      <c r="G41" s="113"/>
      <c r="H41" s="113">
        <v>25.372699999999998</v>
      </c>
      <c r="I41" s="113"/>
      <c r="J41" s="113"/>
      <c r="K41" s="113"/>
      <c r="L41" s="113"/>
      <c r="M41" s="113"/>
      <c r="N41" s="113"/>
      <c r="O41" s="113"/>
      <c r="P41" s="222"/>
    </row>
    <row r="42" spans="1:16">
      <c r="A42" s="717"/>
      <c r="B42" s="97" t="s">
        <v>33</v>
      </c>
      <c r="C42" s="113"/>
      <c r="D42" s="113">
        <v>77</v>
      </c>
      <c r="E42" s="113"/>
      <c r="F42" s="113"/>
      <c r="G42" s="113"/>
      <c r="H42" s="113">
        <v>65.422960000000003</v>
      </c>
      <c r="I42" s="113"/>
      <c r="J42" s="113"/>
      <c r="K42" s="113"/>
      <c r="L42" s="113"/>
      <c r="M42" s="113"/>
      <c r="N42" s="113"/>
      <c r="O42" s="113"/>
      <c r="P42" s="222"/>
    </row>
    <row r="43" spans="1:16">
      <c r="A43" s="717"/>
      <c r="B43" s="97" t="s">
        <v>46</v>
      </c>
      <c r="C43" s="113"/>
      <c r="D43" s="113">
        <v>53.2</v>
      </c>
      <c r="E43" s="113"/>
      <c r="F43" s="113"/>
      <c r="G43" s="113"/>
      <c r="H43" s="113">
        <v>40</v>
      </c>
      <c r="I43" s="113"/>
      <c r="J43" s="113"/>
      <c r="K43" s="113"/>
      <c r="L43" s="113"/>
      <c r="M43" s="113"/>
      <c r="N43" s="113"/>
      <c r="O43" s="113"/>
      <c r="P43" s="222"/>
    </row>
    <row r="44" spans="1:16">
      <c r="A44" s="717" t="s">
        <v>65</v>
      </c>
      <c r="B44" s="97" t="s">
        <v>34</v>
      </c>
      <c r="C44" s="115">
        <v>22.7</v>
      </c>
      <c r="D44" s="113">
        <v>21.7</v>
      </c>
      <c r="E44" s="113">
        <v>21.7</v>
      </c>
      <c r="F44" s="113">
        <v>21.7</v>
      </c>
      <c r="G44" s="113">
        <v>21.7</v>
      </c>
      <c r="H44" s="113">
        <v>21.7</v>
      </c>
      <c r="I44" s="113"/>
      <c r="J44" s="113"/>
      <c r="K44" s="113">
        <v>15.8</v>
      </c>
      <c r="L44" s="113">
        <v>15.8</v>
      </c>
      <c r="M44" s="113"/>
      <c r="N44" s="113"/>
      <c r="O44" s="113"/>
      <c r="P44" s="222"/>
    </row>
    <row r="45" spans="1:16">
      <c r="A45" s="717"/>
      <c r="B45" s="97" t="s">
        <v>33</v>
      </c>
      <c r="C45" s="115">
        <v>39.4</v>
      </c>
      <c r="D45" s="113">
        <v>33.299999999999997</v>
      </c>
      <c r="E45" s="113">
        <v>33.299999999999997</v>
      </c>
      <c r="F45" s="113">
        <v>33.299999999999997</v>
      </c>
      <c r="G45" s="113">
        <v>33.299999999999997</v>
      </c>
      <c r="H45" s="113">
        <v>33.299999999999997</v>
      </c>
      <c r="I45" s="113"/>
      <c r="J45" s="113"/>
      <c r="K45" s="113">
        <v>31.3</v>
      </c>
      <c r="L45" s="113">
        <v>31.3</v>
      </c>
      <c r="M45" s="113"/>
      <c r="N45" s="113"/>
      <c r="O45" s="113"/>
      <c r="P45" s="222"/>
    </row>
    <row r="46" spans="1:16">
      <c r="A46" s="717"/>
      <c r="B46" s="97" t="s">
        <v>46</v>
      </c>
      <c r="C46" s="115">
        <v>34.4</v>
      </c>
      <c r="D46" s="113">
        <v>28.2</v>
      </c>
      <c r="E46" s="113">
        <v>28.2</v>
      </c>
      <c r="F46" s="113">
        <v>28.2</v>
      </c>
      <c r="G46" s="113">
        <v>28.2</v>
      </c>
      <c r="H46" s="113">
        <v>28.2</v>
      </c>
      <c r="I46" s="113">
        <v>28.2</v>
      </c>
      <c r="J46" s="113">
        <v>28.2</v>
      </c>
      <c r="K46" s="113">
        <v>26.4</v>
      </c>
      <c r="L46" s="113">
        <v>26.4</v>
      </c>
      <c r="M46" s="113"/>
      <c r="N46" s="113"/>
      <c r="O46" s="113">
        <v>60</v>
      </c>
      <c r="P46" s="222"/>
    </row>
    <row r="47" spans="1:16">
      <c r="A47" s="717" t="s">
        <v>2</v>
      </c>
      <c r="B47" s="97" t="s">
        <v>34</v>
      </c>
      <c r="C47" s="113">
        <v>27.5</v>
      </c>
      <c r="D47" s="113"/>
      <c r="E47" s="113"/>
      <c r="F47" s="113"/>
      <c r="G47" s="113"/>
      <c r="H47" s="113">
        <v>23.4</v>
      </c>
      <c r="I47" s="113"/>
      <c r="J47" s="113"/>
      <c r="K47" s="113"/>
      <c r="L47" s="113"/>
      <c r="M47" s="113"/>
      <c r="N47" s="113"/>
      <c r="O47" s="113"/>
      <c r="P47" s="222"/>
    </row>
    <row r="48" spans="1:16">
      <c r="A48" s="717"/>
      <c r="B48" s="97" t="s">
        <v>33</v>
      </c>
      <c r="C48" s="113">
        <v>77.900000000000006</v>
      </c>
      <c r="D48" s="113"/>
      <c r="E48" s="113"/>
      <c r="F48" s="113"/>
      <c r="G48" s="113"/>
      <c r="H48" s="113">
        <v>76.599999999999994</v>
      </c>
      <c r="I48" s="113"/>
      <c r="J48" s="113"/>
      <c r="K48" s="113"/>
      <c r="L48" s="113"/>
      <c r="M48" s="113"/>
      <c r="N48" s="113"/>
      <c r="O48" s="113"/>
      <c r="P48" s="222"/>
    </row>
    <row r="49" spans="1:16">
      <c r="A49" s="717"/>
      <c r="B49" s="97" t="s">
        <v>46</v>
      </c>
      <c r="C49" s="113">
        <v>60.5</v>
      </c>
      <c r="D49" s="113"/>
      <c r="E49" s="113"/>
      <c r="F49" s="113"/>
      <c r="G49" s="113"/>
      <c r="H49" s="113">
        <v>54.4</v>
      </c>
      <c r="I49" s="113"/>
      <c r="J49" s="113"/>
      <c r="K49" s="113"/>
      <c r="L49" s="113"/>
      <c r="M49" s="113"/>
      <c r="N49" s="113"/>
      <c r="O49" s="113"/>
      <c r="P49" s="222"/>
    </row>
    <row r="50" spans="1:16">
      <c r="A50" s="717" t="s">
        <v>40</v>
      </c>
      <c r="B50" s="97" t="s">
        <v>34</v>
      </c>
      <c r="C50" s="113"/>
      <c r="D50" s="113">
        <v>46.5</v>
      </c>
      <c r="E50" s="113"/>
      <c r="F50" s="113"/>
      <c r="G50" s="113"/>
      <c r="H50" s="113"/>
      <c r="I50" s="113"/>
      <c r="J50" s="113"/>
      <c r="K50" s="113"/>
      <c r="L50" s="113"/>
      <c r="M50" s="113"/>
      <c r="N50" s="113"/>
      <c r="O50" s="113"/>
      <c r="P50" s="222"/>
    </row>
    <row r="51" spans="1:16">
      <c r="A51" s="717"/>
      <c r="B51" s="97" t="s">
        <v>33</v>
      </c>
      <c r="C51" s="113"/>
      <c r="D51" s="113">
        <v>84.3</v>
      </c>
      <c r="E51" s="113"/>
      <c r="F51" s="113"/>
      <c r="G51" s="113"/>
      <c r="H51" s="113"/>
      <c r="I51" s="113"/>
      <c r="J51" s="113"/>
      <c r="K51" s="113"/>
      <c r="L51" s="113"/>
      <c r="M51" s="113"/>
      <c r="N51" s="113"/>
      <c r="O51" s="113"/>
      <c r="P51" s="222"/>
    </row>
    <row r="52" spans="1:16" ht="15" thickBot="1">
      <c r="A52" s="718"/>
      <c r="B52" s="170" t="s">
        <v>46</v>
      </c>
      <c r="C52" s="223"/>
      <c r="D52" s="223">
        <v>22.5</v>
      </c>
      <c r="E52" s="223"/>
      <c r="F52" s="223"/>
      <c r="G52" s="223"/>
      <c r="H52" s="223"/>
      <c r="I52" s="223"/>
      <c r="J52" s="223">
        <v>30.4</v>
      </c>
      <c r="K52" s="223"/>
      <c r="L52" s="223">
        <v>38.299999999999997</v>
      </c>
      <c r="M52" s="223"/>
      <c r="N52" s="223"/>
      <c r="O52" s="223"/>
      <c r="P52" s="224"/>
    </row>
    <row r="53" spans="1:16">
      <c r="A53" s="150"/>
      <c r="B53" s="24"/>
      <c r="C53" s="24"/>
      <c r="D53" s="24"/>
      <c r="E53" s="24"/>
      <c r="F53" s="24"/>
      <c r="G53" s="24"/>
      <c r="H53" s="24"/>
      <c r="I53" s="24"/>
      <c r="J53" s="24"/>
      <c r="K53" s="24"/>
      <c r="L53" s="24"/>
      <c r="M53" s="24"/>
      <c r="N53" s="24"/>
      <c r="O53" s="24"/>
      <c r="P53" s="24"/>
    </row>
    <row r="54" spans="1:16">
      <c r="A54" s="162" t="s">
        <v>26</v>
      </c>
      <c r="B54" s="24"/>
      <c r="C54" s="24"/>
      <c r="D54" s="24"/>
      <c r="E54" s="24"/>
      <c r="F54" s="24"/>
      <c r="G54" s="24"/>
      <c r="H54" s="24"/>
      <c r="I54" s="24"/>
      <c r="J54" s="24"/>
      <c r="K54" s="24"/>
      <c r="L54" s="24"/>
      <c r="M54" s="24"/>
      <c r="N54" s="24"/>
      <c r="O54" s="24"/>
      <c r="P54" s="24"/>
    </row>
    <row r="55" spans="1:16" ht="15" customHeight="1">
      <c r="A55" s="150" t="s">
        <v>460</v>
      </c>
      <c r="B55" s="61"/>
      <c r="C55" s="24"/>
      <c r="D55" s="24"/>
      <c r="E55" s="24"/>
      <c r="F55" s="24"/>
      <c r="G55" s="24"/>
      <c r="H55" s="24"/>
      <c r="I55" s="24"/>
      <c r="J55" s="24"/>
      <c r="K55" s="24"/>
      <c r="L55" s="24"/>
      <c r="M55" s="24"/>
      <c r="N55" s="24"/>
      <c r="O55" s="24"/>
      <c r="P55" s="24"/>
    </row>
    <row r="56" spans="1:16" ht="15" customHeight="1">
      <c r="A56" s="150"/>
      <c r="B56" s="61"/>
      <c r="C56" s="24"/>
      <c r="D56" s="24"/>
      <c r="E56" s="24"/>
      <c r="F56" s="24"/>
      <c r="G56" s="24"/>
      <c r="H56" s="24"/>
      <c r="I56" s="24"/>
      <c r="J56" s="24"/>
      <c r="K56" s="24"/>
      <c r="L56" s="24"/>
      <c r="M56" s="24"/>
      <c r="N56" s="24"/>
      <c r="O56" s="24"/>
      <c r="P56" s="24"/>
    </row>
    <row r="57" spans="1:16" ht="41.4" customHeight="1">
      <c r="A57" s="698" t="s">
        <v>647</v>
      </c>
      <c r="B57" s="698"/>
      <c r="C57" s="698"/>
      <c r="D57" s="698"/>
      <c r="E57" s="698"/>
      <c r="F57" s="698"/>
      <c r="G57" s="698"/>
      <c r="H57" s="698"/>
      <c r="I57" s="698"/>
      <c r="J57" s="698"/>
      <c r="K57" s="698"/>
      <c r="L57" s="698"/>
      <c r="M57" s="698"/>
      <c r="N57" s="698"/>
      <c r="O57" s="698"/>
      <c r="P57" s="698"/>
    </row>
    <row r="58" spans="1:16" ht="15" customHeight="1">
      <c r="A58" s="150"/>
      <c r="B58" s="150"/>
      <c r="C58" s="24"/>
      <c r="D58" s="24"/>
      <c r="E58" s="24"/>
      <c r="F58" s="24"/>
      <c r="G58" s="24"/>
      <c r="H58" s="24"/>
      <c r="I58" s="24"/>
      <c r="J58" s="24"/>
      <c r="K58" s="24"/>
      <c r="L58" s="24"/>
      <c r="M58" s="24"/>
      <c r="N58" s="24"/>
      <c r="O58" s="24"/>
      <c r="P58" s="24"/>
    </row>
    <row r="59" spans="1:16" ht="33" customHeight="1">
      <c r="A59" s="719" t="s">
        <v>646</v>
      </c>
      <c r="B59" s="719"/>
      <c r="C59" s="719"/>
      <c r="D59" s="719"/>
      <c r="E59" s="719"/>
      <c r="F59" s="719"/>
      <c r="G59" s="719"/>
      <c r="H59" s="719"/>
      <c r="I59" s="719"/>
      <c r="J59" s="719"/>
      <c r="K59" s="719"/>
      <c r="L59" s="719"/>
      <c r="M59" s="719"/>
      <c r="N59" s="719"/>
      <c r="O59" s="719"/>
      <c r="P59" s="719"/>
    </row>
    <row r="60" spans="1:16">
      <c r="A60" s="159"/>
      <c r="B60" s="24"/>
      <c r="C60" s="24"/>
      <c r="D60" s="24"/>
      <c r="E60" s="24"/>
      <c r="F60" s="24"/>
      <c r="G60" s="24"/>
      <c r="H60" s="24"/>
      <c r="I60" s="24"/>
      <c r="J60" s="24"/>
      <c r="K60" s="24"/>
      <c r="L60" s="24"/>
      <c r="M60" s="24"/>
      <c r="N60" s="24"/>
      <c r="O60" s="24"/>
      <c r="P60" s="24"/>
    </row>
    <row r="61" spans="1:16" ht="27.6" customHeight="1">
      <c r="A61" s="820" t="s">
        <v>458</v>
      </c>
      <c r="B61" s="820"/>
      <c r="C61" s="820"/>
      <c r="D61" s="820"/>
      <c r="E61" s="820"/>
      <c r="F61" s="820"/>
      <c r="G61" s="820"/>
      <c r="H61" s="820"/>
      <c r="I61" s="820"/>
    </row>
    <row r="62" spans="1:16" ht="96.6" customHeight="1">
      <c r="A62" s="820" t="s">
        <v>457</v>
      </c>
      <c r="B62" s="820"/>
      <c r="C62" s="820"/>
      <c r="D62" s="820"/>
      <c r="E62" s="820"/>
      <c r="F62" s="820"/>
      <c r="G62" s="820"/>
      <c r="H62" s="820"/>
      <c r="I62" s="820"/>
    </row>
    <row r="63" spans="1:16" ht="15.6" customHeight="1">
      <c r="A63" s="830" t="s">
        <v>459</v>
      </c>
      <c r="B63" s="830"/>
      <c r="C63" s="830"/>
      <c r="D63" s="830"/>
      <c r="E63" s="830"/>
      <c r="F63" s="830"/>
      <c r="G63" s="830"/>
      <c r="H63" s="830"/>
      <c r="I63" s="830"/>
    </row>
  </sheetData>
  <mergeCells count="21">
    <mergeCell ref="A20:A22"/>
    <mergeCell ref="A4:A6"/>
    <mergeCell ref="A11:A13"/>
    <mergeCell ref="A14:A16"/>
    <mergeCell ref="A17:A19"/>
    <mergeCell ref="A7:A10"/>
    <mergeCell ref="A61:I61"/>
    <mergeCell ref="A62:I62"/>
    <mergeCell ref="A63:I63"/>
    <mergeCell ref="A23:A25"/>
    <mergeCell ref="A26:A28"/>
    <mergeCell ref="A29:A31"/>
    <mergeCell ref="A32:A34"/>
    <mergeCell ref="A35:A37"/>
    <mergeCell ref="A38:A40"/>
    <mergeCell ref="A41:A43"/>
    <mergeCell ref="A44:A46"/>
    <mergeCell ref="A47:A49"/>
    <mergeCell ref="A50:A52"/>
    <mergeCell ref="A59:P59"/>
    <mergeCell ref="A57:P57"/>
  </mergeCells>
  <hyperlinks>
    <hyperlink ref="R6" location="Content!B58" display="Back to Content Page" xr:uid="{00000000-0004-0000-7300-000000000000}"/>
  </hyperlinks>
  <pageMargins left="0.7" right="0.7" top="0.75" bottom="0.75" header="0.3" footer="0.3"/>
  <pageSetup paperSize="9" scale="55" orientation="landscape" r:id="rId1"/>
  <headerFoot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pageSetUpPr fitToPage="1"/>
  </sheetPr>
  <dimension ref="A1:AE113"/>
  <sheetViews>
    <sheetView topLeftCell="A82" zoomScale="102" zoomScaleNormal="102" workbookViewId="0">
      <selection activeCell="K104" sqref="K104:K105"/>
    </sheetView>
  </sheetViews>
  <sheetFormatPr defaultColWidth="9.21875" defaultRowHeight="14.4"/>
  <cols>
    <col min="1" max="1" width="33.77734375" customWidth="1"/>
    <col min="2" max="2" width="12.5546875" style="12" customWidth="1"/>
    <col min="3" max="3" width="7" customWidth="1"/>
    <col min="4" max="5" width="7.21875" customWidth="1"/>
    <col min="6" max="8" width="7" customWidth="1"/>
    <col min="9" max="9" width="7.21875" customWidth="1"/>
    <col min="10" max="19" width="7" customWidth="1"/>
  </cols>
  <sheetData>
    <row r="1" spans="1:20">
      <c r="A1" s="29" t="s">
        <v>645</v>
      </c>
      <c r="B1" s="61"/>
      <c r="C1" s="24"/>
      <c r="D1" s="24"/>
      <c r="E1" s="24"/>
      <c r="F1" s="24"/>
      <c r="G1" s="24"/>
      <c r="H1" s="24"/>
      <c r="I1" s="24"/>
      <c r="J1" s="24"/>
      <c r="K1" s="24"/>
      <c r="L1" s="24"/>
      <c r="M1" s="24"/>
      <c r="N1" s="24"/>
      <c r="O1" s="24"/>
      <c r="P1" s="24"/>
      <c r="Q1" s="24"/>
      <c r="R1" s="24"/>
      <c r="S1" s="24"/>
    </row>
    <row r="2" spans="1:20" ht="15" thickBot="1">
      <c r="A2" s="24"/>
      <c r="B2" s="61"/>
      <c r="C2" s="24"/>
      <c r="D2" s="24"/>
      <c r="E2" s="24"/>
      <c r="F2" s="24"/>
      <c r="G2" s="24"/>
      <c r="H2" s="24"/>
      <c r="I2" s="24"/>
      <c r="J2" s="24"/>
      <c r="K2" s="24"/>
      <c r="L2" s="24"/>
      <c r="M2" s="24"/>
      <c r="N2" s="24"/>
      <c r="O2" s="24"/>
      <c r="P2" s="24"/>
      <c r="Q2" s="24"/>
      <c r="R2" s="24"/>
      <c r="S2" s="24"/>
    </row>
    <row r="3" spans="1:20" ht="41.4">
      <c r="A3" s="334" t="s">
        <v>42</v>
      </c>
      <c r="B3" s="372" t="s">
        <v>440</v>
      </c>
      <c r="C3" s="245">
        <v>2007</v>
      </c>
      <c r="D3" s="245">
        <v>2008</v>
      </c>
      <c r="E3" s="245">
        <v>2009</v>
      </c>
      <c r="F3" s="245">
        <v>2010</v>
      </c>
      <c r="G3" s="245">
        <v>2011</v>
      </c>
      <c r="H3" s="245">
        <v>2012</v>
      </c>
      <c r="I3" s="245">
        <v>2013</v>
      </c>
      <c r="J3" s="245">
        <v>2014</v>
      </c>
      <c r="K3" s="245">
        <v>2015</v>
      </c>
      <c r="L3" s="274">
        <v>2016</v>
      </c>
      <c r="M3" s="274">
        <v>2017</v>
      </c>
      <c r="N3" s="274">
        <v>2018</v>
      </c>
      <c r="O3" s="237">
        <v>2019</v>
      </c>
    </row>
    <row r="4" spans="1:20">
      <c r="A4" s="717" t="s">
        <v>14</v>
      </c>
      <c r="B4" s="130">
        <v>1.9</v>
      </c>
      <c r="C4" s="113"/>
      <c r="D4" s="113">
        <v>30.1</v>
      </c>
      <c r="E4" s="113"/>
      <c r="F4" s="113"/>
      <c r="G4" s="113"/>
      <c r="H4" s="113"/>
      <c r="I4" s="113"/>
      <c r="J4" s="113"/>
      <c r="K4" s="112"/>
      <c r="L4" s="267"/>
      <c r="M4" s="267"/>
      <c r="N4" s="267">
        <v>23.9</v>
      </c>
      <c r="O4" s="186"/>
    </row>
    <row r="5" spans="1:20">
      <c r="A5" s="717"/>
      <c r="B5" s="130">
        <v>3.2</v>
      </c>
      <c r="C5" s="113"/>
      <c r="D5" s="113">
        <v>55.7</v>
      </c>
      <c r="E5" s="113"/>
      <c r="F5" s="107"/>
      <c r="G5" s="113"/>
      <c r="H5" s="113"/>
      <c r="I5" s="113"/>
      <c r="J5" s="113"/>
      <c r="K5" s="112"/>
      <c r="L5" s="267"/>
      <c r="M5" s="267"/>
      <c r="N5" s="267">
        <v>40.1</v>
      </c>
      <c r="O5" s="186"/>
    </row>
    <row r="6" spans="1:20">
      <c r="A6" s="717"/>
      <c r="B6" s="130">
        <v>5.5</v>
      </c>
      <c r="C6" s="113"/>
      <c r="D6" s="113">
        <v>79.400000000000006</v>
      </c>
      <c r="E6" s="113"/>
      <c r="F6" s="113"/>
      <c r="G6" s="113"/>
      <c r="H6" s="113"/>
      <c r="I6" s="113"/>
      <c r="J6" s="113"/>
      <c r="K6" s="112"/>
      <c r="L6" s="267"/>
      <c r="M6" s="267"/>
      <c r="N6" s="267">
        <v>57.9</v>
      </c>
      <c r="O6" s="186"/>
    </row>
    <row r="7" spans="1:20" ht="15" customHeight="1">
      <c r="A7" s="717" t="s">
        <v>13</v>
      </c>
      <c r="B7" s="130">
        <v>1.9</v>
      </c>
      <c r="C7" s="113"/>
      <c r="D7" s="113"/>
      <c r="E7" s="113">
        <v>18.2</v>
      </c>
      <c r="F7" s="113"/>
      <c r="G7" s="115"/>
      <c r="H7" s="115"/>
      <c r="I7" s="115"/>
      <c r="J7" s="115"/>
      <c r="K7" s="115">
        <v>16.100000000000001</v>
      </c>
      <c r="L7" s="353"/>
      <c r="M7" s="353"/>
      <c r="N7" s="353"/>
      <c r="O7" s="181"/>
      <c r="T7" s="48" t="s">
        <v>12</v>
      </c>
    </row>
    <row r="8" spans="1:20">
      <c r="A8" s="717"/>
      <c r="B8" s="130">
        <v>3.2</v>
      </c>
      <c r="C8" s="113"/>
      <c r="D8" s="113"/>
      <c r="E8" s="113">
        <v>37.1</v>
      </c>
      <c r="F8" s="113"/>
      <c r="G8" s="113"/>
      <c r="H8" s="113"/>
      <c r="I8" s="113"/>
      <c r="J8" s="113"/>
      <c r="K8" s="113">
        <v>38.5</v>
      </c>
      <c r="L8" s="378"/>
      <c r="M8" s="378"/>
      <c r="N8" s="378"/>
      <c r="O8" s="222"/>
    </row>
    <row r="9" spans="1:20">
      <c r="A9" s="717"/>
      <c r="B9" s="130">
        <v>5.5</v>
      </c>
      <c r="C9" s="113"/>
      <c r="D9" s="113"/>
      <c r="E9" s="113">
        <v>57.5</v>
      </c>
      <c r="F9" s="113"/>
      <c r="G9" s="113"/>
      <c r="H9" s="113"/>
      <c r="I9" s="113"/>
      <c r="J9" s="113"/>
      <c r="K9" s="113">
        <v>60.4</v>
      </c>
      <c r="L9" s="378"/>
      <c r="M9" s="378"/>
      <c r="N9" s="378"/>
      <c r="O9" s="222"/>
    </row>
    <row r="10" spans="1:20">
      <c r="A10" s="717" t="s">
        <v>259</v>
      </c>
      <c r="B10" s="130">
        <v>1.9</v>
      </c>
      <c r="C10" s="113"/>
      <c r="D10" s="113"/>
      <c r="E10" s="113"/>
      <c r="F10" s="113"/>
      <c r="G10" s="113"/>
      <c r="H10" s="113"/>
      <c r="I10" s="113">
        <v>17.899999999999999</v>
      </c>
      <c r="J10" s="113"/>
      <c r="K10" s="113"/>
      <c r="L10" s="378"/>
      <c r="M10" s="378"/>
      <c r="N10" s="378"/>
      <c r="O10" s="222"/>
    </row>
    <row r="11" spans="1:20">
      <c r="A11" s="717"/>
      <c r="B11" s="130">
        <v>3.2</v>
      </c>
      <c r="C11" s="113"/>
      <c r="D11" s="113"/>
      <c r="E11" s="113"/>
      <c r="F11" s="113"/>
      <c r="G11" s="113"/>
      <c r="H11" s="113"/>
      <c r="I11" s="113">
        <v>37.5</v>
      </c>
      <c r="J11" s="113"/>
      <c r="K11" s="113"/>
      <c r="L11" s="378"/>
      <c r="M11" s="378"/>
      <c r="N11" s="378"/>
      <c r="O11" s="222"/>
    </row>
    <row r="12" spans="1:20">
      <c r="A12" s="717"/>
      <c r="B12" s="130">
        <v>5.5</v>
      </c>
      <c r="C12" s="113"/>
      <c r="D12" s="113"/>
      <c r="E12" s="113"/>
      <c r="F12" s="113"/>
      <c r="G12" s="113"/>
      <c r="H12" s="113"/>
      <c r="I12" s="113">
        <v>62.7</v>
      </c>
      <c r="J12" s="113"/>
      <c r="K12" s="113"/>
      <c r="L12" s="378"/>
      <c r="M12" s="378"/>
      <c r="N12" s="378"/>
      <c r="O12" s="222"/>
    </row>
    <row r="13" spans="1:20">
      <c r="A13" s="717" t="s">
        <v>85</v>
      </c>
      <c r="B13" s="130">
        <v>1.9</v>
      </c>
      <c r="C13" s="115"/>
      <c r="D13" s="113"/>
      <c r="E13" s="113"/>
      <c r="F13" s="113"/>
      <c r="G13" s="113"/>
      <c r="H13" s="113">
        <v>76.599999999999994</v>
      </c>
      <c r="I13" s="113"/>
      <c r="J13" s="113"/>
      <c r="K13" s="112"/>
      <c r="L13" s="267"/>
      <c r="M13" s="267"/>
      <c r="N13" s="267"/>
      <c r="O13" s="186"/>
    </row>
    <row r="14" spans="1:20">
      <c r="A14" s="717"/>
      <c r="B14" s="130">
        <v>3.2</v>
      </c>
      <c r="C14" s="113"/>
      <c r="D14" s="113"/>
      <c r="E14" s="113"/>
      <c r="F14" s="113"/>
      <c r="G14" s="113"/>
      <c r="H14" s="113">
        <v>91</v>
      </c>
      <c r="I14" s="113"/>
      <c r="J14" s="113"/>
      <c r="K14" s="112"/>
      <c r="L14" s="267"/>
      <c r="M14" s="267"/>
      <c r="N14" s="267"/>
      <c r="O14" s="186"/>
    </row>
    <row r="15" spans="1:20">
      <c r="A15" s="717"/>
      <c r="B15" s="130">
        <v>5.5</v>
      </c>
      <c r="C15" s="113"/>
      <c r="D15" s="113"/>
      <c r="E15" s="113"/>
      <c r="F15" s="113"/>
      <c r="G15" s="113"/>
      <c r="H15" s="113">
        <v>97.7</v>
      </c>
      <c r="I15" s="113"/>
      <c r="J15" s="113"/>
      <c r="K15" s="112"/>
      <c r="L15" s="267"/>
      <c r="M15" s="267"/>
      <c r="N15" s="267"/>
      <c r="O15" s="186"/>
    </row>
    <row r="16" spans="1:20">
      <c r="A16" s="717" t="s">
        <v>258</v>
      </c>
      <c r="B16" s="130">
        <v>1.9</v>
      </c>
      <c r="C16" s="113"/>
      <c r="D16" s="113"/>
      <c r="E16" s="113">
        <v>42</v>
      </c>
      <c r="F16" s="107"/>
      <c r="G16" s="113"/>
      <c r="H16" s="113"/>
      <c r="I16" s="113"/>
      <c r="J16" s="107"/>
      <c r="K16" s="112"/>
      <c r="L16" s="267"/>
      <c r="M16" s="267"/>
      <c r="N16" s="267"/>
      <c r="O16" s="186"/>
    </row>
    <row r="17" spans="1:31">
      <c r="A17" s="717"/>
      <c r="B17" s="130">
        <v>3.2</v>
      </c>
      <c r="C17" s="113"/>
      <c r="D17" s="113"/>
      <c r="E17" s="113">
        <v>64.400000000000006</v>
      </c>
      <c r="F17" s="113"/>
      <c r="G17" s="107"/>
      <c r="H17" s="113"/>
      <c r="I17" s="113"/>
      <c r="J17" s="107"/>
      <c r="K17" s="112"/>
      <c r="L17" s="267"/>
      <c r="M17" s="267"/>
      <c r="N17" s="267"/>
      <c r="O17" s="186"/>
    </row>
    <row r="18" spans="1:31">
      <c r="A18" s="717"/>
      <c r="B18" s="130">
        <v>5.5</v>
      </c>
      <c r="C18" s="113"/>
      <c r="D18" s="113"/>
      <c r="E18" s="113">
        <v>82</v>
      </c>
      <c r="F18" s="113"/>
      <c r="G18" s="113"/>
      <c r="H18" s="113"/>
      <c r="I18" s="113"/>
      <c r="J18" s="107"/>
      <c r="K18" s="112"/>
      <c r="L18" s="267"/>
      <c r="M18" s="267"/>
      <c r="N18" s="267"/>
      <c r="O18" s="186"/>
    </row>
    <row r="19" spans="1:31">
      <c r="A19" s="717" t="s">
        <v>11</v>
      </c>
      <c r="B19" s="130">
        <v>1.9</v>
      </c>
      <c r="C19" s="113"/>
      <c r="D19" s="113"/>
      <c r="E19" s="113"/>
      <c r="F19" s="113">
        <v>59.7</v>
      </c>
      <c r="G19" s="115"/>
      <c r="H19" s="113"/>
      <c r="I19" s="113"/>
      <c r="J19" s="113"/>
      <c r="K19" s="112"/>
      <c r="L19" s="267"/>
      <c r="M19" s="267"/>
      <c r="N19" s="267"/>
      <c r="O19" s="186"/>
    </row>
    <row r="20" spans="1:31">
      <c r="A20" s="717"/>
      <c r="B20" s="130">
        <v>3.2</v>
      </c>
      <c r="C20" s="113"/>
      <c r="D20" s="113"/>
      <c r="E20" s="113"/>
      <c r="F20" s="113">
        <v>78.099999999999994</v>
      </c>
      <c r="G20" s="113"/>
      <c r="H20" s="113"/>
      <c r="I20" s="113"/>
      <c r="J20" s="113"/>
      <c r="K20" s="112"/>
      <c r="L20" s="267"/>
      <c r="M20" s="267"/>
      <c r="N20" s="267"/>
      <c r="O20" s="186"/>
    </row>
    <row r="21" spans="1:31">
      <c r="A21" s="717"/>
      <c r="B21" s="130">
        <v>5.5</v>
      </c>
      <c r="C21" s="113"/>
      <c r="D21" s="113"/>
      <c r="E21" s="113"/>
      <c r="F21" s="113">
        <v>89.9</v>
      </c>
      <c r="G21" s="113"/>
      <c r="H21" s="113"/>
      <c r="I21" s="113"/>
      <c r="J21" s="113"/>
      <c r="K21" s="112"/>
      <c r="L21" s="267"/>
      <c r="M21" s="267"/>
      <c r="N21" s="267"/>
      <c r="O21" s="186"/>
    </row>
    <row r="22" spans="1:31">
      <c r="A22" s="717" t="s">
        <v>10</v>
      </c>
      <c r="B22" s="130">
        <v>1.9</v>
      </c>
      <c r="C22" s="113"/>
      <c r="D22" s="113"/>
      <c r="E22" s="113"/>
      <c r="F22" s="113">
        <v>71.7</v>
      </c>
      <c r="G22" s="113"/>
      <c r="H22" s="113"/>
      <c r="I22" s="113"/>
      <c r="J22" s="113"/>
      <c r="K22" s="113"/>
      <c r="L22" s="378">
        <v>70.3</v>
      </c>
      <c r="M22" s="378"/>
      <c r="N22" s="378"/>
      <c r="O22" s="222"/>
    </row>
    <row r="23" spans="1:31">
      <c r="A23" s="717"/>
      <c r="B23" s="130">
        <v>3.2</v>
      </c>
      <c r="C23" s="113"/>
      <c r="D23" s="113"/>
      <c r="E23" s="113"/>
      <c r="F23" s="113">
        <v>89.1</v>
      </c>
      <c r="G23" s="115"/>
      <c r="H23" s="113"/>
      <c r="I23" s="113"/>
      <c r="J23" s="107"/>
      <c r="K23" s="113"/>
      <c r="L23" s="378">
        <v>89.4</v>
      </c>
      <c r="M23" s="378"/>
      <c r="N23" s="378"/>
      <c r="O23" s="222"/>
    </row>
    <row r="24" spans="1:31">
      <c r="A24" s="717"/>
      <c r="B24" s="130">
        <v>5.5</v>
      </c>
      <c r="C24" s="113"/>
      <c r="D24" s="113"/>
      <c r="E24" s="113"/>
      <c r="F24" s="113">
        <v>96.2</v>
      </c>
      <c r="G24" s="113"/>
      <c r="H24" s="113"/>
      <c r="I24" s="113"/>
      <c r="J24" s="115"/>
      <c r="K24" s="113"/>
      <c r="L24" s="378">
        <v>96.7</v>
      </c>
      <c r="M24" s="378"/>
      <c r="N24" s="378"/>
      <c r="O24" s="222"/>
    </row>
    <row r="25" spans="1:31">
      <c r="A25" s="717" t="s">
        <v>9</v>
      </c>
      <c r="B25" s="130">
        <v>1.9</v>
      </c>
      <c r="C25" s="113"/>
      <c r="D25" s="113"/>
      <c r="E25" s="113"/>
      <c r="F25" s="113">
        <v>78.5</v>
      </c>
      <c r="G25" s="113"/>
      <c r="H25" s="113">
        <v>77.599999999999994</v>
      </c>
      <c r="I25" s="113"/>
      <c r="J25" s="113"/>
      <c r="K25" s="113"/>
      <c r="L25" s="378"/>
      <c r="M25" s="378"/>
      <c r="N25" s="378"/>
      <c r="O25" s="222"/>
    </row>
    <row r="26" spans="1:31">
      <c r="A26" s="717"/>
      <c r="B26" s="130">
        <v>3.2</v>
      </c>
      <c r="C26" s="113"/>
      <c r="D26" s="113"/>
      <c r="E26" s="113"/>
      <c r="F26" s="113">
        <v>91.3</v>
      </c>
      <c r="G26" s="107"/>
      <c r="H26" s="113">
        <v>91</v>
      </c>
      <c r="I26" s="113"/>
      <c r="J26" s="113"/>
      <c r="K26" s="113"/>
      <c r="L26" s="378"/>
      <c r="M26" s="378"/>
      <c r="N26" s="378"/>
      <c r="O26" s="222"/>
    </row>
    <row r="27" spans="1:31">
      <c r="A27" s="717"/>
      <c r="B27" s="130">
        <v>5.5</v>
      </c>
      <c r="C27" s="113"/>
      <c r="D27" s="113"/>
      <c r="E27" s="113"/>
      <c r="F27" s="113">
        <v>97.6</v>
      </c>
      <c r="G27" s="113"/>
      <c r="H27" s="113">
        <v>97.3</v>
      </c>
      <c r="I27" s="113"/>
      <c r="J27" s="113"/>
      <c r="K27" s="113"/>
      <c r="L27" s="378"/>
      <c r="M27" s="378"/>
      <c r="N27" s="378"/>
      <c r="O27" s="222"/>
    </row>
    <row r="28" spans="1:31">
      <c r="A28" s="717" t="s">
        <v>8</v>
      </c>
      <c r="B28" s="130">
        <v>1.9</v>
      </c>
      <c r="C28" s="373" t="s">
        <v>391</v>
      </c>
      <c r="D28" s="373"/>
      <c r="E28" s="113"/>
      <c r="F28" s="113"/>
      <c r="G28" s="113"/>
      <c r="H28" s="113" t="s">
        <v>391</v>
      </c>
      <c r="I28" s="373"/>
      <c r="J28" s="113"/>
      <c r="K28" s="113"/>
      <c r="L28" s="378"/>
      <c r="M28" s="378" t="s">
        <v>391</v>
      </c>
      <c r="N28" s="378"/>
      <c r="O28" s="222"/>
      <c r="T28" s="79"/>
      <c r="U28" s="79"/>
      <c r="V28" s="79"/>
      <c r="W28" s="79"/>
      <c r="X28" s="79"/>
      <c r="Y28" s="79"/>
      <c r="Z28" s="79"/>
      <c r="AA28" s="79"/>
      <c r="AB28" s="79"/>
      <c r="AC28" s="79"/>
      <c r="AD28" s="79"/>
      <c r="AE28" s="79"/>
    </row>
    <row r="29" spans="1:31">
      <c r="A29" s="717"/>
      <c r="B29" s="130">
        <v>3.2</v>
      </c>
      <c r="C29" s="374">
        <v>3.2</v>
      </c>
      <c r="D29" s="373"/>
      <c r="E29" s="113"/>
      <c r="F29" s="113"/>
      <c r="G29" s="113"/>
      <c r="H29" s="113">
        <v>3</v>
      </c>
      <c r="I29" s="373"/>
      <c r="J29" s="113"/>
      <c r="K29" s="113"/>
      <c r="L29" s="378"/>
      <c r="M29" s="378">
        <v>2.1</v>
      </c>
      <c r="N29" s="378"/>
      <c r="O29" s="222"/>
    </row>
    <row r="30" spans="1:31">
      <c r="A30" s="717"/>
      <c r="B30" s="130">
        <v>5.5</v>
      </c>
      <c r="C30" s="374">
        <v>19.100000000000001</v>
      </c>
      <c r="D30" s="374"/>
      <c r="E30" s="113"/>
      <c r="F30" s="113"/>
      <c r="G30" s="113"/>
      <c r="H30" s="113">
        <v>17.100000000000001</v>
      </c>
      <c r="I30" s="113"/>
      <c r="J30" s="113"/>
      <c r="K30" s="113"/>
      <c r="L30" s="378"/>
      <c r="M30" s="378">
        <v>12.2</v>
      </c>
      <c r="N30" s="378"/>
      <c r="O30" s="222"/>
    </row>
    <row r="31" spans="1:31">
      <c r="A31" s="717" t="s">
        <v>6</v>
      </c>
      <c r="B31" s="130">
        <v>1.9</v>
      </c>
      <c r="C31" s="113"/>
      <c r="D31" s="113">
        <v>69.099999999999994</v>
      </c>
      <c r="E31" s="113"/>
      <c r="F31" s="113"/>
      <c r="G31" s="113"/>
      <c r="H31" s="113"/>
      <c r="I31" s="113"/>
      <c r="J31" s="113">
        <v>62.4</v>
      </c>
      <c r="K31" s="112"/>
      <c r="L31" s="267"/>
      <c r="M31" s="267"/>
      <c r="N31" s="267"/>
      <c r="O31" s="186"/>
    </row>
    <row r="32" spans="1:31">
      <c r="A32" s="717"/>
      <c r="B32" s="130">
        <v>3.2</v>
      </c>
      <c r="C32" s="113"/>
      <c r="D32" s="113">
        <v>88.7</v>
      </c>
      <c r="E32" s="107"/>
      <c r="F32" s="113"/>
      <c r="G32" s="113"/>
      <c r="H32" s="113"/>
      <c r="I32" s="113"/>
      <c r="J32" s="113">
        <v>81.5</v>
      </c>
      <c r="K32" s="112"/>
      <c r="L32" s="267"/>
      <c r="M32" s="267"/>
      <c r="N32" s="267"/>
      <c r="O32" s="186"/>
    </row>
    <row r="33" spans="1:15">
      <c r="A33" s="717"/>
      <c r="B33" s="130">
        <v>5.5</v>
      </c>
      <c r="C33" s="113"/>
      <c r="D33" s="113">
        <v>96.2</v>
      </c>
      <c r="E33" s="113"/>
      <c r="F33" s="113"/>
      <c r="G33" s="113"/>
      <c r="H33" s="113"/>
      <c r="I33" s="113"/>
      <c r="J33" s="113">
        <v>91.8</v>
      </c>
      <c r="K33" s="112"/>
      <c r="L33" s="267"/>
      <c r="M33" s="267"/>
      <c r="N33" s="267"/>
      <c r="O33" s="186"/>
    </row>
    <row r="34" spans="1:15">
      <c r="A34" s="717" t="s">
        <v>25</v>
      </c>
      <c r="B34" s="130">
        <v>1.9</v>
      </c>
      <c r="C34" s="113"/>
      <c r="D34" s="113"/>
      <c r="E34" s="113">
        <v>67.3</v>
      </c>
      <c r="F34" s="113"/>
      <c r="G34" s="113"/>
      <c r="H34" s="113"/>
      <c r="I34" s="113"/>
      <c r="J34" s="113"/>
      <c r="K34" s="107">
        <v>36.799999999999997</v>
      </c>
      <c r="L34" s="379"/>
      <c r="M34" s="379"/>
      <c r="N34" s="379"/>
      <c r="O34" s="205"/>
    </row>
    <row r="35" spans="1:15">
      <c r="A35" s="717"/>
      <c r="B35" s="130">
        <v>3.2</v>
      </c>
      <c r="C35" s="113"/>
      <c r="D35" s="113"/>
      <c r="E35" s="113">
        <v>81.5</v>
      </c>
      <c r="F35" s="113"/>
      <c r="G35" s="113"/>
      <c r="H35" s="113"/>
      <c r="I35" s="113"/>
      <c r="J35" s="113"/>
      <c r="K35" s="107">
        <v>60.1</v>
      </c>
      <c r="L35" s="379"/>
      <c r="M35" s="379"/>
      <c r="N35" s="379"/>
      <c r="O35" s="205"/>
    </row>
    <row r="36" spans="1:15">
      <c r="A36" s="717"/>
      <c r="B36" s="130">
        <v>5.5</v>
      </c>
      <c r="C36" s="113"/>
      <c r="D36" s="113"/>
      <c r="E36" s="113">
        <v>90</v>
      </c>
      <c r="F36" s="113"/>
      <c r="G36" s="113"/>
      <c r="H36" s="113"/>
      <c r="I36" s="113"/>
      <c r="J36" s="113"/>
      <c r="K36" s="107">
        <v>76.5</v>
      </c>
      <c r="L36" s="379"/>
      <c r="M36" s="379"/>
      <c r="N36" s="379"/>
      <c r="O36" s="205"/>
    </row>
    <row r="37" spans="1:15">
      <c r="A37" s="717" t="s">
        <v>4</v>
      </c>
      <c r="B37" s="130">
        <v>1.9</v>
      </c>
      <c r="C37" s="113"/>
      <c r="D37" s="115"/>
      <c r="E37" s="113"/>
      <c r="F37" s="113"/>
      <c r="G37" s="113"/>
      <c r="H37" s="113"/>
      <c r="I37" s="113">
        <v>1.1000000000000001</v>
      </c>
      <c r="J37" s="113"/>
      <c r="K37" s="112"/>
      <c r="L37" s="267"/>
      <c r="M37" s="267"/>
      <c r="N37" s="267">
        <v>0.5</v>
      </c>
      <c r="O37" s="186"/>
    </row>
    <row r="38" spans="1:15">
      <c r="A38" s="717"/>
      <c r="B38" s="130">
        <v>3.2</v>
      </c>
      <c r="C38" s="115"/>
      <c r="D38" s="107"/>
      <c r="E38" s="113"/>
      <c r="F38" s="113"/>
      <c r="G38" s="113"/>
      <c r="H38" s="113"/>
      <c r="I38" s="113">
        <v>2.5</v>
      </c>
      <c r="J38" s="113"/>
      <c r="K38" s="112"/>
      <c r="L38" s="267"/>
      <c r="M38" s="267"/>
      <c r="N38" s="267">
        <v>1.1000000000000001</v>
      </c>
      <c r="O38" s="186"/>
    </row>
    <row r="39" spans="1:15">
      <c r="A39" s="717"/>
      <c r="B39" s="130">
        <v>5.5</v>
      </c>
      <c r="C39" s="115"/>
      <c r="D39" s="113"/>
      <c r="E39" s="113"/>
      <c r="F39" s="113"/>
      <c r="G39" s="113"/>
      <c r="H39" s="113"/>
      <c r="I39" s="113">
        <v>6.6</v>
      </c>
      <c r="J39" s="113"/>
      <c r="K39" s="112"/>
      <c r="L39" s="267"/>
      <c r="M39" s="267"/>
      <c r="N39" s="267">
        <v>5.2</v>
      </c>
      <c r="O39" s="186"/>
    </row>
    <row r="40" spans="1:15">
      <c r="A40" s="717" t="s">
        <v>3</v>
      </c>
      <c r="B40" s="130">
        <v>1.9</v>
      </c>
      <c r="C40" s="113"/>
      <c r="D40" s="113"/>
      <c r="E40" s="113">
        <v>26.3</v>
      </c>
      <c r="F40" s="113"/>
      <c r="G40" s="113">
        <v>16.420000000000002</v>
      </c>
      <c r="H40" s="113"/>
      <c r="I40" s="113"/>
      <c r="J40" s="113"/>
      <c r="K40" s="113">
        <v>18.8</v>
      </c>
      <c r="L40" s="378"/>
      <c r="M40" s="378"/>
      <c r="N40" s="378"/>
      <c r="O40" s="222"/>
    </row>
    <row r="41" spans="1:15">
      <c r="A41" s="717"/>
      <c r="B41" s="130">
        <v>3.2</v>
      </c>
      <c r="C41" s="113"/>
      <c r="D41" s="113"/>
      <c r="E41" s="113">
        <v>46.8</v>
      </c>
      <c r="F41" s="113"/>
      <c r="G41" s="113">
        <v>35.36</v>
      </c>
      <c r="H41" s="113"/>
      <c r="I41" s="113"/>
      <c r="J41" s="113"/>
      <c r="K41" s="113">
        <v>37.53</v>
      </c>
      <c r="L41" s="378"/>
      <c r="M41" s="378"/>
      <c r="N41" s="378"/>
      <c r="O41" s="222"/>
    </row>
    <row r="42" spans="1:15">
      <c r="A42" s="717"/>
      <c r="B42" s="130">
        <v>5.5</v>
      </c>
      <c r="C42" s="113"/>
      <c r="D42" s="113"/>
      <c r="E42" s="113">
        <v>64.099999999999994</v>
      </c>
      <c r="F42" s="113"/>
      <c r="G42" s="113">
        <v>55.76</v>
      </c>
      <c r="H42" s="113"/>
      <c r="I42" s="113"/>
      <c r="J42" s="113"/>
      <c r="K42" s="113">
        <v>57.03</v>
      </c>
      <c r="L42" s="378"/>
      <c r="M42" s="378"/>
      <c r="N42" s="378"/>
      <c r="O42" s="222"/>
    </row>
    <row r="43" spans="1:15">
      <c r="A43" s="717" t="s">
        <v>65</v>
      </c>
      <c r="B43" s="130">
        <v>1.9</v>
      </c>
      <c r="C43" s="113">
        <v>59.9</v>
      </c>
      <c r="D43" s="113"/>
      <c r="E43" s="113"/>
      <c r="F43" s="113"/>
      <c r="G43" s="113">
        <v>49.1</v>
      </c>
      <c r="H43" s="113"/>
      <c r="I43" s="113"/>
      <c r="J43" s="113"/>
      <c r="K43" s="113"/>
      <c r="L43" s="378"/>
      <c r="M43" s="378"/>
      <c r="N43" s="378"/>
      <c r="O43" s="222"/>
    </row>
    <row r="44" spans="1:15">
      <c r="A44" s="717"/>
      <c r="B44" s="130">
        <v>3.2</v>
      </c>
      <c r="C44" s="113">
        <v>83.6</v>
      </c>
      <c r="D44" s="107"/>
      <c r="E44" s="113"/>
      <c r="F44" s="113"/>
      <c r="G44" s="113">
        <v>79</v>
      </c>
      <c r="H44" s="113"/>
      <c r="I44" s="113"/>
      <c r="J44" s="113"/>
      <c r="K44" s="113"/>
      <c r="L44" s="378"/>
      <c r="M44" s="378"/>
      <c r="N44" s="378"/>
      <c r="O44" s="222"/>
    </row>
    <row r="45" spans="1:15">
      <c r="A45" s="717"/>
      <c r="B45" s="130">
        <v>5.5</v>
      </c>
      <c r="C45" s="113">
        <v>94.8</v>
      </c>
      <c r="D45" s="113"/>
      <c r="E45" s="113"/>
      <c r="F45" s="113"/>
      <c r="G45" s="113">
        <v>93.1</v>
      </c>
      <c r="H45" s="113"/>
      <c r="I45" s="113"/>
      <c r="J45" s="113"/>
      <c r="K45" s="113"/>
      <c r="L45" s="378"/>
      <c r="M45" s="378"/>
      <c r="N45" s="378"/>
      <c r="O45" s="222"/>
    </row>
    <row r="46" spans="1:15">
      <c r="A46" s="717" t="s">
        <v>2</v>
      </c>
      <c r="B46" s="130">
        <v>1.9</v>
      </c>
      <c r="C46" s="113"/>
      <c r="D46" s="113"/>
      <c r="E46" s="113"/>
      <c r="F46" s="113">
        <v>64.400000000000006</v>
      </c>
      <c r="G46" s="113"/>
      <c r="H46" s="113"/>
      <c r="I46" s="113"/>
      <c r="J46" s="113"/>
      <c r="K46" s="113">
        <v>57.5</v>
      </c>
      <c r="L46" s="378"/>
      <c r="M46" s="378"/>
      <c r="N46" s="378"/>
      <c r="O46" s="222"/>
    </row>
    <row r="47" spans="1:15">
      <c r="A47" s="717"/>
      <c r="B47" s="130">
        <v>3.2</v>
      </c>
      <c r="C47" s="113"/>
      <c r="D47" s="113"/>
      <c r="E47" s="113"/>
      <c r="F47" s="113">
        <v>79.7</v>
      </c>
      <c r="G47" s="107"/>
      <c r="H47" s="113"/>
      <c r="I47" s="113"/>
      <c r="J47" s="113"/>
      <c r="K47" s="113">
        <v>74.3</v>
      </c>
      <c r="L47" s="378"/>
      <c r="M47" s="378"/>
      <c r="N47" s="378"/>
      <c r="O47" s="222"/>
    </row>
    <row r="48" spans="1:15">
      <c r="A48" s="717"/>
      <c r="B48" s="130">
        <v>5.5</v>
      </c>
      <c r="C48" s="113"/>
      <c r="D48" s="113"/>
      <c r="E48" s="113"/>
      <c r="F48" s="113">
        <v>90.5</v>
      </c>
      <c r="G48" s="113"/>
      <c r="H48" s="113"/>
      <c r="I48" s="113"/>
      <c r="J48" s="113"/>
      <c r="K48" s="113">
        <v>87.2</v>
      </c>
      <c r="L48" s="378"/>
      <c r="M48" s="378"/>
      <c r="N48" s="378"/>
      <c r="O48" s="222"/>
    </row>
    <row r="49" spans="1:19">
      <c r="A49" s="717" t="s">
        <v>40</v>
      </c>
      <c r="B49" s="130">
        <v>1.9</v>
      </c>
      <c r="C49" s="113"/>
      <c r="D49" s="113"/>
      <c r="E49" s="113"/>
      <c r="F49" s="113"/>
      <c r="G49" s="113">
        <v>21.4</v>
      </c>
      <c r="H49" s="113"/>
      <c r="I49" s="113"/>
      <c r="J49" s="113"/>
      <c r="K49" s="120"/>
      <c r="L49" s="355"/>
      <c r="M49" s="355"/>
      <c r="N49" s="355"/>
      <c r="O49" s="218"/>
    </row>
    <row r="50" spans="1:19">
      <c r="A50" s="717"/>
      <c r="B50" s="130">
        <v>3.2</v>
      </c>
      <c r="C50" s="113"/>
      <c r="D50" s="113"/>
      <c r="E50" s="113"/>
      <c r="F50" s="113"/>
      <c r="G50" s="113">
        <v>47.2</v>
      </c>
      <c r="H50" s="113"/>
      <c r="I50" s="113"/>
      <c r="J50" s="113"/>
      <c r="K50" s="120"/>
      <c r="L50" s="355"/>
      <c r="M50" s="355"/>
      <c r="N50" s="355"/>
      <c r="O50" s="218"/>
    </row>
    <row r="51" spans="1:19" ht="15" thickBot="1">
      <c r="A51" s="718"/>
      <c r="B51" s="375">
        <v>5.5</v>
      </c>
      <c r="C51" s="223"/>
      <c r="D51" s="223"/>
      <c r="E51" s="223"/>
      <c r="F51" s="223"/>
      <c r="G51" s="223">
        <v>74</v>
      </c>
      <c r="H51" s="223"/>
      <c r="I51" s="223"/>
      <c r="J51" s="223"/>
      <c r="K51" s="376"/>
      <c r="L51" s="380"/>
      <c r="M51" s="380"/>
      <c r="N51" s="380"/>
      <c r="O51" s="377"/>
    </row>
    <row r="52" spans="1:19">
      <c r="A52" s="150"/>
      <c r="B52" s="61"/>
      <c r="C52" s="24"/>
      <c r="D52" s="24"/>
      <c r="E52" s="24"/>
      <c r="F52" s="24"/>
      <c r="G52" s="24"/>
      <c r="H52" s="24"/>
      <c r="I52" s="24"/>
      <c r="J52" s="24"/>
      <c r="K52" s="24"/>
      <c r="L52" s="24"/>
      <c r="M52" s="24"/>
      <c r="N52" s="24"/>
      <c r="O52" s="24"/>
      <c r="P52" s="24"/>
      <c r="Q52" s="24"/>
      <c r="R52" s="24"/>
      <c r="S52" s="24"/>
    </row>
    <row r="53" spans="1:19">
      <c r="A53" s="162" t="s">
        <v>26</v>
      </c>
      <c r="B53" s="61"/>
      <c r="C53" s="24"/>
      <c r="D53" s="24"/>
      <c r="E53" s="24"/>
      <c r="F53" s="24"/>
      <c r="G53" s="24"/>
      <c r="H53" s="24"/>
      <c r="I53" s="24"/>
      <c r="J53" s="24"/>
      <c r="K53" s="24"/>
      <c r="L53" s="24"/>
      <c r="M53" s="24"/>
      <c r="N53" s="24"/>
      <c r="O53" s="24"/>
      <c r="P53" s="24"/>
      <c r="Q53" s="24"/>
      <c r="R53" s="24"/>
      <c r="S53" s="24"/>
    </row>
    <row r="54" spans="1:19" ht="14.7" customHeight="1">
      <c r="A54" s="150" t="s">
        <v>460</v>
      </c>
      <c r="B54" s="61"/>
      <c r="C54" s="24"/>
      <c r="D54" s="24"/>
      <c r="E54" s="24"/>
      <c r="F54" s="24"/>
      <c r="G54" s="24"/>
      <c r="H54" s="24"/>
      <c r="I54" s="24"/>
      <c r="J54" s="24"/>
      <c r="K54" s="24"/>
      <c r="L54" s="24"/>
      <c r="M54" s="24"/>
      <c r="N54" s="24"/>
      <c r="O54" s="24"/>
      <c r="P54" s="24"/>
      <c r="Q54" s="24"/>
      <c r="R54" s="24"/>
      <c r="S54" s="24"/>
    </row>
    <row r="55" spans="1:19">
      <c r="A55" s="155"/>
      <c r="B55" s="61"/>
      <c r="C55" s="24"/>
      <c r="D55" s="24"/>
      <c r="E55" s="24"/>
      <c r="F55" s="24"/>
      <c r="G55" s="24"/>
      <c r="H55" s="24"/>
      <c r="I55" s="24"/>
      <c r="J55" s="24"/>
      <c r="K55" s="24"/>
      <c r="L55" s="24"/>
      <c r="M55" s="24"/>
      <c r="N55" s="24"/>
      <c r="O55" s="24"/>
      <c r="P55" s="24"/>
      <c r="Q55" s="24"/>
      <c r="R55" s="24"/>
      <c r="S55" s="24"/>
    </row>
    <row r="56" spans="1:19">
      <c r="A56" s="155" t="s">
        <v>104</v>
      </c>
      <c r="B56" s="61"/>
      <c r="C56" s="24"/>
      <c r="D56" s="24"/>
      <c r="E56" s="24"/>
      <c r="F56" s="24"/>
      <c r="G56" s="24"/>
      <c r="H56" s="24"/>
      <c r="I56" s="24"/>
      <c r="J56" s="24"/>
      <c r="K56" s="24"/>
      <c r="L56" s="24"/>
      <c r="M56" s="24"/>
      <c r="N56" s="24"/>
      <c r="O56" s="24"/>
      <c r="P56" s="24"/>
      <c r="Q56" s="24"/>
      <c r="R56" s="24"/>
      <c r="S56" s="24"/>
    </row>
    <row r="57" spans="1:19">
      <c r="A57" s="24"/>
      <c r="B57" s="61"/>
      <c r="C57" s="24"/>
      <c r="D57" s="24"/>
      <c r="E57" s="24"/>
      <c r="F57" s="24"/>
      <c r="G57" s="24"/>
      <c r="H57" s="24"/>
      <c r="I57" s="24"/>
      <c r="J57" s="24"/>
      <c r="K57" s="24"/>
      <c r="L57" s="24"/>
      <c r="M57" s="24"/>
      <c r="N57" s="24"/>
      <c r="O57" s="24"/>
      <c r="P57" s="24"/>
      <c r="Q57" s="24"/>
      <c r="R57" s="24"/>
      <c r="S57" s="24"/>
    </row>
    <row r="58" spans="1:19">
      <c r="A58" s="29" t="s">
        <v>644</v>
      </c>
      <c r="B58" s="61"/>
      <c r="C58" s="24"/>
      <c r="D58" s="24"/>
      <c r="E58" s="24"/>
      <c r="F58" s="24"/>
      <c r="G58" s="24"/>
      <c r="H58" s="24"/>
      <c r="I58" s="24"/>
      <c r="J58" s="24"/>
      <c r="K58" s="24"/>
      <c r="L58" s="24"/>
      <c r="M58" s="24"/>
      <c r="N58" s="24"/>
      <c r="O58" s="24"/>
      <c r="P58" s="24"/>
      <c r="Q58" s="24"/>
      <c r="R58" s="24"/>
      <c r="S58" s="24"/>
    </row>
    <row r="59" spans="1:19" s="448" customFormat="1" thickBot="1"/>
    <row r="60" spans="1:19" s="448" customFormat="1" ht="41.4">
      <c r="A60" s="637" t="s">
        <v>15</v>
      </c>
      <c r="B60" s="638" t="s">
        <v>461</v>
      </c>
      <c r="C60" s="639">
        <v>2007</v>
      </c>
      <c r="D60" s="640">
        <v>2008</v>
      </c>
      <c r="E60" s="639">
        <v>2009</v>
      </c>
      <c r="F60" s="639">
        <v>2010</v>
      </c>
      <c r="G60" s="639">
        <v>2011</v>
      </c>
      <c r="H60" s="639">
        <v>2012</v>
      </c>
      <c r="I60" s="639">
        <v>2013</v>
      </c>
      <c r="J60" s="640">
        <v>2014</v>
      </c>
      <c r="K60" s="639">
        <v>2015</v>
      </c>
      <c r="L60" s="639">
        <v>2016</v>
      </c>
      <c r="M60" s="639">
        <v>2017</v>
      </c>
      <c r="N60" s="639">
        <v>2018</v>
      </c>
      <c r="O60" s="639">
        <v>2019</v>
      </c>
      <c r="P60" s="640">
        <v>2020</v>
      </c>
      <c r="Q60" s="639">
        <v>2021</v>
      </c>
      <c r="R60" s="639">
        <v>2022</v>
      </c>
      <c r="S60" s="641">
        <v>2023</v>
      </c>
    </row>
    <row r="61" spans="1:19" s="448" customFormat="1" ht="13.8">
      <c r="A61" s="831" t="s">
        <v>14</v>
      </c>
      <c r="B61" s="449">
        <v>2.15</v>
      </c>
      <c r="C61" s="450"/>
      <c r="D61" s="450"/>
      <c r="E61" s="450"/>
      <c r="F61" s="450"/>
      <c r="G61" s="450"/>
      <c r="H61" s="450"/>
      <c r="I61" s="450"/>
      <c r="J61" s="450"/>
      <c r="K61" s="450"/>
      <c r="L61" s="450"/>
      <c r="M61" s="450"/>
      <c r="N61" s="454">
        <v>31.1</v>
      </c>
      <c r="O61" s="450"/>
      <c r="P61" s="450"/>
      <c r="Q61" s="450"/>
      <c r="R61" s="450"/>
      <c r="S61" s="642"/>
    </row>
    <row r="62" spans="1:19" s="448" customFormat="1" ht="13.8">
      <c r="A62" s="832"/>
      <c r="B62" s="449">
        <v>3.65</v>
      </c>
      <c r="C62" s="450"/>
      <c r="D62" s="450"/>
      <c r="E62" s="450"/>
      <c r="F62" s="450"/>
      <c r="G62" s="450"/>
      <c r="H62" s="450"/>
      <c r="I62" s="450"/>
      <c r="J62" s="450"/>
      <c r="K62" s="450"/>
      <c r="L62" s="450"/>
      <c r="M62" s="450"/>
      <c r="N62" s="454">
        <v>52.9</v>
      </c>
      <c r="O62" s="450"/>
      <c r="P62" s="450"/>
      <c r="Q62" s="450"/>
      <c r="R62" s="450"/>
      <c r="S62" s="642"/>
    </row>
    <row r="63" spans="1:19" s="448" customFormat="1" ht="13.8">
      <c r="A63" s="833"/>
      <c r="B63" s="449">
        <v>6.85</v>
      </c>
      <c r="C63" s="450"/>
      <c r="D63" s="450"/>
      <c r="E63" s="450"/>
      <c r="F63" s="450"/>
      <c r="G63" s="450"/>
      <c r="H63" s="450"/>
      <c r="I63" s="450"/>
      <c r="J63" s="450"/>
      <c r="K63" s="450"/>
      <c r="L63" s="450"/>
      <c r="M63" s="450"/>
      <c r="N63" s="454">
        <v>78</v>
      </c>
      <c r="O63" s="450"/>
      <c r="P63" s="450"/>
      <c r="Q63" s="450"/>
      <c r="R63" s="450"/>
      <c r="S63" s="642"/>
    </row>
    <row r="64" spans="1:19" s="448" customFormat="1" ht="13.8">
      <c r="A64" s="831" t="s">
        <v>13</v>
      </c>
      <c r="B64" s="449">
        <v>2.15</v>
      </c>
      <c r="C64" s="450"/>
      <c r="D64" s="450"/>
      <c r="E64" s="450"/>
      <c r="F64" s="450"/>
      <c r="G64" s="450"/>
      <c r="H64" s="450"/>
      <c r="I64" s="450"/>
      <c r="J64" s="450"/>
      <c r="K64" s="450">
        <v>15.4</v>
      </c>
      <c r="L64" s="450"/>
      <c r="M64" s="450"/>
      <c r="N64" s="450"/>
      <c r="O64" s="450"/>
      <c r="P64" s="450"/>
      <c r="Q64" s="450"/>
      <c r="R64" s="450"/>
      <c r="S64" s="642"/>
    </row>
    <row r="65" spans="1:19" s="448" customFormat="1" ht="13.8">
      <c r="A65" s="832"/>
      <c r="B65" s="449">
        <v>3.65</v>
      </c>
      <c r="C65" s="450"/>
      <c r="D65" s="450"/>
      <c r="E65" s="450"/>
      <c r="F65" s="450"/>
      <c r="G65" s="450"/>
      <c r="H65" s="450"/>
      <c r="I65" s="450"/>
      <c r="J65" s="450"/>
      <c r="K65" s="454">
        <v>38</v>
      </c>
      <c r="L65" s="450"/>
      <c r="M65" s="450"/>
      <c r="N65" s="450"/>
      <c r="O65" s="450"/>
      <c r="P65" s="450"/>
      <c r="Q65" s="450"/>
      <c r="R65" s="450"/>
      <c r="S65" s="642"/>
    </row>
    <row r="66" spans="1:19" s="448" customFormat="1" ht="13.8">
      <c r="A66" s="833"/>
      <c r="B66" s="449">
        <v>6.85</v>
      </c>
      <c r="C66" s="450"/>
      <c r="D66" s="450"/>
      <c r="E66" s="450"/>
      <c r="F66" s="450"/>
      <c r="G66" s="450"/>
      <c r="H66" s="450"/>
      <c r="I66" s="450"/>
      <c r="J66" s="450"/>
      <c r="K66" s="450">
        <v>63.5</v>
      </c>
      <c r="L66" s="450"/>
      <c r="M66" s="450"/>
      <c r="N66" s="450"/>
      <c r="O66" s="450"/>
      <c r="P66" s="450"/>
      <c r="Q66" s="450"/>
      <c r="R66" s="450"/>
      <c r="S66" s="642"/>
    </row>
    <row r="67" spans="1:19" s="448" customFormat="1" ht="13.8">
      <c r="A67" s="831" t="s">
        <v>259</v>
      </c>
      <c r="B67" s="449">
        <v>2.15</v>
      </c>
      <c r="C67" s="450"/>
      <c r="D67" s="450"/>
      <c r="E67" s="450"/>
      <c r="F67" s="450"/>
      <c r="G67" s="450"/>
      <c r="H67" s="450"/>
      <c r="I67" s="450"/>
      <c r="J67" s="450">
        <v>18.600000000000001</v>
      </c>
      <c r="K67" s="450"/>
      <c r="L67" s="450"/>
      <c r="M67" s="450"/>
      <c r="N67" s="450"/>
      <c r="O67" s="450"/>
      <c r="P67" s="450"/>
      <c r="Q67" s="450"/>
      <c r="R67" s="450"/>
      <c r="S67" s="642"/>
    </row>
    <row r="68" spans="1:19" s="448" customFormat="1" ht="13.8">
      <c r="A68" s="832"/>
      <c r="B68" s="449">
        <v>3.65</v>
      </c>
      <c r="C68" s="450"/>
      <c r="D68" s="450"/>
      <c r="E68" s="450"/>
      <c r="F68" s="450"/>
      <c r="G68" s="450"/>
      <c r="H68" s="450"/>
      <c r="I68" s="450"/>
      <c r="J68" s="450">
        <v>39.5</v>
      </c>
      <c r="K68" s="450"/>
      <c r="L68" s="450"/>
      <c r="M68" s="450"/>
      <c r="N68" s="450"/>
      <c r="O68" s="450"/>
      <c r="P68" s="450"/>
      <c r="Q68" s="450"/>
      <c r="R68" s="450"/>
      <c r="S68" s="642"/>
    </row>
    <row r="69" spans="1:19" s="448" customFormat="1" ht="13.8">
      <c r="A69" s="833"/>
      <c r="B69" s="449">
        <v>6.85</v>
      </c>
      <c r="C69" s="450"/>
      <c r="D69" s="450"/>
      <c r="E69" s="450"/>
      <c r="F69" s="450"/>
      <c r="G69" s="450"/>
      <c r="H69" s="450"/>
      <c r="I69" s="450"/>
      <c r="J69" s="450">
        <v>68.599999999999994</v>
      </c>
      <c r="K69" s="450"/>
      <c r="L69" s="450"/>
      <c r="M69" s="450"/>
      <c r="N69" s="450"/>
      <c r="O69" s="450"/>
      <c r="P69" s="450"/>
      <c r="Q69" s="450"/>
      <c r="R69" s="450"/>
      <c r="S69" s="642"/>
    </row>
    <row r="70" spans="1:19" s="448" customFormat="1" ht="13.8">
      <c r="A70" s="831" t="s">
        <v>85</v>
      </c>
      <c r="B70" s="449">
        <v>2.15</v>
      </c>
      <c r="C70" s="450"/>
      <c r="D70" s="450"/>
      <c r="E70" s="450"/>
      <c r="F70" s="450"/>
      <c r="G70" s="450"/>
      <c r="H70" s="450">
        <v>69.900000000000006</v>
      </c>
      <c r="I70" s="450"/>
      <c r="J70" s="450"/>
      <c r="K70" s="450"/>
      <c r="L70" s="450"/>
      <c r="M70" s="450"/>
      <c r="N70" s="450"/>
      <c r="O70" s="450"/>
      <c r="P70" s="450">
        <v>78.900000000000006</v>
      </c>
      <c r="Q70" s="450"/>
      <c r="R70" s="450"/>
      <c r="S70" s="642"/>
    </row>
    <row r="71" spans="1:19" s="448" customFormat="1" ht="13.8">
      <c r="A71" s="832"/>
      <c r="B71" s="449">
        <v>3.65</v>
      </c>
      <c r="C71" s="450"/>
      <c r="D71" s="450"/>
      <c r="E71" s="450"/>
      <c r="F71" s="450"/>
      <c r="G71" s="450"/>
      <c r="H71" s="450">
        <v>87.8</v>
      </c>
      <c r="I71" s="450"/>
      <c r="J71" s="450"/>
      <c r="K71" s="450"/>
      <c r="L71" s="450"/>
      <c r="M71" s="450"/>
      <c r="N71" s="450"/>
      <c r="O71" s="450"/>
      <c r="P71" s="450">
        <v>92.1</v>
      </c>
      <c r="Q71" s="450"/>
      <c r="R71" s="450"/>
      <c r="S71" s="642"/>
    </row>
    <row r="72" spans="1:19" s="448" customFormat="1" ht="13.8">
      <c r="A72" s="833"/>
      <c r="B72" s="449">
        <v>6.85</v>
      </c>
      <c r="C72" s="450"/>
      <c r="D72" s="450"/>
      <c r="E72" s="450"/>
      <c r="F72" s="450"/>
      <c r="G72" s="450"/>
      <c r="H72" s="450">
        <v>97.4</v>
      </c>
      <c r="I72" s="450"/>
      <c r="J72" s="450"/>
      <c r="K72" s="450"/>
      <c r="L72" s="450"/>
      <c r="M72" s="450"/>
      <c r="N72" s="450"/>
      <c r="O72" s="450"/>
      <c r="P72" s="450">
        <v>97.7</v>
      </c>
      <c r="Q72" s="450"/>
      <c r="R72" s="450"/>
      <c r="S72" s="642"/>
    </row>
    <row r="73" spans="1:19" s="448" customFormat="1" ht="13.8">
      <c r="A73" s="831" t="s">
        <v>258</v>
      </c>
      <c r="B73" s="449">
        <v>2.15</v>
      </c>
      <c r="C73" s="450"/>
      <c r="D73" s="450"/>
      <c r="E73" s="450"/>
      <c r="F73" s="450"/>
      <c r="G73" s="450"/>
      <c r="H73" s="450"/>
      <c r="I73" s="450"/>
      <c r="J73" s="450"/>
      <c r="K73" s="450"/>
      <c r="L73" s="450">
        <v>36.1</v>
      </c>
      <c r="M73" s="450"/>
      <c r="N73" s="450"/>
      <c r="O73" s="450"/>
      <c r="P73" s="450"/>
      <c r="Q73" s="450"/>
      <c r="R73" s="450"/>
      <c r="S73" s="642"/>
    </row>
    <row r="74" spans="1:19" s="448" customFormat="1" ht="13.8">
      <c r="A74" s="832"/>
      <c r="B74" s="449">
        <v>3.65</v>
      </c>
      <c r="C74" s="450"/>
      <c r="D74" s="450"/>
      <c r="E74" s="450"/>
      <c r="F74" s="450"/>
      <c r="G74" s="450"/>
      <c r="H74" s="450"/>
      <c r="I74" s="450"/>
      <c r="J74" s="450"/>
      <c r="K74" s="450"/>
      <c r="L74" s="454">
        <v>58</v>
      </c>
      <c r="M74" s="450"/>
      <c r="N74" s="450"/>
      <c r="O74" s="450"/>
      <c r="P74" s="450"/>
      <c r="Q74" s="450"/>
      <c r="R74" s="450"/>
      <c r="S74" s="642"/>
    </row>
    <row r="75" spans="1:19" s="448" customFormat="1" ht="13.8">
      <c r="A75" s="833"/>
      <c r="B75" s="449">
        <v>6.85</v>
      </c>
      <c r="C75" s="450"/>
      <c r="D75" s="450"/>
      <c r="E75" s="450"/>
      <c r="F75" s="450"/>
      <c r="G75" s="450"/>
      <c r="H75" s="450"/>
      <c r="I75" s="450"/>
      <c r="J75" s="450"/>
      <c r="K75" s="450"/>
      <c r="L75" s="450">
        <v>78.099999999999994</v>
      </c>
      <c r="M75" s="450"/>
      <c r="N75" s="450"/>
      <c r="O75" s="450"/>
      <c r="P75" s="450"/>
      <c r="Q75" s="450"/>
      <c r="R75" s="450"/>
      <c r="S75" s="642"/>
    </row>
    <row r="76" spans="1:19" s="448" customFormat="1" ht="13.8">
      <c r="A76" s="831" t="s">
        <v>11</v>
      </c>
      <c r="B76" s="449">
        <v>2.15</v>
      </c>
      <c r="C76" s="450"/>
      <c r="D76" s="450"/>
      <c r="E76" s="450"/>
      <c r="F76" s="450"/>
      <c r="G76" s="450"/>
      <c r="H76" s="450"/>
      <c r="I76" s="450"/>
      <c r="J76" s="450"/>
      <c r="K76" s="450"/>
      <c r="L76" s="450"/>
      <c r="M76" s="450">
        <v>32.4</v>
      </c>
      <c r="N76" s="450"/>
      <c r="O76" s="450"/>
      <c r="P76" s="450"/>
      <c r="Q76" s="450"/>
      <c r="R76" s="450"/>
      <c r="S76" s="642"/>
    </row>
    <row r="77" spans="1:19" s="448" customFormat="1" ht="13.8">
      <c r="A77" s="832"/>
      <c r="B77" s="449">
        <v>3.65</v>
      </c>
      <c r="C77" s="450"/>
      <c r="D77" s="450"/>
      <c r="E77" s="450"/>
      <c r="F77" s="450"/>
      <c r="G77" s="450"/>
      <c r="H77" s="450"/>
      <c r="I77" s="450"/>
      <c r="J77" s="450"/>
      <c r="K77" s="450"/>
      <c r="L77" s="450"/>
      <c r="M77" s="450">
        <v>54.7</v>
      </c>
      <c r="N77" s="450"/>
      <c r="O77" s="450"/>
      <c r="P77" s="450"/>
      <c r="Q77" s="450"/>
      <c r="R77" s="450"/>
      <c r="S77" s="642"/>
    </row>
    <row r="78" spans="1:19" s="448" customFormat="1" ht="13.8">
      <c r="A78" s="833"/>
      <c r="B78" s="449">
        <v>6.85</v>
      </c>
      <c r="C78" s="450"/>
      <c r="D78" s="450"/>
      <c r="E78" s="450"/>
      <c r="F78" s="450"/>
      <c r="G78" s="450"/>
      <c r="H78" s="450"/>
      <c r="I78" s="450"/>
      <c r="J78" s="450"/>
      <c r="K78" s="450"/>
      <c r="L78" s="450"/>
      <c r="M78" s="454">
        <v>81</v>
      </c>
      <c r="N78" s="450"/>
      <c r="O78" s="450"/>
      <c r="P78" s="450"/>
      <c r="Q78" s="450"/>
      <c r="R78" s="450"/>
      <c r="S78" s="642"/>
    </row>
    <row r="79" spans="1:19" s="448" customFormat="1" ht="13.8">
      <c r="A79" s="831" t="s">
        <v>10</v>
      </c>
      <c r="B79" s="449">
        <v>2.15</v>
      </c>
      <c r="C79" s="450"/>
      <c r="D79" s="450"/>
      <c r="E79" s="450"/>
      <c r="F79" s="450">
        <v>80.2</v>
      </c>
      <c r="G79" s="450"/>
      <c r="H79" s="450">
        <v>80.7</v>
      </c>
      <c r="I79" s="450"/>
      <c r="J79" s="450"/>
      <c r="K79" s="450"/>
      <c r="L79" s="450"/>
      <c r="M79" s="450"/>
      <c r="N79" s="450"/>
      <c r="O79" s="450"/>
      <c r="P79" s="450"/>
      <c r="Q79" s="450"/>
      <c r="R79" s="450"/>
      <c r="S79" s="642"/>
    </row>
    <row r="80" spans="1:19" s="448" customFormat="1" ht="13.8">
      <c r="A80" s="832"/>
      <c r="B80" s="449">
        <v>3.65</v>
      </c>
      <c r="C80" s="450"/>
      <c r="D80" s="450"/>
      <c r="E80" s="450"/>
      <c r="F80" s="450">
        <v>92.4</v>
      </c>
      <c r="G80" s="450"/>
      <c r="H80" s="450">
        <v>92.4</v>
      </c>
      <c r="I80" s="450"/>
      <c r="J80" s="450"/>
      <c r="K80" s="450"/>
      <c r="L80" s="450"/>
      <c r="M80" s="450"/>
      <c r="N80" s="450"/>
      <c r="O80" s="450"/>
      <c r="P80" s="450"/>
      <c r="Q80" s="450"/>
      <c r="R80" s="450"/>
      <c r="S80" s="642"/>
    </row>
    <row r="81" spans="1:19" s="448" customFormat="1" ht="13.8">
      <c r="A81" s="833"/>
      <c r="B81" s="449">
        <v>6.85</v>
      </c>
      <c r="C81" s="450"/>
      <c r="D81" s="450"/>
      <c r="E81" s="450"/>
      <c r="F81" s="450">
        <v>98.1</v>
      </c>
      <c r="G81" s="450"/>
      <c r="H81" s="450">
        <v>98.2</v>
      </c>
      <c r="I81" s="450"/>
      <c r="J81" s="450"/>
      <c r="K81" s="450"/>
      <c r="L81" s="450"/>
      <c r="M81" s="450"/>
      <c r="N81" s="450"/>
      <c r="O81" s="450"/>
      <c r="P81" s="450"/>
      <c r="Q81" s="450"/>
      <c r="R81" s="450"/>
      <c r="S81" s="642"/>
    </row>
    <row r="82" spans="1:19" s="448" customFormat="1" ht="13.8">
      <c r="A82" s="831" t="s">
        <v>9</v>
      </c>
      <c r="B82" s="449">
        <v>2.15</v>
      </c>
      <c r="C82" s="450"/>
      <c r="D82" s="450"/>
      <c r="E82" s="450"/>
      <c r="F82" s="455">
        <v>68.400000000000006</v>
      </c>
      <c r="G82" s="450"/>
      <c r="H82" s="450"/>
      <c r="I82" s="450"/>
      <c r="J82" s="450"/>
      <c r="K82" s="450"/>
      <c r="L82" s="455">
        <v>65.7</v>
      </c>
      <c r="M82" s="454">
        <v>70.3</v>
      </c>
      <c r="N82" s="454">
        <v>70.3</v>
      </c>
      <c r="O82" s="657">
        <v>70.3</v>
      </c>
      <c r="P82" s="454">
        <v>70.099999999999994</v>
      </c>
      <c r="Q82" s="454">
        <v>70.099999999999994</v>
      </c>
      <c r="R82" s="454">
        <v>70.099999999999994</v>
      </c>
      <c r="S82" s="658">
        <v>70.099999999999994</v>
      </c>
    </row>
    <row r="83" spans="1:19" s="448" customFormat="1" ht="13.8">
      <c r="A83" s="832"/>
      <c r="B83" s="449">
        <v>3.65</v>
      </c>
      <c r="C83" s="450"/>
      <c r="D83" s="450"/>
      <c r="E83" s="450"/>
      <c r="F83" s="455">
        <v>87.3</v>
      </c>
      <c r="G83" s="450"/>
      <c r="H83" s="450"/>
      <c r="I83" s="450"/>
      <c r="J83" s="450"/>
      <c r="K83" s="450"/>
      <c r="L83" s="455">
        <v>87.3</v>
      </c>
      <c r="M83" s="454">
        <v>89.4</v>
      </c>
      <c r="N83" s="454">
        <v>89.4</v>
      </c>
      <c r="O83" s="657">
        <v>89.4</v>
      </c>
      <c r="P83" s="454">
        <v>89.1</v>
      </c>
      <c r="Q83" s="454">
        <v>89.1</v>
      </c>
      <c r="R83" s="454">
        <v>89.1</v>
      </c>
      <c r="S83" s="658">
        <v>89.1</v>
      </c>
    </row>
    <row r="84" spans="1:19" s="448" customFormat="1" ht="13.8">
      <c r="A84" s="833"/>
      <c r="B84" s="449">
        <v>6.85</v>
      </c>
      <c r="C84" s="450"/>
      <c r="D84" s="450"/>
      <c r="E84" s="450"/>
      <c r="F84" s="455">
        <v>96.2</v>
      </c>
      <c r="G84" s="450"/>
      <c r="H84" s="450"/>
      <c r="I84" s="450"/>
      <c r="J84" s="450"/>
      <c r="K84" s="450"/>
      <c r="L84" s="455">
        <v>96.8</v>
      </c>
      <c r="M84" s="454">
        <v>96.7</v>
      </c>
      <c r="N84" s="454">
        <v>96.7</v>
      </c>
      <c r="O84" s="657">
        <v>96.7</v>
      </c>
      <c r="P84" s="454">
        <v>97.3</v>
      </c>
      <c r="Q84" s="454">
        <v>97.3</v>
      </c>
      <c r="R84" s="454">
        <v>97.3</v>
      </c>
      <c r="S84" s="658">
        <v>97.3</v>
      </c>
    </row>
    <row r="85" spans="1:19" s="448" customFormat="1" ht="13.8">
      <c r="A85" s="831" t="s">
        <v>8</v>
      </c>
      <c r="B85" s="449">
        <v>2.15</v>
      </c>
      <c r="C85" s="454" t="s">
        <v>463</v>
      </c>
      <c r="D85" s="450"/>
      <c r="E85" s="450"/>
      <c r="F85" s="450"/>
      <c r="G85" s="450"/>
      <c r="H85" s="454" t="s">
        <v>463</v>
      </c>
      <c r="I85" s="450"/>
      <c r="J85" s="450"/>
      <c r="K85" s="450"/>
      <c r="L85" s="450"/>
      <c r="M85" s="454" t="s">
        <v>463</v>
      </c>
      <c r="N85" s="450"/>
      <c r="O85" s="450"/>
      <c r="P85" s="450"/>
      <c r="Q85" s="450"/>
      <c r="R85" s="450"/>
      <c r="S85" s="642"/>
    </row>
    <row r="86" spans="1:19" s="448" customFormat="1" ht="13.8">
      <c r="A86" s="832"/>
      <c r="B86" s="449">
        <v>3.65</v>
      </c>
      <c r="C86" s="454">
        <v>2.5</v>
      </c>
      <c r="D86" s="450"/>
      <c r="E86" s="450"/>
      <c r="F86" s="450"/>
      <c r="G86" s="450"/>
      <c r="H86" s="454">
        <v>2.6</v>
      </c>
      <c r="I86" s="450"/>
      <c r="J86" s="450"/>
      <c r="K86" s="450"/>
      <c r="L86" s="450"/>
      <c r="M86" s="454">
        <v>1.8</v>
      </c>
      <c r="N86" s="450"/>
      <c r="O86" s="450"/>
      <c r="P86" s="450"/>
      <c r="Q86" s="450"/>
      <c r="R86" s="450"/>
      <c r="S86" s="642"/>
    </row>
    <row r="87" spans="1:19" s="448" customFormat="1" ht="13.8">
      <c r="A87" s="833"/>
      <c r="B87" s="449">
        <v>6.85</v>
      </c>
      <c r="C87" s="454">
        <v>19.899999999999999</v>
      </c>
      <c r="D87" s="450"/>
      <c r="E87" s="450"/>
      <c r="F87" s="450"/>
      <c r="G87" s="450"/>
      <c r="H87" s="454">
        <v>19.100000000000001</v>
      </c>
      <c r="I87" s="450"/>
      <c r="J87" s="450"/>
      <c r="K87" s="450"/>
      <c r="L87" s="450"/>
      <c r="M87" s="454">
        <v>13.6</v>
      </c>
      <c r="N87" s="450"/>
      <c r="O87" s="450"/>
      <c r="P87" s="450"/>
      <c r="Q87" s="450"/>
      <c r="R87" s="450"/>
      <c r="S87" s="642"/>
    </row>
    <row r="88" spans="1:19" s="448" customFormat="1" ht="13.8">
      <c r="A88" s="831" t="s">
        <v>6</v>
      </c>
      <c r="B88" s="449">
        <v>2.15</v>
      </c>
      <c r="C88" s="450"/>
      <c r="D88" s="450"/>
      <c r="E88" s="450"/>
      <c r="F88" s="450"/>
      <c r="G88" s="450"/>
      <c r="H88" s="450"/>
      <c r="I88" s="450"/>
      <c r="J88" s="450">
        <v>64.599999999999994</v>
      </c>
      <c r="K88" s="450"/>
      <c r="L88" s="450"/>
      <c r="M88" s="450"/>
      <c r="N88" s="450"/>
      <c r="O88" s="454">
        <v>74.400000000000006</v>
      </c>
      <c r="P88" s="450"/>
      <c r="Q88" s="450"/>
      <c r="R88" s="450"/>
      <c r="S88" s="642"/>
    </row>
    <row r="89" spans="1:19" s="448" customFormat="1" ht="13.8">
      <c r="A89" s="832"/>
      <c r="B89" s="449">
        <v>3.65</v>
      </c>
      <c r="C89" s="450"/>
      <c r="D89" s="450"/>
      <c r="E89" s="450"/>
      <c r="F89" s="450"/>
      <c r="G89" s="450"/>
      <c r="H89" s="450"/>
      <c r="I89" s="450"/>
      <c r="J89" s="450">
        <v>83.1</v>
      </c>
      <c r="K89" s="450"/>
      <c r="L89" s="450"/>
      <c r="M89" s="450"/>
      <c r="N89" s="450"/>
      <c r="O89" s="454">
        <v>88.6</v>
      </c>
      <c r="P89" s="450"/>
      <c r="Q89" s="450"/>
      <c r="R89" s="450"/>
      <c r="S89" s="642"/>
    </row>
    <row r="90" spans="1:19" s="448" customFormat="1" ht="13.8">
      <c r="A90" s="833"/>
      <c r="B90" s="449">
        <v>6.85</v>
      </c>
      <c r="C90" s="450"/>
      <c r="D90" s="450"/>
      <c r="E90" s="450"/>
      <c r="F90" s="450"/>
      <c r="G90" s="450"/>
      <c r="H90" s="450"/>
      <c r="I90" s="450"/>
      <c r="J90" s="450">
        <v>93.6</v>
      </c>
      <c r="K90" s="450"/>
      <c r="L90" s="450"/>
      <c r="M90" s="450"/>
      <c r="N90" s="450"/>
      <c r="O90" s="454">
        <v>96.1</v>
      </c>
      <c r="P90" s="450"/>
      <c r="Q90" s="450"/>
      <c r="R90" s="450"/>
      <c r="S90" s="642"/>
    </row>
    <row r="91" spans="1:19" s="448" customFormat="1" ht="13.8">
      <c r="A91" s="831" t="s">
        <v>25</v>
      </c>
      <c r="B91" s="449">
        <v>2.15</v>
      </c>
      <c r="C91" s="450"/>
      <c r="D91" s="450"/>
      <c r="E91" s="450"/>
      <c r="F91" s="450"/>
      <c r="G91" s="450"/>
      <c r="H91" s="450"/>
      <c r="I91" s="450"/>
      <c r="J91" s="450"/>
      <c r="K91" s="450"/>
      <c r="L91" s="454">
        <v>48.3</v>
      </c>
      <c r="M91" s="450"/>
      <c r="N91" s="450"/>
      <c r="O91" s="450"/>
      <c r="P91" s="450"/>
      <c r="Q91" s="450"/>
      <c r="R91" s="450"/>
      <c r="S91" s="642"/>
    </row>
    <row r="92" spans="1:19" s="448" customFormat="1" ht="13.8">
      <c r="A92" s="832"/>
      <c r="B92" s="449">
        <v>3.65</v>
      </c>
      <c r="C92" s="450"/>
      <c r="D92" s="450"/>
      <c r="E92" s="450"/>
      <c r="F92" s="450"/>
      <c r="G92" s="450"/>
      <c r="H92" s="450"/>
      <c r="I92" s="450"/>
      <c r="J92" s="450"/>
      <c r="K92" s="450"/>
      <c r="L92" s="454">
        <v>67.5</v>
      </c>
      <c r="M92" s="450"/>
      <c r="N92" s="450"/>
      <c r="O92" s="450"/>
      <c r="P92" s="450"/>
      <c r="Q92" s="450"/>
      <c r="R92" s="450"/>
      <c r="S92" s="642"/>
    </row>
    <row r="93" spans="1:19" s="448" customFormat="1" ht="13.8">
      <c r="A93" s="833"/>
      <c r="B93" s="449">
        <v>6.85</v>
      </c>
      <c r="C93" s="450"/>
      <c r="D93" s="450"/>
      <c r="E93" s="450"/>
      <c r="F93" s="450"/>
      <c r="G93" s="450"/>
      <c r="H93" s="450"/>
      <c r="I93" s="450"/>
      <c r="J93" s="450"/>
      <c r="K93" s="450"/>
      <c r="L93" s="454">
        <v>84.5</v>
      </c>
      <c r="M93" s="450"/>
      <c r="N93" s="450"/>
      <c r="O93" s="450"/>
      <c r="P93" s="450"/>
      <c r="Q93" s="450"/>
      <c r="R93" s="450"/>
      <c r="S93" s="642"/>
    </row>
    <row r="94" spans="1:19" s="448" customFormat="1" ht="13.8">
      <c r="A94" s="831" t="s">
        <v>4</v>
      </c>
      <c r="B94" s="449">
        <v>2.15</v>
      </c>
      <c r="C94" s="450"/>
      <c r="D94" s="450"/>
      <c r="E94" s="450"/>
      <c r="F94" s="450"/>
      <c r="G94" s="450"/>
      <c r="H94" s="450"/>
      <c r="I94" s="450">
        <v>1.2</v>
      </c>
      <c r="J94" s="450"/>
      <c r="K94" s="450"/>
      <c r="L94" s="450"/>
      <c r="M94" s="450"/>
      <c r="N94" s="450">
        <v>0.5</v>
      </c>
      <c r="O94" s="450"/>
      <c r="P94" s="450"/>
      <c r="Q94" s="450"/>
      <c r="R94" s="450"/>
      <c r="S94" s="642"/>
    </row>
    <row r="95" spans="1:19" s="448" customFormat="1" ht="13.8">
      <c r="A95" s="832"/>
      <c r="B95" s="449">
        <v>3.65</v>
      </c>
      <c r="C95" s="450"/>
      <c r="D95" s="450"/>
      <c r="E95" s="450"/>
      <c r="F95" s="450"/>
      <c r="G95" s="450"/>
      <c r="H95" s="450"/>
      <c r="I95" s="450">
        <v>3.3</v>
      </c>
      <c r="J95" s="450"/>
      <c r="K95" s="450"/>
      <c r="L95" s="450"/>
      <c r="M95" s="450"/>
      <c r="N95" s="450">
        <v>1.2</v>
      </c>
      <c r="O95" s="450"/>
      <c r="P95" s="450"/>
      <c r="Q95" s="450"/>
      <c r="R95" s="450"/>
      <c r="S95" s="642"/>
    </row>
    <row r="96" spans="1:19" s="448" customFormat="1" ht="13.8">
      <c r="A96" s="833"/>
      <c r="B96" s="449">
        <v>6.85</v>
      </c>
      <c r="C96" s="450"/>
      <c r="D96" s="450"/>
      <c r="E96" s="450"/>
      <c r="F96" s="450"/>
      <c r="G96" s="450"/>
      <c r="H96" s="450"/>
      <c r="I96" s="450">
        <v>9.6999999999999993</v>
      </c>
      <c r="J96" s="450"/>
      <c r="K96" s="450"/>
      <c r="L96" s="450"/>
      <c r="M96" s="450"/>
      <c r="N96" s="450">
        <v>6.7</v>
      </c>
      <c r="O96" s="450"/>
      <c r="P96" s="450"/>
      <c r="Q96" s="450"/>
      <c r="R96" s="450"/>
      <c r="S96" s="642"/>
    </row>
    <row r="97" spans="1:22" s="448" customFormat="1" ht="13.8">
      <c r="A97" s="831" t="s">
        <v>3</v>
      </c>
      <c r="B97" s="449">
        <v>2.15</v>
      </c>
      <c r="C97" s="450"/>
      <c r="D97" s="450"/>
      <c r="E97" s="450"/>
      <c r="F97" s="454">
        <v>18</v>
      </c>
      <c r="G97" s="450"/>
      <c r="H97" s="450"/>
      <c r="I97" s="450"/>
      <c r="J97" s="450"/>
      <c r="K97" s="454">
        <v>7.8761000000000001</v>
      </c>
      <c r="L97" s="450"/>
      <c r="M97" s="450"/>
      <c r="N97" s="450"/>
      <c r="O97" s="450"/>
      <c r="P97" s="450"/>
      <c r="Q97" s="450"/>
      <c r="R97" s="450"/>
      <c r="S97" s="642"/>
    </row>
    <row r="98" spans="1:22" s="448" customFormat="1" ht="13.8">
      <c r="A98" s="832"/>
      <c r="B98" s="449">
        <v>3.65</v>
      </c>
      <c r="C98" s="450"/>
      <c r="D98" s="450"/>
      <c r="E98" s="450"/>
      <c r="F98" s="450">
        <v>37.9</v>
      </c>
      <c r="G98" s="450"/>
      <c r="H98" s="450"/>
      <c r="I98" s="450"/>
      <c r="J98" s="450"/>
      <c r="K98" s="454">
        <v>18.293959999999998</v>
      </c>
      <c r="L98" s="450"/>
      <c r="M98" s="450"/>
      <c r="N98" s="450"/>
      <c r="O98" s="450"/>
      <c r="P98" s="450"/>
      <c r="Q98" s="450"/>
      <c r="R98" s="450"/>
      <c r="S98" s="642"/>
    </row>
    <row r="99" spans="1:22" s="448" customFormat="1" ht="13.8">
      <c r="A99" s="833"/>
      <c r="B99" s="449">
        <v>6.85</v>
      </c>
      <c r="C99" s="450"/>
      <c r="D99" s="450"/>
      <c r="E99" s="450"/>
      <c r="F99" s="450">
        <v>60.9</v>
      </c>
      <c r="G99" s="450"/>
      <c r="H99" s="450"/>
      <c r="I99" s="450"/>
      <c r="J99" s="450"/>
      <c r="K99" s="454">
        <v>35.369599999999998</v>
      </c>
      <c r="L99" s="450"/>
      <c r="M99" s="450"/>
      <c r="N99" s="450"/>
      <c r="O99" s="450"/>
      <c r="P99" s="450"/>
      <c r="Q99" s="450"/>
      <c r="R99" s="450"/>
      <c r="S99" s="642"/>
    </row>
    <row r="100" spans="1:22" s="448" customFormat="1" ht="13.8">
      <c r="A100" s="831" t="s">
        <v>65</v>
      </c>
      <c r="B100" s="449">
        <v>2.15</v>
      </c>
      <c r="C100" s="450"/>
      <c r="D100" s="450"/>
      <c r="E100" s="450"/>
      <c r="F100" s="450"/>
      <c r="G100" s="450">
        <v>44.7</v>
      </c>
      <c r="H100" s="450"/>
      <c r="I100" s="450"/>
      <c r="J100" s="450"/>
      <c r="K100" s="450"/>
      <c r="L100" s="450"/>
      <c r="M100" s="450"/>
      <c r="N100" s="450">
        <v>44.9</v>
      </c>
      <c r="O100" s="450"/>
      <c r="P100" s="450"/>
      <c r="Q100" s="450"/>
      <c r="R100" s="450"/>
      <c r="S100" s="642"/>
    </row>
    <row r="101" spans="1:22" s="448" customFormat="1" ht="13.8">
      <c r="A101" s="832"/>
      <c r="B101" s="449">
        <v>3.65</v>
      </c>
      <c r="C101" s="450"/>
      <c r="D101" s="450"/>
      <c r="E101" s="450"/>
      <c r="F101" s="450"/>
      <c r="G101" s="450">
        <v>76.7</v>
      </c>
      <c r="H101" s="450"/>
      <c r="I101" s="450"/>
      <c r="J101" s="450"/>
      <c r="K101" s="450"/>
      <c r="L101" s="450"/>
      <c r="M101" s="450"/>
      <c r="N101" s="450">
        <v>74.3</v>
      </c>
      <c r="O101" s="450"/>
      <c r="P101" s="450"/>
      <c r="Q101" s="450"/>
      <c r="R101" s="450"/>
      <c r="S101" s="642"/>
    </row>
    <row r="102" spans="1:22" s="448" customFormat="1" ht="13.8">
      <c r="A102" s="833"/>
      <c r="B102" s="449">
        <v>6.85</v>
      </c>
      <c r="C102" s="450"/>
      <c r="D102" s="450"/>
      <c r="E102" s="450"/>
      <c r="F102" s="450"/>
      <c r="G102" s="450">
        <v>93.7</v>
      </c>
      <c r="H102" s="450"/>
      <c r="I102" s="450"/>
      <c r="J102" s="450"/>
      <c r="K102" s="450"/>
      <c r="L102" s="450"/>
      <c r="M102" s="450"/>
      <c r="N102" s="450">
        <v>92.3</v>
      </c>
      <c r="O102" s="450"/>
      <c r="P102" s="450"/>
      <c r="Q102" s="450"/>
      <c r="R102" s="450"/>
      <c r="S102" s="642"/>
    </row>
    <row r="103" spans="1:22" s="448" customFormat="1" ht="13.8">
      <c r="A103" s="831" t="s">
        <v>2</v>
      </c>
      <c r="B103" s="449">
        <v>2.15</v>
      </c>
      <c r="C103" s="450"/>
      <c r="D103" s="450"/>
      <c r="E103" s="450"/>
      <c r="F103" s="450">
        <v>64.400000000000006</v>
      </c>
      <c r="G103" s="450"/>
      <c r="H103" s="450"/>
      <c r="I103" s="450"/>
      <c r="J103" s="450"/>
      <c r="K103" s="450">
        <v>60.8</v>
      </c>
      <c r="L103" s="450"/>
      <c r="M103" s="450"/>
      <c r="N103" s="450"/>
      <c r="O103" s="450"/>
      <c r="P103" s="450"/>
      <c r="Q103" s="450"/>
      <c r="R103" s="450">
        <v>64.3</v>
      </c>
      <c r="S103" s="642"/>
    </row>
    <row r="104" spans="1:22" s="448" customFormat="1" ht="13.8">
      <c r="A104" s="832"/>
      <c r="B104" s="449">
        <v>3.65</v>
      </c>
      <c r="C104" s="450"/>
      <c r="D104" s="450"/>
      <c r="E104" s="450"/>
      <c r="F104" s="450">
        <v>80.8</v>
      </c>
      <c r="G104" s="450"/>
      <c r="H104" s="450"/>
      <c r="I104" s="450"/>
      <c r="J104" s="450"/>
      <c r="K104" s="454">
        <v>78</v>
      </c>
      <c r="L104" s="450"/>
      <c r="M104" s="450"/>
      <c r="N104" s="450"/>
      <c r="O104" s="450"/>
      <c r="P104" s="450"/>
      <c r="Q104" s="450"/>
      <c r="R104" s="454">
        <v>81</v>
      </c>
      <c r="S104" s="642"/>
    </row>
    <row r="105" spans="1:22" s="448" customFormat="1" ht="13.8">
      <c r="A105" s="833"/>
      <c r="B105" s="449">
        <v>6.85</v>
      </c>
      <c r="C105" s="450"/>
      <c r="D105" s="450"/>
      <c r="E105" s="450"/>
      <c r="F105" s="450">
        <v>92.5</v>
      </c>
      <c r="G105" s="450"/>
      <c r="H105" s="450"/>
      <c r="I105" s="450"/>
      <c r="J105" s="450"/>
      <c r="K105" s="454">
        <v>91</v>
      </c>
      <c r="L105" s="450"/>
      <c r="M105" s="450"/>
      <c r="N105" s="450"/>
      <c r="O105" s="450"/>
      <c r="P105" s="450"/>
      <c r="Q105" s="450"/>
      <c r="R105" s="450">
        <v>93.2</v>
      </c>
      <c r="S105" s="642"/>
    </row>
    <row r="106" spans="1:22" s="448" customFormat="1" ht="13.8">
      <c r="A106" s="831" t="s">
        <v>40</v>
      </c>
      <c r="B106" s="449">
        <v>2.15</v>
      </c>
      <c r="C106" s="450"/>
      <c r="D106" s="450"/>
      <c r="E106" s="450"/>
      <c r="F106" s="450"/>
      <c r="G106" s="456">
        <v>21.6</v>
      </c>
      <c r="H106" s="450"/>
      <c r="I106" s="450"/>
      <c r="J106" s="450"/>
      <c r="K106" s="450"/>
      <c r="L106" s="450"/>
      <c r="M106" s="456">
        <v>34.200000000000003</v>
      </c>
      <c r="N106" s="450"/>
      <c r="O106" s="456">
        <v>39.799999999999997</v>
      </c>
      <c r="P106" s="450"/>
      <c r="Q106" s="450"/>
      <c r="R106" s="450"/>
      <c r="S106" s="642"/>
    </row>
    <row r="107" spans="1:22" s="448" customFormat="1" ht="13.8">
      <c r="A107" s="832"/>
      <c r="B107" s="449">
        <v>3.65</v>
      </c>
      <c r="C107" s="450"/>
      <c r="D107" s="450"/>
      <c r="E107" s="450"/>
      <c r="F107" s="450"/>
      <c r="G107" s="456">
        <v>47.9</v>
      </c>
      <c r="H107" s="450"/>
      <c r="I107" s="450"/>
      <c r="J107" s="450"/>
      <c r="K107" s="450"/>
      <c r="L107" s="450"/>
      <c r="M107" s="456">
        <v>61.6</v>
      </c>
      <c r="N107" s="450"/>
      <c r="O107" s="456">
        <v>64.5</v>
      </c>
      <c r="P107" s="450"/>
      <c r="Q107" s="450"/>
      <c r="R107" s="450"/>
      <c r="S107" s="642"/>
    </row>
    <row r="108" spans="1:22" s="448" customFormat="1" thickBot="1">
      <c r="A108" s="835"/>
      <c r="B108" s="643">
        <v>6.85</v>
      </c>
      <c r="C108" s="644"/>
      <c r="D108" s="644"/>
      <c r="E108" s="644"/>
      <c r="F108" s="644"/>
      <c r="G108" s="645">
        <v>77.900000000000006</v>
      </c>
      <c r="H108" s="644"/>
      <c r="I108" s="644"/>
      <c r="J108" s="644"/>
      <c r="K108" s="644"/>
      <c r="L108" s="644"/>
      <c r="M108" s="645">
        <v>84.1</v>
      </c>
      <c r="N108" s="644"/>
      <c r="O108" s="659">
        <v>85</v>
      </c>
      <c r="P108" s="644"/>
      <c r="Q108" s="644"/>
      <c r="R108" s="644"/>
      <c r="S108" s="646"/>
    </row>
    <row r="110" spans="1:22">
      <c r="A110" t="s">
        <v>462</v>
      </c>
    </row>
    <row r="111" spans="1:22" s="448" customFormat="1">
      <c r="A111" s="452" t="s">
        <v>648</v>
      </c>
      <c r="B111" s="453"/>
      <c r="C111" s="452"/>
      <c r="D111" s="452"/>
      <c r="E111" s="452"/>
      <c r="F111" s="452"/>
      <c r="G111" s="452"/>
      <c r="H111" s="452"/>
      <c r="I111" s="452"/>
      <c r="J111" s="452"/>
      <c r="K111" s="452"/>
      <c r="L111" s="452"/>
      <c r="M111" s="452"/>
      <c r="N111" s="452"/>
      <c r="O111" s="452"/>
      <c r="P111" s="452"/>
      <c r="Q111" s="452"/>
      <c r="R111" s="452"/>
      <c r="S111" s="452"/>
      <c r="T111" s="452"/>
      <c r="U111" s="452"/>
      <c r="V111" s="452"/>
    </row>
    <row r="112" spans="1:22" s="448" customFormat="1">
      <c r="A112" s="452"/>
      <c r="B112" s="453"/>
      <c r="C112" s="452"/>
      <c r="D112" s="452"/>
      <c r="E112" s="452"/>
      <c r="F112" s="452"/>
      <c r="G112" s="452"/>
      <c r="H112" s="452"/>
      <c r="I112" s="452"/>
      <c r="J112" s="452"/>
      <c r="K112" s="452"/>
      <c r="L112" s="452"/>
      <c r="M112" s="452"/>
      <c r="N112" s="452"/>
      <c r="O112" s="452"/>
      <c r="P112" s="452"/>
      <c r="Q112" s="452"/>
      <c r="R112" s="452"/>
      <c r="S112" s="452"/>
      <c r="T112" s="452"/>
      <c r="U112" s="452"/>
      <c r="V112" s="452"/>
    </row>
    <row r="113" spans="1:19" s="451" customFormat="1" ht="21" customHeight="1">
      <c r="A113" s="834" t="s">
        <v>649</v>
      </c>
      <c r="B113" s="834"/>
      <c r="C113" s="834"/>
      <c r="D113" s="834"/>
      <c r="E113" s="834"/>
      <c r="F113" s="834"/>
      <c r="G113" s="834"/>
      <c r="H113" s="834"/>
      <c r="I113" s="834"/>
      <c r="J113" s="834"/>
      <c r="K113" s="834"/>
      <c r="L113" s="834"/>
      <c r="M113" s="834"/>
      <c r="N113" s="834"/>
      <c r="O113" s="834"/>
      <c r="P113" s="834"/>
      <c r="Q113" s="834"/>
      <c r="R113" s="834"/>
      <c r="S113" s="834"/>
    </row>
  </sheetData>
  <mergeCells count="33">
    <mergeCell ref="A113:S113"/>
    <mergeCell ref="A76:A78"/>
    <mergeCell ref="A79:A81"/>
    <mergeCell ref="A82:A84"/>
    <mergeCell ref="A85:A87"/>
    <mergeCell ref="A88:A90"/>
    <mergeCell ref="A106:A108"/>
    <mergeCell ref="A91:A93"/>
    <mergeCell ref="A94:A96"/>
    <mergeCell ref="A97:A99"/>
    <mergeCell ref="A100:A102"/>
    <mergeCell ref="A103:A105"/>
    <mergeCell ref="A61:A63"/>
    <mergeCell ref="A64:A66"/>
    <mergeCell ref="A67:A69"/>
    <mergeCell ref="A70:A72"/>
    <mergeCell ref="A73:A75"/>
    <mergeCell ref="A19:A21"/>
    <mergeCell ref="A4:A6"/>
    <mergeCell ref="A7:A9"/>
    <mergeCell ref="A10:A12"/>
    <mergeCell ref="A13:A15"/>
    <mergeCell ref="A16:A18"/>
    <mergeCell ref="A40:A42"/>
    <mergeCell ref="A43:A45"/>
    <mergeCell ref="A46:A48"/>
    <mergeCell ref="A49:A51"/>
    <mergeCell ref="A22:A24"/>
    <mergeCell ref="A25:A27"/>
    <mergeCell ref="A28:A30"/>
    <mergeCell ref="A31:A33"/>
    <mergeCell ref="A34:A36"/>
    <mergeCell ref="A37:A39"/>
  </mergeCells>
  <hyperlinks>
    <hyperlink ref="T7" location="Content!B58" display="Back to Content Page" xr:uid="{00000000-0004-0000-7400-000000000000}"/>
  </hyperlinks>
  <pageMargins left="0.7" right="0.7" top="0.75" bottom="0.75" header="0.3" footer="0.3"/>
  <pageSetup paperSize="9" scale="59" orientation="landscape" r:id="rId1"/>
  <headerFoot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pageSetUpPr fitToPage="1"/>
  </sheetPr>
  <dimension ref="A1:V55"/>
  <sheetViews>
    <sheetView zoomScale="98" zoomScaleNormal="98" workbookViewId="0">
      <selection activeCell="N18" sqref="N18"/>
    </sheetView>
  </sheetViews>
  <sheetFormatPr defaultColWidth="9.21875" defaultRowHeight="14.4"/>
  <cols>
    <col min="1" max="1" width="33.77734375" customWidth="1"/>
    <col min="2" max="8" width="7" customWidth="1"/>
  </cols>
  <sheetData>
    <row r="1" spans="1:16">
      <c r="A1" s="58" t="s">
        <v>641</v>
      </c>
      <c r="B1" s="24"/>
      <c r="C1" s="24"/>
      <c r="D1" s="24"/>
      <c r="E1" s="24"/>
      <c r="F1" s="24"/>
      <c r="G1" s="24"/>
      <c r="H1" s="24"/>
      <c r="I1" s="24"/>
      <c r="J1" s="24"/>
      <c r="K1" s="24"/>
      <c r="L1" s="24"/>
      <c r="M1" s="24"/>
      <c r="N1" s="24"/>
      <c r="O1" s="24"/>
      <c r="P1" s="24"/>
    </row>
    <row r="2" spans="1:16" ht="15" thickBot="1">
      <c r="A2" s="24"/>
      <c r="B2" s="24"/>
      <c r="C2" s="24"/>
      <c r="D2" s="24"/>
      <c r="E2" s="24"/>
      <c r="F2" s="24"/>
      <c r="G2" s="24"/>
      <c r="H2" s="24"/>
      <c r="I2" s="24"/>
      <c r="J2" s="24"/>
      <c r="K2" s="24"/>
      <c r="L2" s="24"/>
      <c r="M2" s="24"/>
      <c r="N2" s="24"/>
      <c r="O2" s="24"/>
      <c r="P2" s="24"/>
    </row>
    <row r="3" spans="1:16">
      <c r="A3" s="254" t="s">
        <v>15</v>
      </c>
      <c r="B3" s="351">
        <v>2010</v>
      </c>
      <c r="C3" s="351">
        <v>2011</v>
      </c>
      <c r="D3" s="351">
        <v>2012</v>
      </c>
      <c r="E3" s="351">
        <v>2013</v>
      </c>
      <c r="F3" s="647">
        <v>2014</v>
      </c>
      <c r="G3" s="351">
        <v>2015</v>
      </c>
      <c r="H3" s="351">
        <v>2016</v>
      </c>
      <c r="I3" s="647">
        <v>2017</v>
      </c>
      <c r="J3" s="647">
        <v>2018</v>
      </c>
      <c r="K3" s="647">
        <v>2019</v>
      </c>
      <c r="L3" s="647">
        <v>2020</v>
      </c>
      <c r="M3" s="647">
        <v>2021</v>
      </c>
      <c r="N3" s="647">
        <v>2022</v>
      </c>
      <c r="O3" s="648">
        <v>2023</v>
      </c>
      <c r="P3" s="24"/>
    </row>
    <row r="4" spans="1:16">
      <c r="A4" s="176" t="s">
        <v>14</v>
      </c>
      <c r="B4" s="113">
        <v>55</v>
      </c>
      <c r="C4" s="113">
        <v>55</v>
      </c>
      <c r="D4" s="113">
        <v>55</v>
      </c>
      <c r="E4" s="113">
        <v>55</v>
      </c>
      <c r="F4" s="113">
        <v>55</v>
      </c>
      <c r="G4" s="113">
        <v>55</v>
      </c>
      <c r="H4" s="113"/>
      <c r="I4" s="113"/>
      <c r="J4" s="113">
        <v>59.7</v>
      </c>
      <c r="K4" s="113">
        <v>59.7</v>
      </c>
      <c r="L4" s="113"/>
      <c r="M4" s="113"/>
      <c r="N4" s="113"/>
      <c r="O4" s="222"/>
      <c r="P4" s="24"/>
    </row>
    <row r="5" spans="1:16">
      <c r="A5" s="176" t="s">
        <v>13</v>
      </c>
      <c r="B5" s="115">
        <v>49.5</v>
      </c>
      <c r="C5" s="115"/>
      <c r="D5" s="115"/>
      <c r="E5" s="113"/>
      <c r="F5" s="113"/>
      <c r="G5" s="113">
        <v>52.2</v>
      </c>
      <c r="H5" s="113"/>
      <c r="I5" s="113"/>
      <c r="J5" s="113"/>
      <c r="K5" s="113"/>
      <c r="L5" s="113"/>
      <c r="M5" s="113"/>
      <c r="N5" s="113"/>
      <c r="O5" s="222"/>
      <c r="P5" s="48" t="s">
        <v>12</v>
      </c>
    </row>
    <row r="6" spans="1:16">
      <c r="A6" s="176" t="s">
        <v>259</v>
      </c>
      <c r="B6" s="115"/>
      <c r="C6" s="115"/>
      <c r="D6" s="115"/>
      <c r="E6" s="113">
        <v>45.3</v>
      </c>
      <c r="F6" s="113"/>
      <c r="G6" s="113"/>
      <c r="H6" s="113"/>
      <c r="I6" s="113"/>
      <c r="J6" s="113"/>
      <c r="K6" s="113"/>
      <c r="L6" s="113"/>
      <c r="M6" s="113"/>
      <c r="N6" s="113"/>
      <c r="O6" s="222"/>
      <c r="P6" s="48"/>
    </row>
    <row r="7" spans="1:16">
      <c r="A7" s="176" t="s">
        <v>85</v>
      </c>
      <c r="B7" s="115"/>
      <c r="C7" s="113"/>
      <c r="D7" s="113">
        <v>42.1</v>
      </c>
      <c r="E7" s="113"/>
      <c r="F7" s="113"/>
      <c r="G7" s="113"/>
      <c r="H7" s="113"/>
      <c r="I7" s="113"/>
      <c r="J7" s="113"/>
      <c r="K7" s="113"/>
      <c r="L7" s="113">
        <v>44.7</v>
      </c>
      <c r="M7" s="113"/>
      <c r="N7" s="113"/>
      <c r="O7" s="222"/>
      <c r="P7" s="24"/>
    </row>
    <row r="8" spans="1:16">
      <c r="A8" s="176" t="s">
        <v>258</v>
      </c>
      <c r="B8" s="113">
        <v>48.3</v>
      </c>
      <c r="C8" s="113">
        <v>48.3</v>
      </c>
      <c r="D8" s="113">
        <v>48.3</v>
      </c>
      <c r="E8" s="113">
        <v>51.5</v>
      </c>
      <c r="F8" s="115">
        <v>48.3</v>
      </c>
      <c r="G8" s="113">
        <v>48.3</v>
      </c>
      <c r="H8" s="113">
        <v>54.6</v>
      </c>
      <c r="I8" s="113">
        <v>49.3</v>
      </c>
      <c r="J8" s="113"/>
      <c r="K8" s="113"/>
      <c r="L8" s="113"/>
      <c r="M8" s="113"/>
      <c r="N8" s="113"/>
      <c r="O8" s="222"/>
      <c r="P8" s="24"/>
    </row>
    <row r="9" spans="1:16">
      <c r="A9" s="176" t="s">
        <v>11</v>
      </c>
      <c r="B9" s="113">
        <v>53.8</v>
      </c>
      <c r="C9" s="113"/>
      <c r="D9" s="113"/>
      <c r="E9" s="113"/>
      <c r="F9" s="113"/>
      <c r="G9" s="113"/>
      <c r="H9" s="113"/>
      <c r="I9" s="113">
        <v>44.9</v>
      </c>
      <c r="J9" s="113"/>
      <c r="K9" s="113"/>
      <c r="L9" s="113"/>
      <c r="M9" s="113"/>
      <c r="N9" s="113"/>
      <c r="O9" s="222"/>
      <c r="P9" s="24"/>
    </row>
    <row r="10" spans="1:16">
      <c r="A10" s="176" t="s">
        <v>10</v>
      </c>
      <c r="B10" s="113">
        <v>42.4</v>
      </c>
      <c r="C10" s="113"/>
      <c r="D10" s="113">
        <v>42.6</v>
      </c>
      <c r="E10" s="113">
        <v>41.3</v>
      </c>
      <c r="F10" s="113"/>
      <c r="G10" s="113"/>
      <c r="H10" s="113"/>
      <c r="I10" s="115"/>
      <c r="J10" s="113"/>
      <c r="K10" s="113"/>
      <c r="L10" s="113"/>
      <c r="M10" s="113"/>
      <c r="N10" s="113">
        <v>34.5</v>
      </c>
      <c r="O10" s="222"/>
      <c r="P10" s="24"/>
    </row>
    <row r="11" spans="1:16">
      <c r="A11" s="176" t="s">
        <v>9</v>
      </c>
      <c r="B11" s="367">
        <v>45.5</v>
      </c>
      <c r="C11" s="113"/>
      <c r="D11" s="113"/>
      <c r="E11" s="113"/>
      <c r="F11" s="113"/>
      <c r="G11" s="113"/>
      <c r="H11" s="367"/>
      <c r="I11" s="115">
        <v>37.9</v>
      </c>
      <c r="J11" s="113"/>
      <c r="K11" s="367"/>
      <c r="L11" s="113">
        <v>42.3</v>
      </c>
      <c r="M11" s="113"/>
      <c r="N11" s="113"/>
      <c r="O11" s="222"/>
      <c r="P11" s="24"/>
    </row>
    <row r="12" spans="1:16">
      <c r="A12" s="176" t="s">
        <v>8</v>
      </c>
      <c r="B12" s="115"/>
      <c r="C12" s="115"/>
      <c r="D12" s="113">
        <v>41.4</v>
      </c>
      <c r="E12" s="113"/>
      <c r="F12" s="113"/>
      <c r="G12" s="113"/>
      <c r="H12" s="371"/>
      <c r="I12" s="113">
        <v>40</v>
      </c>
      <c r="J12" s="113"/>
      <c r="K12" s="113"/>
      <c r="L12" s="113"/>
      <c r="M12" s="113"/>
      <c r="N12" s="113"/>
      <c r="O12" s="222"/>
      <c r="P12" s="24"/>
    </row>
    <row r="13" spans="1:16">
      <c r="A13" s="176" t="s">
        <v>6</v>
      </c>
      <c r="B13" s="113">
        <v>42</v>
      </c>
      <c r="C13" s="113">
        <v>42</v>
      </c>
      <c r="D13" s="113">
        <v>42</v>
      </c>
      <c r="E13" s="113">
        <v>42</v>
      </c>
      <c r="F13" s="113">
        <v>47</v>
      </c>
      <c r="G13" s="113">
        <v>47</v>
      </c>
      <c r="H13" s="113">
        <v>47</v>
      </c>
      <c r="I13" s="113">
        <v>47</v>
      </c>
      <c r="J13" s="113">
        <v>51</v>
      </c>
      <c r="K13" s="113">
        <v>51</v>
      </c>
      <c r="L13" s="113">
        <v>51</v>
      </c>
      <c r="M13" s="113">
        <v>51</v>
      </c>
      <c r="N13" s="113">
        <v>45</v>
      </c>
      <c r="O13" s="222">
        <v>45</v>
      </c>
      <c r="P13" s="24"/>
    </row>
    <row r="14" spans="1:16">
      <c r="A14" s="176" t="s">
        <v>25</v>
      </c>
      <c r="B14" s="113">
        <v>58</v>
      </c>
      <c r="C14" s="113"/>
      <c r="D14" s="113"/>
      <c r="E14" s="115"/>
      <c r="F14" s="115"/>
      <c r="G14" s="113"/>
      <c r="H14" s="113">
        <v>57.6</v>
      </c>
      <c r="I14" s="113"/>
      <c r="J14" s="113"/>
      <c r="K14" s="113"/>
      <c r="L14" s="113"/>
      <c r="M14" s="113"/>
      <c r="N14" s="113"/>
      <c r="O14" s="222"/>
      <c r="P14" s="24"/>
    </row>
    <row r="15" spans="1:16">
      <c r="A15" s="176" t="s">
        <v>4</v>
      </c>
      <c r="B15" s="113"/>
      <c r="C15" s="113"/>
      <c r="D15" s="113"/>
      <c r="E15" s="367">
        <v>46.8</v>
      </c>
      <c r="F15" s="115"/>
      <c r="G15" s="115"/>
      <c r="H15" s="115"/>
      <c r="I15" s="115"/>
      <c r="J15" s="367">
        <v>30</v>
      </c>
      <c r="K15" s="113"/>
      <c r="L15" s="113"/>
      <c r="M15" s="113"/>
      <c r="N15" s="113"/>
      <c r="O15" s="222"/>
      <c r="P15" s="24"/>
    </row>
    <row r="16" spans="1:16">
      <c r="A16" s="176" t="s">
        <v>3</v>
      </c>
      <c r="B16" s="367">
        <v>63.4</v>
      </c>
      <c r="C16" s="113"/>
      <c r="D16" s="113"/>
      <c r="E16" s="113"/>
      <c r="F16" s="367"/>
      <c r="G16" s="113">
        <v>67</v>
      </c>
      <c r="H16" s="113"/>
      <c r="I16" s="113"/>
      <c r="J16" s="113"/>
      <c r="K16" s="113"/>
      <c r="L16" s="113"/>
      <c r="M16" s="113"/>
      <c r="N16" s="113"/>
      <c r="O16" s="222"/>
      <c r="P16" s="24"/>
    </row>
    <row r="17" spans="1:22">
      <c r="A17" s="176" t="s">
        <v>65</v>
      </c>
      <c r="B17" s="113">
        <v>35</v>
      </c>
      <c r="C17" s="107">
        <v>37.799999999999997</v>
      </c>
      <c r="D17" s="113"/>
      <c r="E17" s="113"/>
      <c r="F17" s="113"/>
      <c r="G17" s="113"/>
      <c r="H17" s="113"/>
      <c r="I17" s="113"/>
      <c r="J17" s="367">
        <v>40.5</v>
      </c>
      <c r="K17" s="113">
        <v>38</v>
      </c>
      <c r="L17" s="113"/>
      <c r="M17" s="113"/>
      <c r="N17" s="113"/>
      <c r="O17" s="222"/>
      <c r="P17" s="24"/>
    </row>
    <row r="18" spans="1:22">
      <c r="A18" s="176" t="s">
        <v>2</v>
      </c>
      <c r="B18" s="115">
        <v>52</v>
      </c>
      <c r="C18" s="113"/>
      <c r="D18" s="113"/>
      <c r="E18" s="113"/>
      <c r="F18" s="113"/>
      <c r="G18" s="367">
        <v>55.8</v>
      </c>
      <c r="H18" s="113"/>
      <c r="I18" s="113"/>
      <c r="J18" s="113"/>
      <c r="K18" s="113"/>
      <c r="L18" s="113"/>
      <c r="M18" s="113"/>
      <c r="N18" s="113">
        <v>51.5</v>
      </c>
      <c r="O18" s="222"/>
      <c r="P18" s="24"/>
    </row>
    <row r="19" spans="1:22" ht="15" thickBot="1">
      <c r="A19" s="187" t="s">
        <v>40</v>
      </c>
      <c r="B19" s="223"/>
      <c r="C19" s="649">
        <v>43.2</v>
      </c>
      <c r="D19" s="223"/>
      <c r="E19" s="223"/>
      <c r="F19" s="223"/>
      <c r="G19" s="223"/>
      <c r="H19" s="223"/>
      <c r="I19" s="649">
        <v>44.3</v>
      </c>
      <c r="J19" s="223"/>
      <c r="K19" s="649">
        <v>50.3</v>
      </c>
      <c r="L19" s="223"/>
      <c r="M19" s="223"/>
      <c r="N19" s="223"/>
      <c r="O19" s="224"/>
      <c r="P19" s="24"/>
    </row>
    <row r="20" spans="1:22">
      <c r="A20" s="150"/>
      <c r="B20" s="24"/>
      <c r="C20" s="24"/>
      <c r="D20" s="24"/>
      <c r="E20" s="24"/>
      <c r="F20" s="24"/>
      <c r="G20" s="24"/>
      <c r="H20" s="24"/>
      <c r="I20" s="24"/>
      <c r="J20" s="70"/>
      <c r="K20" s="70"/>
      <c r="L20" s="70"/>
      <c r="M20" s="70"/>
      <c r="N20" s="70"/>
      <c r="O20" s="70"/>
      <c r="P20" s="24"/>
    </row>
    <row r="21" spans="1:22" ht="15" customHeight="1">
      <c r="A21" s="162" t="s">
        <v>26</v>
      </c>
      <c r="B21" s="24"/>
      <c r="C21" s="24"/>
      <c r="D21" s="24"/>
      <c r="E21" s="24"/>
      <c r="F21" s="24"/>
      <c r="G21" s="24"/>
      <c r="H21" s="24"/>
      <c r="I21" s="24"/>
      <c r="J21" s="24"/>
      <c r="K21" s="24"/>
      <c r="L21" s="24"/>
      <c r="M21" s="24"/>
      <c r="N21" s="24"/>
      <c r="O21" s="24"/>
      <c r="P21" s="24"/>
    </row>
    <row r="22" spans="1:22" s="448" customFormat="1">
      <c r="A22" s="452" t="s">
        <v>648</v>
      </c>
      <c r="B22" s="453"/>
      <c r="C22" s="452"/>
      <c r="D22" s="452"/>
      <c r="E22" s="452"/>
      <c r="F22" s="452"/>
      <c r="G22" s="452"/>
      <c r="H22" s="452"/>
      <c r="I22" s="452"/>
      <c r="J22" s="452"/>
      <c r="K22" s="452"/>
      <c r="L22" s="452"/>
      <c r="M22" s="452"/>
      <c r="N22" s="452"/>
      <c r="O22" s="452"/>
      <c r="P22" s="452"/>
      <c r="Q22" s="452"/>
      <c r="R22" s="452"/>
      <c r="S22" s="452"/>
      <c r="T22" s="452"/>
      <c r="U22" s="452"/>
      <c r="V22" s="452"/>
    </row>
    <row r="23" spans="1:22" s="448" customFormat="1">
      <c r="A23" s="452"/>
      <c r="B23" s="453"/>
      <c r="C23" s="452"/>
      <c r="D23" s="452"/>
      <c r="E23" s="452"/>
      <c r="F23" s="452"/>
      <c r="G23" s="452"/>
      <c r="H23" s="452"/>
      <c r="I23" s="452"/>
      <c r="J23" s="452"/>
      <c r="K23" s="452"/>
      <c r="L23" s="452"/>
      <c r="M23" s="452"/>
      <c r="N23" s="452"/>
      <c r="O23" s="452"/>
      <c r="P23" s="452"/>
      <c r="Q23" s="452"/>
      <c r="R23" s="452"/>
      <c r="S23" s="452"/>
      <c r="T23" s="452"/>
      <c r="U23" s="452"/>
      <c r="V23" s="452"/>
    </row>
    <row r="24" spans="1:22" s="451" customFormat="1" ht="31.8" customHeight="1">
      <c r="A24" s="834" t="s">
        <v>643</v>
      </c>
      <c r="B24" s="834"/>
      <c r="C24" s="834"/>
      <c r="D24" s="834"/>
      <c r="E24" s="834"/>
      <c r="F24" s="834"/>
      <c r="G24" s="834"/>
      <c r="H24" s="834"/>
      <c r="I24" s="834"/>
      <c r="J24" s="834"/>
      <c r="K24" s="834"/>
      <c r="L24" s="834"/>
      <c r="M24" s="834"/>
      <c r="N24" s="834"/>
      <c r="O24" s="834"/>
    </row>
    <row r="25" spans="1:22">
      <c r="J25" s="70"/>
      <c r="K25" s="70"/>
      <c r="L25" s="70"/>
      <c r="M25" s="70"/>
      <c r="N25" s="70"/>
      <c r="O25" s="70"/>
    </row>
    <row r="26" spans="1:22">
      <c r="J26" s="70"/>
      <c r="K26" s="70"/>
      <c r="L26" s="70"/>
      <c r="M26" s="70"/>
      <c r="N26" s="70"/>
      <c r="O26" s="70"/>
    </row>
    <row r="27" spans="1:22">
      <c r="J27" s="70"/>
      <c r="K27" s="70"/>
      <c r="L27" s="70"/>
      <c r="M27" s="70"/>
      <c r="N27" s="70"/>
      <c r="O27" s="70"/>
    </row>
    <row r="28" spans="1:22">
      <c r="J28" s="70"/>
      <c r="K28" s="70"/>
      <c r="L28" s="70"/>
      <c r="M28" s="70"/>
      <c r="N28" s="70"/>
      <c r="O28" s="70"/>
    </row>
    <row r="29" spans="1:22">
      <c r="J29" s="70"/>
      <c r="K29" s="70"/>
      <c r="L29" s="70"/>
      <c r="M29" s="70"/>
      <c r="N29" s="70"/>
      <c r="O29" s="70"/>
    </row>
    <row r="30" spans="1:22">
      <c r="J30" s="71"/>
      <c r="K30" s="71"/>
      <c r="L30" s="71"/>
      <c r="M30" s="71"/>
      <c r="N30" s="71"/>
      <c r="O30" s="71"/>
    </row>
    <row r="31" spans="1:22">
      <c r="J31" s="71"/>
      <c r="K31" s="71"/>
      <c r="L31" s="71"/>
      <c r="M31" s="71"/>
      <c r="N31" s="71"/>
      <c r="O31" s="71"/>
    </row>
    <row r="32" spans="1:22">
      <c r="J32" s="71"/>
      <c r="K32" s="71"/>
      <c r="L32" s="71"/>
      <c r="M32" s="71"/>
      <c r="N32" s="71"/>
      <c r="O32" s="71"/>
    </row>
    <row r="33" spans="10:15">
      <c r="J33" s="70"/>
      <c r="K33" s="70"/>
      <c r="L33" s="70"/>
      <c r="M33" s="70"/>
      <c r="N33" s="70"/>
      <c r="O33" s="70"/>
    </row>
    <row r="34" spans="10:15">
      <c r="J34" s="70"/>
      <c r="K34" s="70"/>
      <c r="L34" s="70"/>
      <c r="M34" s="70"/>
      <c r="N34" s="70"/>
      <c r="O34" s="70"/>
    </row>
    <row r="35" spans="10:15">
      <c r="J35" s="70"/>
      <c r="K35" s="70"/>
      <c r="L35" s="70"/>
      <c r="M35" s="70"/>
      <c r="N35" s="70"/>
      <c r="O35" s="70"/>
    </row>
    <row r="36" spans="10:15">
      <c r="J36" s="70"/>
      <c r="K36" s="70"/>
      <c r="L36" s="70"/>
      <c r="M36" s="70"/>
      <c r="N36" s="70"/>
      <c r="O36" s="70"/>
    </row>
    <row r="37" spans="10:15">
      <c r="J37" s="70"/>
      <c r="K37" s="70"/>
      <c r="L37" s="70"/>
      <c r="M37" s="70"/>
      <c r="N37" s="70"/>
      <c r="O37" s="70"/>
    </row>
    <row r="38" spans="10:15">
      <c r="J38" s="70"/>
      <c r="K38" s="70"/>
      <c r="L38" s="70"/>
      <c r="M38" s="70"/>
      <c r="N38" s="70"/>
      <c r="O38" s="70"/>
    </row>
    <row r="39" spans="10:15">
      <c r="J39" s="70"/>
      <c r="K39" s="70"/>
      <c r="L39" s="70"/>
      <c r="M39" s="70"/>
      <c r="N39" s="70"/>
      <c r="O39" s="70"/>
    </row>
    <row r="40" spans="10:15">
      <c r="J40" s="70"/>
      <c r="K40" s="70"/>
      <c r="L40" s="70"/>
      <c r="M40" s="70"/>
      <c r="N40" s="70"/>
      <c r="O40" s="70"/>
    </row>
    <row r="41" spans="10:15">
      <c r="J41" s="70"/>
      <c r="K41" s="70"/>
      <c r="L41" s="70"/>
      <c r="M41" s="70"/>
      <c r="N41" s="70"/>
      <c r="O41" s="70"/>
    </row>
    <row r="42" spans="10:15">
      <c r="J42" s="24"/>
      <c r="K42" s="24"/>
      <c r="L42" s="24"/>
      <c r="M42" s="24"/>
      <c r="N42" s="24"/>
      <c r="O42" s="24"/>
    </row>
    <row r="43" spans="10:15">
      <c r="J43" s="24"/>
      <c r="K43" s="24"/>
      <c r="L43" s="24"/>
      <c r="M43" s="24"/>
      <c r="N43" s="24"/>
      <c r="O43" s="24"/>
    </row>
    <row r="44" spans="10:15">
      <c r="J44" s="24"/>
      <c r="K44" s="24"/>
      <c r="L44" s="24"/>
      <c r="M44" s="24"/>
      <c r="N44" s="24"/>
      <c r="O44" s="24"/>
    </row>
    <row r="45" spans="10:15">
      <c r="J45" s="24"/>
      <c r="K45" s="24"/>
      <c r="L45" s="24"/>
      <c r="M45" s="24"/>
      <c r="N45" s="24"/>
      <c r="O45" s="24"/>
    </row>
    <row r="46" spans="10:15">
      <c r="J46" s="24"/>
      <c r="K46" s="24"/>
      <c r="L46" s="24"/>
      <c r="M46" s="24"/>
      <c r="N46" s="24"/>
      <c r="O46" s="24"/>
    </row>
    <row r="47" spans="10:15">
      <c r="J47" s="24"/>
      <c r="K47" s="24"/>
      <c r="L47" s="24"/>
      <c r="M47" s="24"/>
      <c r="N47" s="24"/>
      <c r="O47" s="24"/>
    </row>
    <row r="48" spans="10:15">
      <c r="J48" s="24"/>
      <c r="K48" s="24"/>
      <c r="L48" s="24"/>
      <c r="M48" s="24"/>
      <c r="N48" s="24"/>
      <c r="O48" s="24"/>
    </row>
    <row r="49" spans="10:15">
      <c r="J49" s="24"/>
      <c r="K49" s="24"/>
      <c r="L49" s="24"/>
      <c r="M49" s="24"/>
      <c r="N49" s="24"/>
      <c r="O49" s="24"/>
    </row>
    <row r="50" spans="10:15">
      <c r="J50" s="24"/>
      <c r="K50" s="24"/>
      <c r="L50" s="24"/>
      <c r="M50" s="24"/>
      <c r="N50" s="24"/>
      <c r="O50" s="24"/>
    </row>
    <row r="51" spans="10:15">
      <c r="J51" s="24"/>
      <c r="K51" s="24"/>
      <c r="L51" s="24"/>
      <c r="M51" s="24"/>
      <c r="N51" s="24"/>
      <c r="O51" s="24"/>
    </row>
    <row r="52" spans="10:15">
      <c r="J52" s="24"/>
      <c r="K52" s="24"/>
      <c r="L52" s="24"/>
      <c r="M52" s="24"/>
      <c r="N52" s="24"/>
      <c r="O52" s="24"/>
    </row>
    <row r="53" spans="10:15">
      <c r="J53" s="24"/>
      <c r="K53" s="24"/>
      <c r="L53" s="24"/>
      <c r="M53" s="24"/>
      <c r="N53" s="24"/>
      <c r="O53" s="24"/>
    </row>
    <row r="54" spans="10:15">
      <c r="J54" s="24"/>
      <c r="K54" s="24"/>
      <c r="L54" s="24"/>
      <c r="M54" s="24"/>
      <c r="N54" s="24"/>
      <c r="O54" s="24"/>
    </row>
    <row r="55" spans="10:15">
      <c r="J55" s="24"/>
      <c r="K55" s="24"/>
      <c r="L55" s="24"/>
      <c r="M55" s="24"/>
      <c r="N55" s="24"/>
      <c r="O55" s="24"/>
    </row>
  </sheetData>
  <mergeCells count="1">
    <mergeCell ref="A24:O24"/>
  </mergeCells>
  <hyperlinks>
    <hyperlink ref="P5" location="Content!B58" display="Back to Content Page" xr:uid="{00000000-0004-0000-7500-000000000000}"/>
  </hyperlinks>
  <pageMargins left="0.7" right="0.7" top="0.75" bottom="0.75" header="0.3" footer="0.3"/>
  <pageSetup paperSize="9" orientation="landscape" r:id="rId1"/>
  <headerFoot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pageSetUpPr fitToPage="1"/>
  </sheetPr>
  <dimension ref="A1:V43"/>
  <sheetViews>
    <sheetView workbookViewId="0">
      <selection activeCell="O25" sqref="O25:O31"/>
    </sheetView>
  </sheetViews>
  <sheetFormatPr defaultColWidth="9.21875" defaultRowHeight="14.4"/>
  <cols>
    <col min="1" max="1" width="33.77734375" bestFit="1" customWidth="1"/>
    <col min="2" max="2" width="27.21875" bestFit="1" customWidth="1"/>
    <col min="3" max="18" width="7" customWidth="1"/>
  </cols>
  <sheetData>
    <row r="1" spans="1:18">
      <c r="A1" s="58" t="s">
        <v>637</v>
      </c>
    </row>
    <row r="2" spans="1:18" ht="15" thickBot="1">
      <c r="A2" s="27"/>
    </row>
    <row r="3" spans="1:18">
      <c r="A3" s="350" t="s">
        <v>42</v>
      </c>
      <c r="B3" s="236" t="s">
        <v>93</v>
      </c>
      <c r="C3" s="351">
        <v>2008</v>
      </c>
      <c r="D3" s="351">
        <v>2009</v>
      </c>
      <c r="E3" s="351">
        <v>2010</v>
      </c>
      <c r="F3" s="351">
        <v>2011</v>
      </c>
      <c r="G3" s="351">
        <v>2012</v>
      </c>
      <c r="H3" s="172">
        <v>2013</v>
      </c>
      <c r="I3" s="245">
        <v>2014</v>
      </c>
      <c r="J3" s="172">
        <v>2015</v>
      </c>
      <c r="K3" s="172">
        <v>2016</v>
      </c>
      <c r="L3" s="172">
        <v>2017</v>
      </c>
      <c r="M3" s="172">
        <v>2018</v>
      </c>
      <c r="N3" s="245">
        <v>2019</v>
      </c>
      <c r="O3" s="172">
        <v>2020</v>
      </c>
      <c r="P3" s="245">
        <v>2021</v>
      </c>
      <c r="Q3" s="172">
        <v>2022</v>
      </c>
      <c r="R3" s="237">
        <v>2023</v>
      </c>
    </row>
    <row r="4" spans="1:18">
      <c r="A4" s="823" t="s">
        <v>14</v>
      </c>
      <c r="B4" s="129" t="s">
        <v>94</v>
      </c>
      <c r="C4" s="115"/>
      <c r="D4" s="115"/>
      <c r="E4" s="115"/>
      <c r="F4" s="115"/>
      <c r="G4" s="115"/>
      <c r="H4" s="115"/>
      <c r="I4" s="115"/>
      <c r="J4" s="115"/>
      <c r="K4" s="115"/>
      <c r="L4" s="115"/>
      <c r="M4" s="115"/>
      <c r="N4" s="115"/>
      <c r="O4" s="115"/>
      <c r="P4" s="115"/>
      <c r="Q4" s="115"/>
      <c r="R4" s="181"/>
    </row>
    <row r="5" spans="1:18">
      <c r="A5" s="823"/>
      <c r="B5" s="129" t="s">
        <v>96</v>
      </c>
      <c r="C5" s="115">
        <v>3.2</v>
      </c>
      <c r="D5" s="115">
        <v>3.2</v>
      </c>
      <c r="E5" s="115">
        <v>3.2</v>
      </c>
      <c r="F5" s="115">
        <v>3.2</v>
      </c>
      <c r="G5" s="115">
        <v>3.2</v>
      </c>
      <c r="H5" s="115">
        <v>3.2</v>
      </c>
      <c r="I5" s="115">
        <v>3.2</v>
      </c>
      <c r="J5" s="115">
        <v>3.2</v>
      </c>
      <c r="K5" s="115"/>
      <c r="L5" s="115"/>
      <c r="M5" s="115">
        <v>2.2999999999999998</v>
      </c>
      <c r="N5" s="115">
        <v>2.2999999999999998</v>
      </c>
      <c r="O5" s="115"/>
      <c r="P5" s="115"/>
      <c r="Q5" s="115"/>
      <c r="R5" s="181"/>
    </row>
    <row r="6" spans="1:18">
      <c r="A6" s="823"/>
      <c r="B6" s="129" t="s">
        <v>97</v>
      </c>
      <c r="C6" s="115">
        <v>6.9</v>
      </c>
      <c r="D6" s="115">
        <v>6.9</v>
      </c>
      <c r="E6" s="115">
        <v>6.9</v>
      </c>
      <c r="F6" s="115">
        <v>6.9</v>
      </c>
      <c r="G6" s="115">
        <v>6.9</v>
      </c>
      <c r="H6" s="115">
        <v>6.9</v>
      </c>
      <c r="I6" s="115">
        <v>6.9</v>
      </c>
      <c r="J6" s="115">
        <v>6.9</v>
      </c>
      <c r="K6" s="115"/>
      <c r="L6" s="115"/>
      <c r="M6" s="115">
        <v>5.9</v>
      </c>
      <c r="N6" s="115">
        <v>5.9</v>
      </c>
      <c r="O6" s="115"/>
      <c r="P6" s="115"/>
      <c r="Q6" s="115"/>
      <c r="R6" s="181"/>
    </row>
    <row r="7" spans="1:18">
      <c r="A7" s="823"/>
      <c r="B7" s="129" t="s">
        <v>98</v>
      </c>
      <c r="C7" s="115">
        <v>11.6</v>
      </c>
      <c r="D7" s="115">
        <v>11.6</v>
      </c>
      <c r="E7" s="115">
        <v>11.6</v>
      </c>
      <c r="F7" s="115">
        <v>11.6</v>
      </c>
      <c r="G7" s="115">
        <v>11.6</v>
      </c>
      <c r="H7" s="115">
        <v>11.6</v>
      </c>
      <c r="I7" s="115">
        <v>11.6</v>
      </c>
      <c r="J7" s="115">
        <v>11.6</v>
      </c>
      <c r="K7" s="115"/>
      <c r="L7" s="115"/>
      <c r="M7" s="115">
        <v>10.3</v>
      </c>
      <c r="N7" s="115">
        <v>10.3</v>
      </c>
      <c r="O7" s="115"/>
      <c r="P7" s="115"/>
      <c r="Q7" s="115"/>
      <c r="R7" s="181"/>
    </row>
    <row r="8" spans="1:18" ht="15" customHeight="1">
      <c r="A8" s="823"/>
      <c r="B8" s="129" t="s">
        <v>99</v>
      </c>
      <c r="C8" s="115">
        <v>18.899999999999999</v>
      </c>
      <c r="D8" s="115">
        <v>18.899999999999999</v>
      </c>
      <c r="E8" s="115">
        <v>18.899999999999999</v>
      </c>
      <c r="F8" s="115">
        <v>18.899999999999999</v>
      </c>
      <c r="G8" s="115">
        <v>18.899999999999999</v>
      </c>
      <c r="H8" s="115">
        <v>18.899999999999999</v>
      </c>
      <c r="I8" s="115">
        <v>18.899999999999999</v>
      </c>
      <c r="J8" s="115">
        <v>18.899999999999999</v>
      </c>
      <c r="K8" s="115"/>
      <c r="L8" s="115"/>
      <c r="M8" s="115">
        <v>18.2</v>
      </c>
      <c r="N8" s="115">
        <v>18.2</v>
      </c>
      <c r="O8" s="115"/>
      <c r="P8" s="115"/>
      <c r="Q8" s="115"/>
      <c r="R8" s="181"/>
    </row>
    <row r="9" spans="1:18">
      <c r="A9" s="823"/>
      <c r="B9" s="129" t="s">
        <v>100</v>
      </c>
      <c r="C9" s="115">
        <v>59.4</v>
      </c>
      <c r="D9" s="115">
        <v>59.4</v>
      </c>
      <c r="E9" s="115">
        <v>59.4</v>
      </c>
      <c r="F9" s="115">
        <v>59.4</v>
      </c>
      <c r="G9" s="115">
        <v>59.4</v>
      </c>
      <c r="H9" s="115">
        <v>59.4</v>
      </c>
      <c r="I9" s="115">
        <v>59.4</v>
      </c>
      <c r="J9" s="115">
        <v>59.4</v>
      </c>
      <c r="K9" s="115"/>
      <c r="L9" s="115"/>
      <c r="M9" s="115">
        <v>63.3</v>
      </c>
      <c r="N9" s="115">
        <v>63.3</v>
      </c>
      <c r="O9" s="115"/>
      <c r="P9" s="115"/>
      <c r="Q9" s="115"/>
      <c r="R9" s="181"/>
    </row>
    <row r="10" spans="1:18">
      <c r="A10" s="823"/>
      <c r="B10" s="129" t="s">
        <v>95</v>
      </c>
      <c r="C10" s="115"/>
      <c r="D10" s="115"/>
      <c r="E10" s="115"/>
      <c r="F10" s="115"/>
      <c r="G10" s="115"/>
      <c r="H10" s="115"/>
      <c r="I10" s="115"/>
      <c r="J10" s="115"/>
      <c r="K10" s="115"/>
      <c r="L10" s="99"/>
      <c r="M10" s="99"/>
      <c r="N10" s="99"/>
      <c r="O10" s="99"/>
      <c r="P10" s="99"/>
      <c r="Q10" s="99"/>
      <c r="R10" s="650"/>
    </row>
    <row r="11" spans="1:18">
      <c r="A11" s="823" t="s">
        <v>13</v>
      </c>
      <c r="B11" s="129" t="s">
        <v>94</v>
      </c>
      <c r="C11" s="115"/>
      <c r="D11" s="115"/>
      <c r="E11" s="115"/>
      <c r="F11" s="115"/>
      <c r="G11" s="115"/>
      <c r="H11" s="115"/>
      <c r="I11" s="115"/>
      <c r="J11" s="115">
        <v>1.5</v>
      </c>
      <c r="K11" s="115"/>
      <c r="L11" s="99"/>
      <c r="M11" s="99"/>
      <c r="N11" s="99"/>
      <c r="O11" s="99"/>
      <c r="P11" s="99"/>
      <c r="Q11" s="99"/>
      <c r="R11" s="650"/>
    </row>
    <row r="12" spans="1:18">
      <c r="A12" s="823"/>
      <c r="B12" s="129" t="s">
        <v>96</v>
      </c>
      <c r="C12" s="115"/>
      <c r="D12" s="115"/>
      <c r="E12" s="115"/>
      <c r="F12" s="115"/>
      <c r="G12" s="115"/>
      <c r="H12" s="115"/>
      <c r="I12" s="115"/>
      <c r="J12" s="115">
        <v>3.9</v>
      </c>
      <c r="K12" s="115"/>
      <c r="L12" s="99"/>
      <c r="M12" s="99"/>
      <c r="N12" s="99"/>
      <c r="O12" s="99"/>
      <c r="P12" s="99"/>
      <c r="Q12" s="99"/>
      <c r="R12" s="650"/>
    </row>
    <row r="13" spans="1:18">
      <c r="A13" s="823"/>
      <c r="B13" s="129" t="s">
        <v>97</v>
      </c>
      <c r="C13" s="115"/>
      <c r="D13" s="115"/>
      <c r="E13" s="115"/>
      <c r="F13" s="115"/>
      <c r="G13" s="115"/>
      <c r="H13" s="115"/>
      <c r="I13" s="115"/>
      <c r="J13" s="115">
        <v>7</v>
      </c>
      <c r="K13" s="115"/>
      <c r="L13" s="99"/>
      <c r="M13" s="99"/>
      <c r="N13" s="99"/>
      <c r="O13" s="99"/>
      <c r="P13" s="99"/>
      <c r="Q13" s="99"/>
      <c r="R13" s="650"/>
    </row>
    <row r="14" spans="1:18">
      <c r="A14" s="823"/>
      <c r="B14" s="129" t="s">
        <v>98</v>
      </c>
      <c r="C14" s="115"/>
      <c r="D14" s="115"/>
      <c r="E14" s="115"/>
      <c r="F14" s="115"/>
      <c r="G14" s="115"/>
      <c r="H14" s="115"/>
      <c r="I14" s="115"/>
      <c r="J14" s="115">
        <v>11.1</v>
      </c>
      <c r="K14" s="115"/>
      <c r="L14" s="99"/>
      <c r="M14" s="99"/>
      <c r="N14" s="99"/>
      <c r="O14" s="99"/>
      <c r="P14" s="99"/>
      <c r="Q14" s="99"/>
      <c r="R14" s="650"/>
    </row>
    <row r="15" spans="1:18">
      <c r="A15" s="823"/>
      <c r="B15" s="129" t="s">
        <v>99</v>
      </c>
      <c r="C15" s="115"/>
      <c r="D15" s="115"/>
      <c r="E15" s="115"/>
      <c r="F15" s="115"/>
      <c r="G15" s="115"/>
      <c r="H15" s="115"/>
      <c r="I15" s="115"/>
      <c r="J15" s="115">
        <v>19.5</v>
      </c>
      <c r="K15" s="115"/>
      <c r="L15" s="99"/>
      <c r="M15" s="99"/>
      <c r="N15" s="99"/>
      <c r="O15" s="99"/>
      <c r="P15" s="99"/>
      <c r="Q15" s="99"/>
      <c r="R15" s="650"/>
    </row>
    <row r="16" spans="1:18">
      <c r="A16" s="823"/>
      <c r="B16" s="129" t="s">
        <v>100</v>
      </c>
      <c r="C16" s="115"/>
      <c r="D16" s="115"/>
      <c r="E16" s="115"/>
      <c r="F16" s="115"/>
      <c r="G16" s="115"/>
      <c r="H16" s="115"/>
      <c r="I16" s="115"/>
      <c r="J16" s="115">
        <v>58.5</v>
      </c>
      <c r="K16" s="115"/>
      <c r="L16" s="99"/>
      <c r="M16" s="99"/>
      <c r="N16" s="99"/>
      <c r="O16" s="99"/>
      <c r="P16" s="99"/>
      <c r="Q16" s="99"/>
      <c r="R16" s="650"/>
    </row>
    <row r="17" spans="1:18">
      <c r="A17" s="823"/>
      <c r="B17" s="129" t="s">
        <v>95</v>
      </c>
      <c r="C17" s="115"/>
      <c r="D17" s="115"/>
      <c r="E17" s="115"/>
      <c r="F17" s="115"/>
      <c r="G17" s="115"/>
      <c r="H17" s="115"/>
      <c r="I17" s="115"/>
      <c r="J17" s="115">
        <v>41.5</v>
      </c>
      <c r="K17" s="115"/>
      <c r="L17" s="99"/>
      <c r="M17" s="99"/>
      <c r="N17" s="99"/>
      <c r="O17" s="99"/>
      <c r="P17" s="99"/>
      <c r="Q17" s="99"/>
      <c r="R17" s="650"/>
    </row>
    <row r="18" spans="1:18">
      <c r="A18" s="823" t="s">
        <v>259</v>
      </c>
      <c r="B18" s="129" t="s">
        <v>94</v>
      </c>
      <c r="C18" s="115"/>
      <c r="D18" s="115">
        <v>1.1000000000000001</v>
      </c>
      <c r="E18" s="115"/>
      <c r="F18" s="115"/>
      <c r="G18" s="115"/>
      <c r="H18" s="115"/>
      <c r="I18" s="107">
        <v>1.6</v>
      </c>
      <c r="J18" s="115"/>
      <c r="K18" s="115"/>
      <c r="L18" s="99"/>
      <c r="M18" s="99"/>
      <c r="N18" s="99"/>
      <c r="O18" s="99"/>
      <c r="P18" s="99"/>
      <c r="Q18" s="99"/>
      <c r="R18" s="650"/>
    </row>
    <row r="19" spans="1:18">
      <c r="A19" s="823"/>
      <c r="B19" s="129" t="s">
        <v>96</v>
      </c>
      <c r="C19" s="115"/>
      <c r="D19" s="115">
        <v>2.8</v>
      </c>
      <c r="E19" s="115"/>
      <c r="F19" s="115"/>
      <c r="G19" s="115"/>
      <c r="H19" s="115"/>
      <c r="I19" s="107">
        <v>4.5</v>
      </c>
      <c r="J19" s="115"/>
      <c r="K19" s="115"/>
      <c r="L19" s="99"/>
      <c r="M19" s="99"/>
      <c r="N19" s="99"/>
      <c r="O19" s="99"/>
      <c r="P19" s="99"/>
      <c r="Q19" s="99"/>
      <c r="R19" s="650"/>
    </row>
    <row r="20" spans="1:18">
      <c r="A20" s="823"/>
      <c r="B20" s="129" t="s">
        <v>97</v>
      </c>
      <c r="C20" s="115"/>
      <c r="D20" s="115">
        <v>5.7</v>
      </c>
      <c r="E20" s="115"/>
      <c r="F20" s="115"/>
      <c r="G20" s="115"/>
      <c r="H20" s="115"/>
      <c r="I20" s="107">
        <v>9.1</v>
      </c>
      <c r="J20" s="115"/>
      <c r="K20" s="115"/>
      <c r="L20" s="99"/>
      <c r="M20" s="99"/>
      <c r="N20" s="99"/>
      <c r="O20" s="99"/>
      <c r="P20" s="99"/>
      <c r="Q20" s="99"/>
      <c r="R20" s="650"/>
    </row>
    <row r="21" spans="1:18">
      <c r="A21" s="823"/>
      <c r="B21" s="129" t="s">
        <v>98</v>
      </c>
      <c r="C21" s="115"/>
      <c r="D21" s="115">
        <v>9.5</v>
      </c>
      <c r="E21" s="115"/>
      <c r="F21" s="115"/>
      <c r="G21" s="115"/>
      <c r="H21" s="115"/>
      <c r="I21" s="107">
        <v>13.9</v>
      </c>
      <c r="J21" s="115"/>
      <c r="K21" s="115"/>
      <c r="L21" s="99"/>
      <c r="M21" s="99"/>
      <c r="N21" s="99"/>
      <c r="O21" s="99"/>
      <c r="P21" s="99"/>
      <c r="Q21" s="99"/>
      <c r="R21" s="650"/>
    </row>
    <row r="22" spans="1:18">
      <c r="A22" s="823"/>
      <c r="B22" s="129" t="s">
        <v>99</v>
      </c>
      <c r="C22" s="115"/>
      <c r="D22" s="115">
        <v>16.899999999999999</v>
      </c>
      <c r="E22" s="115"/>
      <c r="F22" s="115"/>
      <c r="G22" s="115"/>
      <c r="H22" s="115"/>
      <c r="I22" s="107">
        <v>22.2</v>
      </c>
      <c r="J22" s="115"/>
      <c r="K22" s="115"/>
      <c r="L22" s="99"/>
      <c r="M22" s="99"/>
      <c r="N22" s="99"/>
      <c r="O22" s="99"/>
      <c r="P22" s="99"/>
      <c r="Q22" s="99"/>
      <c r="R22" s="650"/>
    </row>
    <row r="23" spans="1:18">
      <c r="A23" s="823"/>
      <c r="B23" s="129" t="s">
        <v>100</v>
      </c>
      <c r="C23" s="115"/>
      <c r="D23" s="115">
        <v>65</v>
      </c>
      <c r="E23" s="115"/>
      <c r="F23" s="115"/>
      <c r="G23" s="115"/>
      <c r="H23" s="115"/>
      <c r="I23" s="107">
        <v>50.3</v>
      </c>
      <c r="J23" s="115"/>
      <c r="K23" s="115"/>
      <c r="L23" s="99"/>
      <c r="M23" s="99"/>
      <c r="N23" s="99"/>
      <c r="O23" s="99"/>
      <c r="P23" s="99"/>
      <c r="Q23" s="99"/>
      <c r="R23" s="650"/>
    </row>
    <row r="24" spans="1:18">
      <c r="A24" s="823"/>
      <c r="B24" s="129" t="s">
        <v>95</v>
      </c>
      <c r="C24" s="115"/>
      <c r="D24" s="115">
        <v>49.6</v>
      </c>
      <c r="E24" s="115"/>
      <c r="F24" s="115"/>
      <c r="G24" s="115"/>
      <c r="H24" s="115"/>
      <c r="I24" s="107">
        <v>33.6</v>
      </c>
      <c r="J24" s="115"/>
      <c r="K24" s="115"/>
      <c r="L24" s="99"/>
      <c r="M24" s="99"/>
      <c r="N24" s="99"/>
      <c r="O24" s="99"/>
      <c r="P24" s="99"/>
      <c r="Q24" s="99"/>
      <c r="R24" s="650"/>
    </row>
    <row r="25" spans="1:18">
      <c r="A25" s="717" t="s">
        <v>85</v>
      </c>
      <c r="B25" s="129" t="s">
        <v>94</v>
      </c>
      <c r="C25" s="115"/>
      <c r="D25" s="115"/>
      <c r="E25" s="115"/>
      <c r="F25" s="115"/>
      <c r="G25" s="115">
        <v>2.1</v>
      </c>
      <c r="H25" s="115"/>
      <c r="I25" s="115"/>
      <c r="J25" s="115"/>
      <c r="K25" s="115"/>
      <c r="L25" s="99"/>
      <c r="M25" s="99"/>
      <c r="N25" s="99"/>
      <c r="O25" s="105">
        <v>2.1</v>
      </c>
      <c r="P25" s="99"/>
      <c r="Q25" s="99"/>
      <c r="R25" s="650"/>
    </row>
    <row r="26" spans="1:18">
      <c r="A26" s="717"/>
      <c r="B26" s="129" t="s">
        <v>96</v>
      </c>
      <c r="C26" s="115"/>
      <c r="D26" s="115"/>
      <c r="E26" s="115"/>
      <c r="F26" s="115"/>
      <c r="G26" s="115">
        <v>5.5</v>
      </c>
      <c r="H26" s="115"/>
      <c r="I26" s="115"/>
      <c r="J26" s="115"/>
      <c r="K26" s="115"/>
      <c r="L26" s="99"/>
      <c r="M26" s="99"/>
      <c r="N26" s="99"/>
      <c r="O26" s="105">
        <v>5.5</v>
      </c>
      <c r="P26" s="99"/>
      <c r="Q26" s="99"/>
      <c r="R26" s="650"/>
    </row>
    <row r="27" spans="1:18">
      <c r="A27" s="717"/>
      <c r="B27" s="129" t="s">
        <v>97</v>
      </c>
      <c r="C27" s="115"/>
      <c r="D27" s="115"/>
      <c r="E27" s="115"/>
      <c r="F27" s="115"/>
      <c r="G27" s="115">
        <v>10</v>
      </c>
      <c r="H27" s="115"/>
      <c r="I27" s="115"/>
      <c r="J27" s="115"/>
      <c r="K27" s="115"/>
      <c r="L27" s="99"/>
      <c r="M27" s="99"/>
      <c r="N27" s="99"/>
      <c r="O27" s="105">
        <v>9.6</v>
      </c>
      <c r="P27" s="99"/>
      <c r="Q27" s="99"/>
      <c r="R27" s="650"/>
    </row>
    <row r="28" spans="1:18">
      <c r="A28" s="717"/>
      <c r="B28" s="129" t="s">
        <v>98</v>
      </c>
      <c r="C28" s="115"/>
      <c r="D28" s="115"/>
      <c r="E28" s="115"/>
      <c r="F28" s="115"/>
      <c r="G28" s="115">
        <v>14.5</v>
      </c>
      <c r="H28" s="115"/>
      <c r="I28" s="115"/>
      <c r="J28" s="115"/>
      <c r="K28" s="115"/>
      <c r="L28" s="99"/>
      <c r="M28" s="99"/>
      <c r="N28" s="99"/>
      <c r="O28" s="105">
        <v>13.7</v>
      </c>
      <c r="P28" s="99"/>
      <c r="Q28" s="99"/>
      <c r="R28" s="650"/>
    </row>
    <row r="29" spans="1:18">
      <c r="A29" s="717"/>
      <c r="B29" s="129" t="s">
        <v>99</v>
      </c>
      <c r="C29" s="115"/>
      <c r="D29" s="115"/>
      <c r="E29" s="115"/>
      <c r="F29" s="115"/>
      <c r="G29" s="115">
        <v>21.6</v>
      </c>
      <c r="H29" s="115"/>
      <c r="I29" s="115"/>
      <c r="J29" s="115"/>
      <c r="K29" s="115"/>
      <c r="L29" s="99"/>
      <c r="M29" s="99"/>
      <c r="N29" s="99"/>
      <c r="O29" s="105">
        <v>20.2</v>
      </c>
      <c r="P29" s="99"/>
      <c r="Q29" s="99"/>
      <c r="R29" s="650"/>
    </row>
    <row r="30" spans="1:18">
      <c r="A30" s="717"/>
      <c r="B30" s="129" t="s">
        <v>100</v>
      </c>
      <c r="C30" s="115"/>
      <c r="D30" s="115"/>
      <c r="E30" s="115"/>
      <c r="F30" s="115"/>
      <c r="G30" s="115">
        <v>48.4</v>
      </c>
      <c r="H30" s="115"/>
      <c r="I30" s="115"/>
      <c r="J30" s="115"/>
      <c r="K30" s="115"/>
      <c r="L30" s="99"/>
      <c r="M30" s="99"/>
      <c r="N30" s="99"/>
      <c r="O30" s="105">
        <v>51.1</v>
      </c>
      <c r="P30" s="99"/>
      <c r="Q30" s="99"/>
      <c r="R30" s="650"/>
    </row>
    <row r="31" spans="1:18" ht="15" thickBot="1">
      <c r="A31" s="718"/>
      <c r="B31" s="352" t="s">
        <v>95</v>
      </c>
      <c r="C31" s="182"/>
      <c r="D31" s="182"/>
      <c r="E31" s="182"/>
      <c r="F31" s="182"/>
      <c r="G31" s="182">
        <v>32</v>
      </c>
      <c r="H31" s="182"/>
      <c r="I31" s="182"/>
      <c r="J31" s="182"/>
      <c r="K31" s="182"/>
      <c r="L31" s="651"/>
      <c r="M31" s="651"/>
      <c r="N31" s="651"/>
      <c r="O31" s="653">
        <v>35.700000000000003</v>
      </c>
      <c r="P31" s="651"/>
      <c r="Q31" s="651"/>
      <c r="R31" s="652"/>
    </row>
    <row r="33" spans="1:22">
      <c r="A33" s="54" t="s">
        <v>26</v>
      </c>
    </row>
    <row r="34" spans="1:22" s="448" customFormat="1" ht="14.4" customHeight="1">
      <c r="A34" s="837" t="s">
        <v>648</v>
      </c>
      <c r="B34" s="837"/>
      <c r="C34" s="837"/>
      <c r="D34" s="837"/>
      <c r="E34" s="837"/>
      <c r="F34" s="837"/>
      <c r="G34" s="837"/>
      <c r="H34" s="837"/>
      <c r="I34" s="837"/>
      <c r="J34" s="837"/>
      <c r="K34" s="837"/>
      <c r="L34" s="837"/>
      <c r="M34" s="837"/>
      <c r="N34" s="837"/>
      <c r="O34" s="452"/>
      <c r="P34" s="452"/>
      <c r="Q34" s="452"/>
      <c r="R34" s="452"/>
      <c r="S34" s="452"/>
      <c r="T34" s="452"/>
      <c r="U34" s="452"/>
      <c r="V34" s="452"/>
    </row>
    <row r="35" spans="1:22" s="451" customFormat="1">
      <c r="A35" s="834"/>
      <c r="B35" s="834"/>
      <c r="C35" s="834"/>
      <c r="D35" s="834"/>
      <c r="E35" s="834"/>
      <c r="F35" s="834"/>
      <c r="G35" s="834"/>
      <c r="H35" s="834"/>
      <c r="I35" s="834"/>
      <c r="J35" s="834"/>
    </row>
    <row r="36" spans="1:22">
      <c r="A36" s="836" t="s">
        <v>640</v>
      </c>
      <c r="B36" s="836"/>
      <c r="C36" s="836"/>
      <c r="D36" s="836"/>
      <c r="E36" s="836"/>
      <c r="F36" s="836"/>
      <c r="G36" s="836"/>
      <c r="H36" s="836"/>
      <c r="I36" s="836"/>
      <c r="J36" s="836"/>
      <c r="K36" s="836"/>
      <c r="L36" s="836"/>
      <c r="M36" s="836"/>
      <c r="N36" s="836"/>
      <c r="O36" s="836"/>
    </row>
    <row r="37" spans="1:22">
      <c r="A37" s="28"/>
      <c r="B37" s="28"/>
    </row>
    <row r="38" spans="1:22">
      <c r="A38" s="28"/>
      <c r="B38" s="28"/>
    </row>
    <row r="39" spans="1:22">
      <c r="A39" s="28"/>
      <c r="B39" s="28"/>
    </row>
    <row r="40" spans="1:22">
      <c r="A40" s="28"/>
      <c r="B40" s="28"/>
    </row>
    <row r="41" spans="1:22">
      <c r="A41" s="28"/>
      <c r="B41" s="28"/>
    </row>
    <row r="42" spans="1:22">
      <c r="A42" s="28"/>
      <c r="B42" s="28"/>
    </row>
    <row r="43" spans="1:22">
      <c r="A43" s="28"/>
      <c r="B43" s="28"/>
    </row>
  </sheetData>
  <mergeCells count="7">
    <mergeCell ref="A36:O36"/>
    <mergeCell ref="A34:N34"/>
    <mergeCell ref="A35:J35"/>
    <mergeCell ref="A4:A10"/>
    <mergeCell ref="A18:A24"/>
    <mergeCell ref="A11:A17"/>
    <mergeCell ref="A25:A31"/>
  </mergeCells>
  <printOptions horizontalCentered="1" verticalCentered="1"/>
  <pageMargins left="0.7" right="0.7" top="0.75" bottom="0.75" header="0.3" footer="0.3"/>
  <pageSetup scale="91" firstPageNumber="14"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37"/>
  <sheetViews>
    <sheetView workbookViewId="0">
      <selection sqref="A1:XFD1048576"/>
    </sheetView>
  </sheetViews>
  <sheetFormatPr defaultColWidth="9.21875" defaultRowHeight="14.4"/>
  <cols>
    <col min="1" max="1" width="33.77734375" customWidth="1"/>
    <col min="2" max="2" width="18.21875" customWidth="1"/>
    <col min="3" max="12" width="7" customWidth="1"/>
    <col min="13" max="13" width="8.21875" customWidth="1"/>
    <col min="14" max="16" width="7" customWidth="1"/>
    <col min="17" max="28" width="9.21875" customWidth="1"/>
  </cols>
  <sheetData>
    <row r="1" spans="1:28">
      <c r="A1" s="29" t="s">
        <v>769</v>
      </c>
      <c r="B1" s="29"/>
      <c r="C1" s="29"/>
      <c r="D1" s="29"/>
      <c r="E1" s="29"/>
      <c r="F1" s="24"/>
      <c r="G1" s="24"/>
      <c r="H1" s="24"/>
      <c r="I1" s="24"/>
      <c r="J1" s="24"/>
    </row>
    <row r="2" spans="1:28">
      <c r="A2" s="24"/>
      <c r="B2" s="24"/>
      <c r="C2" s="24"/>
      <c r="D2" s="24"/>
      <c r="E2" s="24"/>
      <c r="F2" s="24"/>
      <c r="G2" s="24"/>
      <c r="H2" s="24"/>
      <c r="I2" s="24"/>
      <c r="J2" s="24"/>
      <c r="L2" s="48"/>
      <c r="M2" s="48"/>
      <c r="N2" s="48"/>
      <c r="O2" s="48"/>
      <c r="P2" s="48"/>
    </row>
    <row r="3" spans="1:28">
      <c r="A3" s="680" t="s">
        <v>15</v>
      </c>
      <c r="B3" s="681" t="s">
        <v>113</v>
      </c>
      <c r="C3" s="682" t="s">
        <v>84</v>
      </c>
      <c r="D3" s="683"/>
      <c r="E3" s="683"/>
      <c r="F3" s="683"/>
      <c r="G3" s="683"/>
      <c r="H3" s="683"/>
      <c r="I3" s="683"/>
      <c r="J3" s="683"/>
      <c r="K3" s="683"/>
      <c r="L3" s="683"/>
      <c r="M3" s="683"/>
      <c r="N3" s="683"/>
      <c r="O3" s="683"/>
      <c r="P3" s="669"/>
      <c r="Q3" s="4"/>
      <c r="R3" s="4"/>
      <c r="S3" s="4"/>
      <c r="T3" s="4"/>
      <c r="U3" s="4"/>
      <c r="V3" s="4"/>
      <c r="W3" s="4"/>
      <c r="X3" s="4"/>
      <c r="Y3" s="4"/>
      <c r="Z3" s="4"/>
      <c r="AA3" s="4"/>
      <c r="AB3" s="4"/>
    </row>
    <row r="4" spans="1:28">
      <c r="A4" s="680"/>
      <c r="B4" s="681"/>
      <c r="C4" s="94">
        <v>2010</v>
      </c>
      <c r="D4" s="94">
        <v>2011</v>
      </c>
      <c r="E4" s="94">
        <v>2012</v>
      </c>
      <c r="F4" s="94">
        <v>2013</v>
      </c>
      <c r="G4" s="94">
        <v>2014</v>
      </c>
      <c r="H4" s="94">
        <v>2015</v>
      </c>
      <c r="I4" s="95">
        <v>2016</v>
      </c>
      <c r="J4" s="95">
        <v>2017</v>
      </c>
      <c r="K4" s="95">
        <v>2018</v>
      </c>
      <c r="L4" s="95">
        <v>2019</v>
      </c>
      <c r="M4" s="95">
        <v>2020</v>
      </c>
      <c r="N4" s="95">
        <v>2021</v>
      </c>
      <c r="O4" s="95">
        <v>2022</v>
      </c>
      <c r="P4" s="95">
        <v>2023</v>
      </c>
      <c r="Q4" s="4"/>
      <c r="R4" s="4"/>
      <c r="S4" s="4"/>
      <c r="T4" s="4"/>
      <c r="U4" s="4"/>
      <c r="V4" s="4"/>
      <c r="W4" s="4"/>
      <c r="X4" s="4"/>
      <c r="Y4" s="4"/>
      <c r="Z4" s="4"/>
      <c r="AA4" s="4"/>
      <c r="AB4" s="4"/>
    </row>
    <row r="5" spans="1:28">
      <c r="A5" s="129" t="s">
        <v>14</v>
      </c>
      <c r="B5" s="76">
        <v>1246700</v>
      </c>
      <c r="C5" s="112">
        <v>18.285837176864174</v>
      </c>
      <c r="D5" s="112">
        <v>18.871581620743832</v>
      </c>
      <c r="E5" s="112">
        <v>19.480062909949687</v>
      </c>
      <c r="F5" s="112">
        <v>20.11710916820406</v>
      </c>
      <c r="G5" s="112">
        <v>20.775647709954278</v>
      </c>
      <c r="H5" s="112">
        <v>21.401299430496511</v>
      </c>
      <c r="I5" s="112">
        <v>22.060640089837172</v>
      </c>
      <c r="J5" s="112">
        <v>22.747252747252748</v>
      </c>
      <c r="K5" s="112">
        <v>23.461939520333679</v>
      </c>
      <c r="L5" s="112">
        <v>24.203898291489534</v>
      </c>
      <c r="M5" s="112">
        <v>24.967514237587231</v>
      </c>
      <c r="N5" s="112">
        <v>25.745568300312826</v>
      </c>
      <c r="O5" s="112">
        <v>26.53886259725676</v>
      </c>
      <c r="P5" s="112">
        <v>27.347397128419026</v>
      </c>
      <c r="Q5" s="4"/>
      <c r="R5" s="4"/>
      <c r="S5" s="4"/>
      <c r="T5" s="4"/>
      <c r="U5" s="4"/>
      <c r="V5" s="4"/>
      <c r="W5" s="4"/>
      <c r="X5" s="4"/>
      <c r="Y5" s="4"/>
      <c r="Z5" s="4"/>
      <c r="AA5" s="4"/>
      <c r="AB5" s="4"/>
    </row>
    <row r="6" spans="1:28">
      <c r="A6" s="129" t="s">
        <v>13</v>
      </c>
      <c r="B6" s="76">
        <v>581730</v>
      </c>
      <c r="C6" s="112">
        <v>3.137194231000636</v>
      </c>
      <c r="D6" s="112">
        <v>3.5</v>
      </c>
      <c r="E6" s="112">
        <v>3.5462568535395467</v>
      </c>
      <c r="F6" s="112">
        <v>3.6272841352517493</v>
      </c>
      <c r="G6" s="112">
        <v>3.6946693483231052</v>
      </c>
      <c r="H6" s="112">
        <v>3.7575851339968716</v>
      </c>
      <c r="I6" s="112">
        <v>3.8156876901655408</v>
      </c>
      <c r="J6" s="112">
        <v>3.8746497516029774</v>
      </c>
      <c r="K6" s="112">
        <v>3.9342994172554278</v>
      </c>
      <c r="L6" s="112">
        <v>3.9941209839616318</v>
      </c>
      <c r="M6" s="112">
        <v>4.0821291664517902</v>
      </c>
      <c r="N6" s="112">
        <v>4.1433310986196341</v>
      </c>
      <c r="O6" s="112">
        <v>4.2041840716483589</v>
      </c>
      <c r="P6" s="112">
        <v>4.2645213415158238</v>
      </c>
      <c r="Q6" s="4"/>
      <c r="R6" s="48" t="s">
        <v>12</v>
      </c>
      <c r="S6" s="4"/>
      <c r="T6" s="4"/>
      <c r="U6" s="4"/>
      <c r="V6" s="4"/>
      <c r="W6" s="4"/>
      <c r="X6" s="4"/>
      <c r="Y6" s="4"/>
      <c r="Z6" s="4"/>
      <c r="AA6" s="4"/>
      <c r="AB6" s="4"/>
    </row>
    <row r="7" spans="1:28">
      <c r="A7" s="129" t="s">
        <v>259</v>
      </c>
      <c r="B7" s="89">
        <v>1862</v>
      </c>
      <c r="C7" s="112">
        <v>368.98603651987111</v>
      </c>
      <c r="D7" s="112">
        <v>378.82706766917289</v>
      </c>
      <c r="E7" s="112">
        <v>388.98711063372713</v>
      </c>
      <c r="F7" s="112">
        <v>399.57035445757248</v>
      </c>
      <c r="G7" s="112">
        <v>410.31149301825991</v>
      </c>
      <c r="H7" s="112">
        <v>421.58968850698176</v>
      </c>
      <c r="I7" s="112">
        <v>432.86788399570355</v>
      </c>
      <c r="J7" s="112">
        <v>407.08915145005369</v>
      </c>
      <c r="K7" s="112">
        <v>416.7561761546724</v>
      </c>
      <c r="L7" s="112">
        <v>426.42320085929106</v>
      </c>
      <c r="M7" s="112">
        <v>436.62728249194413</v>
      </c>
      <c r="N7" s="112">
        <v>446.8313641245972</v>
      </c>
      <c r="O7" s="112">
        <v>457.03544575725027</v>
      </c>
      <c r="P7" s="112"/>
      <c r="Q7" s="4"/>
      <c r="R7" s="48"/>
      <c r="S7" s="4"/>
      <c r="T7" s="4"/>
      <c r="U7" s="4"/>
      <c r="V7" s="4"/>
      <c r="W7" s="4"/>
      <c r="X7" s="4"/>
      <c r="Y7" s="4"/>
      <c r="Z7" s="4"/>
      <c r="AA7" s="4"/>
      <c r="AB7" s="4"/>
    </row>
    <row r="8" spans="1:28">
      <c r="A8" s="97" t="s">
        <v>85</v>
      </c>
      <c r="B8" s="76">
        <v>2344799</v>
      </c>
      <c r="C8" s="112">
        <v>31.033003865024085</v>
      </c>
      <c r="D8" s="112">
        <v>32.087793642814539</v>
      </c>
      <c r="E8" s="112">
        <v>33.178434976586175</v>
      </c>
      <c r="F8" s="112">
        <v>34.315094811964691</v>
      </c>
      <c r="G8" s="112">
        <v>35.481506090713957</v>
      </c>
      <c r="H8" s="112">
        <v>36.687846953090165</v>
      </c>
      <c r="I8" s="112">
        <v>38.0484638555373</v>
      </c>
      <c r="J8" s="112">
        <v>39.228948835273307</v>
      </c>
      <c r="K8" s="112">
        <v>40.571494614250518</v>
      </c>
      <c r="L8" s="112">
        <v>41.959673302487758</v>
      </c>
      <c r="M8" s="112">
        <v>43.396896706284849</v>
      </c>
      <c r="N8" s="112">
        <v>44.88529720457916</v>
      </c>
      <c r="O8" s="112">
        <v>46.307167480027076</v>
      </c>
      <c r="P8" s="112">
        <v>47.774079566627265</v>
      </c>
      <c r="Q8" s="4"/>
      <c r="R8" s="4"/>
      <c r="S8" s="4"/>
      <c r="T8" s="4"/>
      <c r="U8" s="4"/>
      <c r="V8" s="4"/>
      <c r="W8" s="4"/>
      <c r="X8" s="4"/>
      <c r="Y8" s="4"/>
      <c r="Z8" s="4"/>
      <c r="AA8" s="4"/>
      <c r="AB8" s="4"/>
    </row>
    <row r="9" spans="1:28">
      <c r="A9" s="129" t="s">
        <v>258</v>
      </c>
      <c r="B9" s="76">
        <v>17364</v>
      </c>
      <c r="C9" s="112">
        <v>60.757889887122779</v>
      </c>
      <c r="D9" s="112">
        <v>61.5</v>
      </c>
      <c r="E9" s="112">
        <v>62.2</v>
      </c>
      <c r="F9" s="112">
        <v>62.946325731398296</v>
      </c>
      <c r="G9" s="112">
        <v>63.695001151808341</v>
      </c>
      <c r="H9" s="112">
        <v>64.443676572218379</v>
      </c>
      <c r="I9" s="112">
        <v>65.192351992628431</v>
      </c>
      <c r="J9" s="112">
        <v>62.946325731398296</v>
      </c>
      <c r="K9" s="112">
        <v>64.501266989173004</v>
      </c>
      <c r="L9" s="112">
        <v>65.307532826537667</v>
      </c>
      <c r="M9" s="112">
        <v>66.056208246947705</v>
      </c>
      <c r="N9" s="112">
        <v>66.804883667357757</v>
      </c>
      <c r="O9" s="112">
        <v>67.61114950472242</v>
      </c>
      <c r="P9" s="112">
        <v>68.414881363741074</v>
      </c>
      <c r="Q9" s="4"/>
      <c r="R9" s="4"/>
      <c r="S9" s="4"/>
      <c r="T9" s="4"/>
      <c r="U9" s="4"/>
      <c r="V9" s="4"/>
      <c r="W9" s="4"/>
      <c r="X9" s="4"/>
      <c r="Y9" s="4"/>
      <c r="Z9" s="4"/>
      <c r="AA9" s="4"/>
      <c r="AB9" s="4"/>
    </row>
    <row r="10" spans="1:28">
      <c r="A10" s="129" t="s">
        <v>11</v>
      </c>
      <c r="B10" s="76">
        <v>30355</v>
      </c>
      <c r="C10" s="112">
        <v>62.323505188601551</v>
      </c>
      <c r="D10" s="112">
        <v>62</v>
      </c>
      <c r="E10" s="112">
        <v>62.625597100971831</v>
      </c>
      <c r="F10" s="112">
        <v>62.856201614231594</v>
      </c>
      <c r="G10" s="112">
        <v>63.119749629385602</v>
      </c>
      <c r="H10" s="112">
        <v>63.383297644539617</v>
      </c>
      <c r="I10" s="112">
        <v>63.976280678636137</v>
      </c>
      <c r="J10" s="112">
        <v>64.3386591994729</v>
      </c>
      <c r="K10" s="112">
        <v>71.915664635150719</v>
      </c>
      <c r="L10" s="112">
        <v>70.004941525284138</v>
      </c>
      <c r="M10" s="112">
        <v>67.53417888321529</v>
      </c>
      <c r="N10" s="112">
        <v>68.423653434360077</v>
      </c>
      <c r="O10" s="112">
        <v>68.867797726898374</v>
      </c>
      <c r="P10" s="112">
        <v>69.280184483610611</v>
      </c>
      <c r="Q10" s="4"/>
      <c r="R10" s="4"/>
      <c r="S10" s="4"/>
      <c r="T10" s="4"/>
      <c r="U10" s="4"/>
      <c r="V10" s="4"/>
      <c r="W10" s="4"/>
      <c r="X10" s="4"/>
      <c r="Y10" s="4"/>
      <c r="Z10" s="4"/>
      <c r="AA10" s="4"/>
      <c r="AB10" s="4"/>
    </row>
    <row r="11" spans="1:28">
      <c r="A11" s="129" t="s">
        <v>10</v>
      </c>
      <c r="B11" s="76">
        <v>587041</v>
      </c>
      <c r="C11" s="112">
        <v>34.311061748668322</v>
      </c>
      <c r="D11" s="112">
        <v>35.25477777531723</v>
      </c>
      <c r="E11" s="112">
        <v>36.220638762880277</v>
      </c>
      <c r="F11" s="112">
        <v>37.206941252825615</v>
      </c>
      <c r="G11" s="112">
        <v>38.215388703685093</v>
      </c>
      <c r="H11" s="112">
        <v>39.247684573990576</v>
      </c>
      <c r="I11" s="112">
        <v>40.300421946678341</v>
      </c>
      <c r="J11" s="112">
        <v>41.377007738812111</v>
      </c>
      <c r="K11" s="112">
        <v>43.8288586316799</v>
      </c>
      <c r="L11" s="112">
        <v>45.184772443492022</v>
      </c>
      <c r="M11" s="112">
        <v>46.57333474152572</v>
      </c>
      <c r="N11" s="112">
        <v>47.999649087542437</v>
      </c>
      <c r="O11" s="112">
        <v>49.462000098800594</v>
      </c>
      <c r="P11" s="112">
        <v>50.958415170320301</v>
      </c>
      <c r="Q11" s="4"/>
      <c r="R11" s="4"/>
      <c r="S11" s="4"/>
      <c r="T11" s="4"/>
      <c r="U11" s="4"/>
      <c r="V11" s="4"/>
      <c r="W11" s="4"/>
      <c r="X11" s="4"/>
      <c r="Y11" s="4"/>
      <c r="Z11" s="4"/>
      <c r="AA11" s="4"/>
      <c r="AB11" s="4"/>
    </row>
    <row r="12" spans="1:28">
      <c r="A12" s="129" t="s">
        <v>9</v>
      </c>
      <c r="B12" s="76">
        <v>94276</v>
      </c>
      <c r="C12" s="112">
        <v>147.9</v>
      </c>
      <c r="D12" s="112">
        <v>152.6</v>
      </c>
      <c r="E12" s="112">
        <v>157.5</v>
      </c>
      <c r="F12" s="112">
        <v>162.46976961262675</v>
      </c>
      <c r="G12" s="112">
        <v>167.64606050320336</v>
      </c>
      <c r="H12" s="112">
        <v>173.01328015613731</v>
      </c>
      <c r="I12" s="112">
        <v>178.55021426449997</v>
      </c>
      <c r="J12" s="112">
        <v>184.27807713522</v>
      </c>
      <c r="K12" s="112">
        <v>186.30138105138104</v>
      </c>
      <c r="L12" s="112">
        <v>190.98464084178369</v>
      </c>
      <c r="M12" s="112">
        <v>195.70015698587127</v>
      </c>
      <c r="N12" s="112">
        <v>200.45866392294963</v>
      </c>
      <c r="O12" s="112">
        <v>205.26848826848826</v>
      </c>
      <c r="P12" s="112">
        <v>210.12252322966609</v>
      </c>
      <c r="Q12" s="4"/>
      <c r="R12" s="4"/>
      <c r="S12" s="4"/>
      <c r="T12" s="4"/>
      <c r="U12" s="4"/>
      <c r="V12" s="4"/>
      <c r="W12" s="4"/>
      <c r="X12" s="4"/>
      <c r="Y12" s="4"/>
      <c r="Z12" s="4"/>
      <c r="AA12" s="4"/>
      <c r="AB12" s="4"/>
    </row>
    <row r="13" spans="1:28">
      <c r="A13" s="129" t="s">
        <v>8</v>
      </c>
      <c r="B13" s="76">
        <v>2040</v>
      </c>
      <c r="C13" s="112">
        <v>612.9</v>
      </c>
      <c r="D13" s="112">
        <v>613.9</v>
      </c>
      <c r="E13" s="112">
        <v>615.6</v>
      </c>
      <c r="F13" s="112">
        <v>617.15686274509801</v>
      </c>
      <c r="G13" s="112">
        <v>618.13725490196077</v>
      </c>
      <c r="H13" s="112">
        <v>619.11764705882354</v>
      </c>
      <c r="I13" s="112">
        <v>619.11764705882354</v>
      </c>
      <c r="J13" s="112">
        <v>620.0980392156863</v>
      </c>
      <c r="K13" s="112">
        <v>620.0980392156863</v>
      </c>
      <c r="L13" s="112">
        <v>620.58823529411768</v>
      </c>
      <c r="M13" s="112">
        <v>620.58823529411768</v>
      </c>
      <c r="N13" s="112">
        <v>620.58823529411768</v>
      </c>
      <c r="O13" s="112">
        <v>618.62745098039215</v>
      </c>
      <c r="P13" s="112">
        <v>618.13725490196077</v>
      </c>
      <c r="Q13" s="4"/>
      <c r="R13" s="4"/>
      <c r="S13" s="4"/>
      <c r="T13" s="4"/>
      <c r="U13" s="4"/>
      <c r="V13" s="4"/>
      <c r="W13" s="4"/>
      <c r="X13" s="4"/>
      <c r="Y13" s="4"/>
      <c r="Z13" s="4"/>
      <c r="AA13" s="4"/>
      <c r="AB13" s="4"/>
    </row>
    <row r="14" spans="1:28">
      <c r="A14" s="129" t="s">
        <v>6</v>
      </c>
      <c r="B14" s="76">
        <v>799380</v>
      </c>
      <c r="C14" s="112">
        <v>28.04283444669619</v>
      </c>
      <c r="D14" s="112">
        <v>28.834372888988966</v>
      </c>
      <c r="E14" s="112">
        <v>29.64887162550977</v>
      </c>
      <c r="F14" s="112">
        <v>30.481262978808576</v>
      </c>
      <c r="G14" s="112">
        <v>31.326680677525083</v>
      </c>
      <c r="H14" s="112">
        <v>32.184831994795964</v>
      </c>
      <c r="I14" s="112">
        <v>33.055146488528607</v>
      </c>
      <c r="J14" s="112">
        <v>34.857345692912006</v>
      </c>
      <c r="K14" s="112">
        <v>35.759863894518254</v>
      </c>
      <c r="L14" s="112">
        <v>36.676300382796668</v>
      </c>
      <c r="M14" s="112">
        <v>37.612459656233582</v>
      </c>
      <c r="N14" s="112">
        <v>38.570196902599513</v>
      </c>
      <c r="O14" s="112">
        <v>39.550651755110209</v>
      </c>
      <c r="P14" s="112">
        <v>40.556431234206507</v>
      </c>
      <c r="Q14" s="4"/>
      <c r="R14" s="4"/>
      <c r="S14" s="4"/>
      <c r="T14" s="4"/>
      <c r="U14" s="4"/>
      <c r="V14" s="4"/>
      <c r="W14" s="4"/>
      <c r="X14" s="4"/>
      <c r="Y14" s="4"/>
      <c r="Z14" s="4"/>
      <c r="AA14" s="4"/>
      <c r="AB14" s="4"/>
    </row>
    <row r="15" spans="1:28">
      <c r="A15" s="129" t="s">
        <v>5</v>
      </c>
      <c r="B15" s="76">
        <v>825615</v>
      </c>
      <c r="C15" s="112">
        <v>2.599806864557705</v>
      </c>
      <c r="D15" s="112">
        <v>2.5640528760514298</v>
      </c>
      <c r="E15" s="112">
        <v>2.587162297196635</v>
      </c>
      <c r="F15" s="112">
        <v>2.6598353954324958</v>
      </c>
      <c r="G15" s="112">
        <v>2.710706564197598</v>
      </c>
      <c r="H15" s="112">
        <v>2.7627889512666317</v>
      </c>
      <c r="I15" s="112">
        <v>2.9783858093663511</v>
      </c>
      <c r="J15" s="112">
        <v>2.8693761620125602</v>
      </c>
      <c r="K15" s="112">
        <v>2.9238809856894559</v>
      </c>
      <c r="L15" s="112">
        <v>2.9783858093663511</v>
      </c>
      <c r="M15" s="112">
        <v>3.0328906330432464</v>
      </c>
      <c r="N15" s="112">
        <v>3.2296359216394688</v>
      </c>
      <c r="O15" s="112">
        <v>3.4384604884414531</v>
      </c>
      <c r="P15" s="112">
        <v>3.6607874130193854</v>
      </c>
      <c r="Q15" s="4"/>
      <c r="R15" s="4"/>
      <c r="S15" s="4"/>
      <c r="T15" s="4"/>
      <c r="U15" s="4"/>
      <c r="V15" s="4"/>
      <c r="W15" s="4"/>
      <c r="X15" s="4"/>
      <c r="Y15" s="4"/>
      <c r="Z15" s="4"/>
      <c r="AA15" s="4"/>
      <c r="AB15" s="4"/>
    </row>
    <row r="16" spans="1:28">
      <c r="A16" s="129" t="s">
        <v>4</v>
      </c>
      <c r="B16" s="76">
        <v>456.6</v>
      </c>
      <c r="C16" s="112">
        <v>196.60534384581689</v>
      </c>
      <c r="D16" s="112">
        <v>191.50240911081909</v>
      </c>
      <c r="E16" s="112">
        <v>195.5</v>
      </c>
      <c r="F16" s="112">
        <v>196.99737187910642</v>
      </c>
      <c r="G16" s="112">
        <v>200.08541392904073</v>
      </c>
      <c r="H16" s="112">
        <v>204.5970214629873</v>
      </c>
      <c r="I16" s="112">
        <v>207.35216819973718</v>
      </c>
      <c r="J16" s="112">
        <v>209.90582566798071</v>
      </c>
      <c r="K16" s="112">
        <v>211.91852825229961</v>
      </c>
      <c r="L16" s="112">
        <v>213.80858519491895</v>
      </c>
      <c r="M16" s="112">
        <v>215.64169951817783</v>
      </c>
      <c r="N16" s="112">
        <v>217.3850197109067</v>
      </c>
      <c r="O16" s="112">
        <v>262.81208935611039</v>
      </c>
      <c r="P16" s="112">
        <v>262.81208935611039</v>
      </c>
      <c r="Q16" s="4"/>
      <c r="R16" s="4"/>
      <c r="S16" s="4"/>
      <c r="T16" s="4"/>
      <c r="U16" s="4"/>
      <c r="V16" s="4"/>
      <c r="W16" s="4"/>
      <c r="X16" s="4"/>
      <c r="Y16" s="4"/>
      <c r="Z16" s="4"/>
      <c r="AA16" s="4"/>
      <c r="AB16" s="4"/>
    </row>
    <row r="17" spans="1:28">
      <c r="A17" s="129" t="s">
        <v>3</v>
      </c>
      <c r="B17" s="76">
        <v>1220813</v>
      </c>
      <c r="C17" s="112">
        <v>41.758592316945929</v>
      </c>
      <c r="D17" s="112">
        <v>42.372865752425575</v>
      </c>
      <c r="E17" s="112">
        <v>43.009465886448986</v>
      </c>
      <c r="F17" s="112">
        <v>43.945383936770007</v>
      </c>
      <c r="G17" s="112">
        <v>44.632899551364538</v>
      </c>
      <c r="H17" s="112">
        <v>45.313922771136937</v>
      </c>
      <c r="I17" s="112">
        <v>45.986374653611975</v>
      </c>
      <c r="J17" s="112">
        <v>46.682795809022345</v>
      </c>
      <c r="K17" s="112">
        <v>47.394114413919247</v>
      </c>
      <c r="L17" s="112">
        <v>48.104685975657205</v>
      </c>
      <c r="M17" s="112">
        <v>48.769710840235156</v>
      </c>
      <c r="N17" s="112">
        <v>49.264711303041494</v>
      </c>
      <c r="O17" s="112">
        <v>49.643141087128001</v>
      </c>
      <c r="P17" s="112">
        <v>50.807945197175982</v>
      </c>
      <c r="Q17" s="4"/>
      <c r="R17" s="4"/>
      <c r="S17" s="4"/>
      <c r="T17" s="4"/>
      <c r="U17" s="4"/>
      <c r="V17" s="4"/>
      <c r="W17" s="4"/>
      <c r="X17" s="4"/>
      <c r="Y17" s="4"/>
      <c r="Z17" s="4"/>
      <c r="AA17" s="4"/>
      <c r="AB17" s="4"/>
    </row>
    <row r="18" spans="1:28">
      <c r="A18" s="129" t="s">
        <v>65</v>
      </c>
      <c r="B18" s="76">
        <v>885803</v>
      </c>
      <c r="C18" s="112">
        <v>48.8</v>
      </c>
      <c r="D18" s="112">
        <v>50.2</v>
      </c>
      <c r="E18" s="112">
        <v>51</v>
      </c>
      <c r="F18" s="112">
        <v>52.332177696395249</v>
      </c>
      <c r="G18" s="112">
        <v>53.997333492887243</v>
      </c>
      <c r="H18" s="112">
        <v>55.722322006134547</v>
      </c>
      <c r="I18" s="112">
        <v>57.509401074505277</v>
      </c>
      <c r="J18" s="112">
        <v>59.330347718397881</v>
      </c>
      <c r="K18" s="112">
        <v>61.186290856996422</v>
      </c>
      <c r="L18" s="112">
        <v>63.096422116429949</v>
      </c>
      <c r="M18" s="112">
        <v>65.068643930986909</v>
      </c>
      <c r="N18" s="112">
        <v>67.105214139035425</v>
      </c>
      <c r="O18" s="112">
        <v>69.700599343194824</v>
      </c>
      <c r="P18" s="112">
        <v>72.840181168950664</v>
      </c>
      <c r="Q18" s="4"/>
      <c r="R18" s="4"/>
      <c r="S18" s="4"/>
      <c r="T18" s="4"/>
      <c r="U18" s="4"/>
      <c r="V18" s="4"/>
      <c r="W18" s="4"/>
      <c r="X18" s="4"/>
      <c r="Y18" s="4"/>
      <c r="Z18" s="4"/>
      <c r="AA18" s="4"/>
      <c r="AB18" s="4"/>
    </row>
    <row r="19" spans="1:28">
      <c r="A19" s="129" t="s">
        <v>2</v>
      </c>
      <c r="B19" s="76">
        <v>752612</v>
      </c>
      <c r="C19" s="112">
        <v>17.399999999999999</v>
      </c>
      <c r="D19" s="112">
        <v>17.399999999999999</v>
      </c>
      <c r="E19" s="112">
        <v>17.399999999999999</v>
      </c>
      <c r="F19" s="112">
        <v>19.372917253511769</v>
      </c>
      <c r="G19" s="112">
        <v>19.961567182027391</v>
      </c>
      <c r="H19" s="112">
        <v>20.560268770628159</v>
      </c>
      <c r="I19" s="112">
        <v>21.171444250158117</v>
      </c>
      <c r="J19" s="112">
        <v>21.797724458286606</v>
      </c>
      <c r="K19" s="112">
        <v>22.438813093599357</v>
      </c>
      <c r="L19" s="112">
        <v>23.094460359388371</v>
      </c>
      <c r="M19" s="112">
        <v>23.76446562106371</v>
      </c>
      <c r="N19" s="112">
        <v>24.448927202861501</v>
      </c>
      <c r="O19" s="112">
        <v>26.057251279543774</v>
      </c>
      <c r="P19" s="112"/>
      <c r="Q19" s="4"/>
      <c r="R19" s="4"/>
      <c r="S19" s="4"/>
      <c r="T19" s="4"/>
      <c r="U19" s="4"/>
      <c r="V19" s="4"/>
      <c r="W19" s="4"/>
      <c r="X19" s="4"/>
      <c r="Y19" s="4"/>
      <c r="Z19" s="4"/>
      <c r="AA19" s="4"/>
      <c r="AB19" s="4"/>
    </row>
    <row r="20" spans="1:28">
      <c r="A20" s="129" t="s">
        <v>1</v>
      </c>
      <c r="B20" s="76">
        <v>390757</v>
      </c>
      <c r="C20" s="112">
        <v>31.569492037250772</v>
      </c>
      <c r="D20" s="112">
        <v>31</v>
      </c>
      <c r="E20" s="112">
        <v>33.4</v>
      </c>
      <c r="F20" s="112">
        <v>33.926859915497353</v>
      </c>
      <c r="G20" s="112">
        <v>34.435761867349783</v>
      </c>
      <c r="H20" s="112">
        <v>34.952297719554608</v>
      </c>
      <c r="I20" s="112">
        <v>35.476582633196593</v>
      </c>
      <c r="J20" s="112">
        <v>36.008731769360494</v>
      </c>
      <c r="K20" s="112">
        <v>36.548862848266317</v>
      </c>
      <c r="L20" s="112">
        <v>37.097096149269241</v>
      </c>
      <c r="M20" s="112">
        <v>37.653551951724474</v>
      </c>
      <c r="N20" s="112">
        <v>38.218355653257653</v>
      </c>
      <c r="O20" s="112">
        <v>38.845113459259849</v>
      </c>
      <c r="P20" s="112">
        <v>44.562321340372662</v>
      </c>
      <c r="Q20" s="4"/>
      <c r="R20" s="4"/>
      <c r="S20" s="4"/>
      <c r="T20" s="4"/>
      <c r="U20" s="4"/>
      <c r="V20" s="4"/>
      <c r="W20" s="4"/>
      <c r="X20" s="4"/>
      <c r="Y20" s="4"/>
      <c r="Z20" s="4"/>
      <c r="AA20" s="4"/>
      <c r="AB20" s="4"/>
    </row>
    <row r="21" spans="1:28">
      <c r="A21" s="129" t="s">
        <v>27</v>
      </c>
      <c r="B21" s="76">
        <v>9781603.5999999996</v>
      </c>
      <c r="C21" s="112">
        <v>27.658750465647458</v>
      </c>
      <c r="D21" s="112">
        <v>28.406772686210864</v>
      </c>
      <c r="E21" s="112">
        <v>29.048789011983505</v>
      </c>
      <c r="F21" s="112">
        <v>31.11041066926899</v>
      </c>
      <c r="G21" s="112">
        <v>31.968514344621369</v>
      </c>
      <c r="H21" s="112">
        <v>32.84200178054229</v>
      </c>
      <c r="I21" s="112">
        <v>33.780695222611548</v>
      </c>
      <c r="J21" s="112">
        <v>34.726408765940995</v>
      </c>
      <c r="K21" s="112">
        <v>35.743838873208887</v>
      </c>
      <c r="L21" s="112">
        <v>36.712278138116339</v>
      </c>
      <c r="M21" s="112">
        <v>37.700321448315499</v>
      </c>
      <c r="N21" s="112">
        <v>38.713804233637561</v>
      </c>
      <c r="O21" s="112">
        <v>39.828759014131855</v>
      </c>
      <c r="P21" s="112">
        <v>39.093390678165285</v>
      </c>
      <c r="Q21" s="4"/>
      <c r="R21" s="4"/>
      <c r="S21" s="4"/>
      <c r="T21" s="4"/>
      <c r="U21" s="4"/>
      <c r="V21" s="4"/>
      <c r="W21" s="4"/>
      <c r="X21" s="4"/>
      <c r="Y21" s="4"/>
      <c r="Z21" s="4"/>
      <c r="AA21" s="4"/>
      <c r="AB21" s="4"/>
    </row>
    <row r="22" spans="1:28">
      <c r="A22" s="24"/>
      <c r="B22" s="24"/>
      <c r="C22" s="24"/>
      <c r="D22" s="24"/>
      <c r="E22" s="24"/>
      <c r="F22" s="24"/>
      <c r="G22" s="24"/>
      <c r="H22" s="24"/>
      <c r="I22" s="24"/>
      <c r="J22" s="24"/>
    </row>
    <row r="23" spans="1:28">
      <c r="A23" s="149" t="s">
        <v>256</v>
      </c>
      <c r="C23" s="24"/>
      <c r="D23" s="24"/>
      <c r="E23" s="24"/>
      <c r="F23" s="24"/>
      <c r="G23" s="24"/>
      <c r="H23" s="24"/>
      <c r="I23" s="24"/>
      <c r="J23" s="24"/>
    </row>
    <row r="24" spans="1:28">
      <c r="A24" s="149"/>
      <c r="C24" s="24"/>
      <c r="D24" s="24"/>
      <c r="E24" s="24"/>
      <c r="F24" s="24"/>
      <c r="G24" s="24"/>
      <c r="H24" s="24"/>
      <c r="I24" s="24"/>
      <c r="J24" s="24"/>
    </row>
    <row r="25" spans="1:28">
      <c r="A25" s="150" t="s">
        <v>114</v>
      </c>
      <c r="C25" s="24"/>
      <c r="D25" s="24"/>
      <c r="E25" s="24"/>
      <c r="F25" s="24"/>
      <c r="G25" s="24"/>
      <c r="H25" s="24"/>
      <c r="I25" s="24"/>
      <c r="J25" s="24"/>
      <c r="K25" t="s">
        <v>16</v>
      </c>
    </row>
    <row r="26" spans="1:28">
      <c r="A26" s="150"/>
      <c r="C26" s="24"/>
      <c r="D26" s="24"/>
      <c r="E26" s="24"/>
      <c r="F26" s="24"/>
      <c r="G26" s="24"/>
      <c r="H26" s="24"/>
      <c r="I26" s="24"/>
      <c r="J26" s="24"/>
    </row>
    <row r="27" spans="1:28">
      <c r="A27" s="150" t="s">
        <v>235</v>
      </c>
      <c r="B27" s="24"/>
      <c r="C27" s="24"/>
      <c r="D27" s="24"/>
      <c r="E27" s="24"/>
      <c r="F27" s="24"/>
      <c r="G27" s="24"/>
      <c r="H27" s="24"/>
      <c r="I27" s="24"/>
      <c r="J27" s="24"/>
    </row>
    <row r="28" spans="1:28">
      <c r="A28" s="150"/>
      <c r="B28" s="24"/>
      <c r="C28" s="24"/>
      <c r="D28" s="24"/>
      <c r="E28" s="24"/>
      <c r="F28" s="24"/>
      <c r="G28" s="24"/>
      <c r="H28" s="24"/>
      <c r="I28" s="24"/>
      <c r="J28" s="24"/>
    </row>
    <row r="29" spans="1:28" ht="14.7" customHeight="1">
      <c r="A29" s="149" t="s">
        <v>26</v>
      </c>
      <c r="C29" s="15"/>
      <c r="D29" s="15"/>
      <c r="E29" s="15"/>
      <c r="F29" s="15"/>
      <c r="G29" s="15"/>
      <c r="H29" s="15"/>
      <c r="I29" s="15"/>
      <c r="J29" s="24"/>
      <c r="K29" t="s">
        <v>16</v>
      </c>
    </row>
    <row r="30" spans="1:28">
      <c r="A30" s="679" t="s">
        <v>239</v>
      </c>
      <c r="B30" s="679"/>
      <c r="C30" s="679"/>
      <c r="D30" s="679"/>
      <c r="E30" s="679"/>
      <c r="F30" s="679"/>
      <c r="G30" s="679"/>
      <c r="H30" s="679"/>
      <c r="I30" s="679"/>
      <c r="J30" s="679"/>
      <c r="K30" s="679"/>
      <c r="L30" s="679"/>
      <c r="M30" s="179"/>
      <c r="N30" s="179"/>
      <c r="O30" s="179"/>
      <c r="P30" s="179"/>
    </row>
    <row r="31" spans="1:28" ht="14.7" customHeight="1">
      <c r="A31" s="679"/>
      <c r="B31" s="679"/>
      <c r="C31" s="679"/>
      <c r="D31" s="679"/>
      <c r="E31" s="679"/>
      <c r="F31" s="679"/>
      <c r="G31" s="679"/>
      <c r="H31" s="679"/>
      <c r="I31" s="679"/>
      <c r="J31" s="679"/>
      <c r="K31" s="679"/>
      <c r="L31" s="679"/>
      <c r="M31" s="179"/>
      <c r="N31" s="179"/>
      <c r="O31" s="179"/>
      <c r="P31" s="179"/>
    </row>
    <row r="32" spans="1:28" ht="14.7" customHeight="1">
      <c r="A32" s="179"/>
      <c r="B32" s="179"/>
      <c r="C32" s="179"/>
      <c r="D32" s="179"/>
      <c r="E32" s="179"/>
      <c r="F32" s="179"/>
      <c r="G32" s="179"/>
      <c r="H32" s="179"/>
      <c r="I32" s="179"/>
      <c r="J32" s="179"/>
      <c r="K32" s="179"/>
      <c r="L32" s="179"/>
      <c r="M32" s="179"/>
      <c r="N32" s="179"/>
      <c r="O32" s="179"/>
      <c r="P32" s="179"/>
    </row>
    <row r="33" spans="1:16">
      <c r="A33" s="679" t="s">
        <v>316</v>
      </c>
      <c r="B33" s="679"/>
      <c r="C33" s="679"/>
      <c r="D33" s="679"/>
      <c r="E33" s="679"/>
      <c r="F33" s="679"/>
      <c r="G33" s="679"/>
      <c r="H33" s="679"/>
      <c r="I33" s="679"/>
      <c r="J33" s="679"/>
      <c r="K33" s="679"/>
      <c r="L33" s="679"/>
      <c r="M33" s="179"/>
      <c r="N33" s="179"/>
      <c r="O33" s="179"/>
      <c r="P33" s="179"/>
    </row>
    <row r="34" spans="1:16">
      <c r="A34" s="679"/>
      <c r="B34" s="679"/>
      <c r="C34" s="679"/>
      <c r="D34" s="679"/>
      <c r="E34" s="679"/>
      <c r="F34" s="679"/>
      <c r="G34" s="679"/>
      <c r="H34" s="679"/>
      <c r="I34" s="679"/>
      <c r="J34" s="679"/>
      <c r="K34" s="679"/>
      <c r="L34" s="679"/>
      <c r="M34" s="179"/>
      <c r="N34" s="179"/>
      <c r="O34" s="179"/>
      <c r="P34" s="179"/>
    </row>
    <row r="35" spans="1:16">
      <c r="A35" s="179"/>
      <c r="B35" s="179"/>
      <c r="C35" s="179"/>
      <c r="D35" s="179"/>
      <c r="E35" s="179"/>
      <c r="F35" s="179"/>
      <c r="G35" s="179"/>
      <c r="H35" s="179"/>
      <c r="I35" s="179"/>
      <c r="J35" s="179"/>
      <c r="K35" s="179"/>
      <c r="L35" s="179"/>
      <c r="M35" s="179"/>
      <c r="N35" s="179"/>
      <c r="O35" s="179"/>
      <c r="P35" s="179"/>
    </row>
    <row r="36" spans="1:16">
      <c r="A36" s="155" t="s">
        <v>104</v>
      </c>
      <c r="B36" s="28"/>
      <c r="C36" s="28"/>
      <c r="D36" s="28"/>
      <c r="E36" s="28"/>
      <c r="F36" s="28"/>
      <c r="G36" s="28"/>
      <c r="H36" s="28"/>
      <c r="I36" s="28"/>
      <c r="J36" s="24"/>
    </row>
    <row r="37" spans="1:16">
      <c r="A37" s="157"/>
    </row>
  </sheetData>
  <mergeCells count="5">
    <mergeCell ref="A3:A4"/>
    <mergeCell ref="B3:B4"/>
    <mergeCell ref="A30:L31"/>
    <mergeCell ref="A33:L34"/>
    <mergeCell ref="C3:O3"/>
  </mergeCells>
  <hyperlinks>
    <hyperlink ref="R6" location="Content!B5" display="Back to Content Page" xr:uid="{00000000-0004-0000-0C00-000000000000}"/>
  </hyperlinks>
  <pageMargins left="0.7" right="0.7" top="0.75" bottom="0.75" header="0.3" footer="0.3"/>
  <pageSetup paperSize="9" scale="92" orientation="landscape" r:id="rId1"/>
  <headerFooter>
    <oddFooter>&amp;C&amp;P</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pageSetUpPr fitToPage="1"/>
  </sheetPr>
  <dimension ref="A1:V43"/>
  <sheetViews>
    <sheetView topLeftCell="A12" workbookViewId="0">
      <selection activeCell="E37" sqref="E37"/>
    </sheetView>
  </sheetViews>
  <sheetFormatPr defaultColWidth="9.21875" defaultRowHeight="14.4"/>
  <cols>
    <col min="1" max="1" width="33.77734375" bestFit="1" customWidth="1"/>
    <col min="2" max="2" width="27.21875" bestFit="1" customWidth="1"/>
    <col min="3" max="18" width="7" customWidth="1"/>
  </cols>
  <sheetData>
    <row r="1" spans="1:18">
      <c r="A1" s="58" t="s">
        <v>638</v>
      </c>
    </row>
    <row r="2" spans="1:18" ht="15" thickBot="1">
      <c r="A2" s="27"/>
    </row>
    <row r="3" spans="1:18">
      <c r="A3" s="350" t="s">
        <v>42</v>
      </c>
      <c r="B3" s="236" t="s">
        <v>93</v>
      </c>
      <c r="C3" s="351">
        <v>2008</v>
      </c>
      <c r="D3" s="351">
        <v>2009</v>
      </c>
      <c r="E3" s="351">
        <v>2010</v>
      </c>
      <c r="F3" s="351">
        <v>2011</v>
      </c>
      <c r="G3" s="351">
        <v>2012</v>
      </c>
      <c r="H3" s="172">
        <v>2013</v>
      </c>
      <c r="I3" s="245">
        <v>2014</v>
      </c>
      <c r="J3" s="172">
        <v>2015</v>
      </c>
      <c r="K3" s="172">
        <v>2016</v>
      </c>
      <c r="L3" s="172">
        <v>2017</v>
      </c>
      <c r="M3" s="172">
        <v>2018</v>
      </c>
      <c r="N3" s="245">
        <v>2019</v>
      </c>
      <c r="O3" s="172">
        <v>2020</v>
      </c>
      <c r="P3" s="245">
        <v>2021</v>
      </c>
      <c r="Q3" s="172">
        <v>2022</v>
      </c>
      <c r="R3" s="237">
        <v>2023</v>
      </c>
    </row>
    <row r="4" spans="1:18">
      <c r="A4" s="823" t="s">
        <v>258</v>
      </c>
      <c r="B4" s="129" t="s">
        <v>94</v>
      </c>
      <c r="C4" s="115"/>
      <c r="D4" s="115"/>
      <c r="E4" s="115"/>
      <c r="F4" s="115"/>
      <c r="G4" s="115"/>
      <c r="H4" s="115"/>
      <c r="I4" s="115"/>
      <c r="J4" s="115"/>
      <c r="K4" s="107">
        <v>1.4</v>
      </c>
      <c r="L4" s="99"/>
      <c r="M4" s="99"/>
      <c r="N4" s="99"/>
      <c r="O4" s="99"/>
      <c r="P4" s="99"/>
      <c r="Q4" s="99"/>
      <c r="R4" s="650"/>
    </row>
    <row r="5" spans="1:18">
      <c r="A5" s="823"/>
      <c r="B5" s="129" t="s">
        <v>96</v>
      </c>
      <c r="C5" s="115"/>
      <c r="D5" s="115"/>
      <c r="E5" s="115"/>
      <c r="F5" s="115"/>
      <c r="G5" s="115"/>
      <c r="H5" s="115"/>
      <c r="I5" s="115"/>
      <c r="J5" s="115"/>
      <c r="K5" s="107">
        <v>3.7</v>
      </c>
      <c r="L5" s="99"/>
      <c r="M5" s="99"/>
      <c r="N5" s="99"/>
      <c r="O5" s="99"/>
      <c r="P5" s="99"/>
      <c r="Q5" s="99"/>
      <c r="R5" s="650"/>
    </row>
    <row r="6" spans="1:18">
      <c r="A6" s="823"/>
      <c r="B6" s="129" t="s">
        <v>97</v>
      </c>
      <c r="C6" s="115"/>
      <c r="D6" s="115"/>
      <c r="E6" s="115"/>
      <c r="F6" s="115"/>
      <c r="G6" s="115"/>
      <c r="H6" s="115"/>
      <c r="I6" s="115"/>
      <c r="J6" s="115"/>
      <c r="K6" s="107">
        <v>6.8</v>
      </c>
      <c r="L6" s="99"/>
      <c r="M6" s="99"/>
      <c r="N6" s="99"/>
      <c r="O6" s="99"/>
      <c r="P6" s="99"/>
      <c r="Q6" s="99"/>
      <c r="R6" s="650"/>
    </row>
    <row r="7" spans="1:18">
      <c r="A7" s="823"/>
      <c r="B7" s="129" t="s">
        <v>98</v>
      </c>
      <c r="C7" s="115"/>
      <c r="D7" s="115"/>
      <c r="E7" s="115"/>
      <c r="F7" s="115"/>
      <c r="G7" s="115"/>
      <c r="H7" s="115"/>
      <c r="I7" s="115"/>
      <c r="J7" s="115"/>
      <c r="K7" s="107">
        <v>10.7</v>
      </c>
      <c r="L7" s="99"/>
      <c r="M7" s="99"/>
      <c r="N7" s="99"/>
      <c r="O7" s="99"/>
      <c r="P7" s="99"/>
      <c r="Q7" s="99"/>
      <c r="R7" s="650"/>
    </row>
    <row r="8" spans="1:18" ht="15" customHeight="1">
      <c r="A8" s="823"/>
      <c r="B8" s="129" t="s">
        <v>99</v>
      </c>
      <c r="C8" s="115"/>
      <c r="D8" s="115"/>
      <c r="E8" s="115"/>
      <c r="F8" s="115"/>
      <c r="G8" s="115"/>
      <c r="H8" s="115"/>
      <c r="I8" s="115"/>
      <c r="J8" s="115"/>
      <c r="K8" s="107">
        <v>18.600000000000001</v>
      </c>
      <c r="L8" s="99"/>
      <c r="M8" s="99"/>
      <c r="N8" s="99"/>
      <c r="O8" s="99"/>
      <c r="P8" s="99"/>
      <c r="Q8" s="99"/>
      <c r="R8" s="650"/>
    </row>
    <row r="9" spans="1:18">
      <c r="A9" s="823"/>
      <c r="B9" s="129" t="s">
        <v>100</v>
      </c>
      <c r="C9" s="115"/>
      <c r="D9" s="115"/>
      <c r="E9" s="115"/>
      <c r="F9" s="115"/>
      <c r="G9" s="115"/>
      <c r="H9" s="115"/>
      <c r="I9" s="115"/>
      <c r="J9" s="115"/>
      <c r="K9" s="107">
        <v>60.2</v>
      </c>
      <c r="L9" s="99"/>
      <c r="M9" s="99"/>
      <c r="N9" s="99"/>
      <c r="O9" s="99"/>
      <c r="P9" s="99"/>
      <c r="Q9" s="99"/>
      <c r="R9" s="650"/>
    </row>
    <row r="10" spans="1:18">
      <c r="A10" s="823"/>
      <c r="B10" s="129" t="s">
        <v>95</v>
      </c>
      <c r="C10" s="115"/>
      <c r="D10" s="115"/>
      <c r="E10" s="115"/>
      <c r="F10" s="115"/>
      <c r="G10" s="115"/>
      <c r="H10" s="115"/>
      <c r="I10" s="115"/>
      <c r="J10" s="115"/>
      <c r="K10" s="107">
        <v>42.7</v>
      </c>
      <c r="L10" s="99"/>
      <c r="M10" s="99"/>
      <c r="N10" s="99"/>
      <c r="O10" s="99"/>
      <c r="P10" s="99"/>
      <c r="Q10" s="99"/>
      <c r="R10" s="650"/>
    </row>
    <row r="11" spans="1:18">
      <c r="A11" s="823" t="s">
        <v>11</v>
      </c>
      <c r="B11" s="129" t="s">
        <v>94</v>
      </c>
      <c r="C11" s="115"/>
      <c r="D11" s="115"/>
      <c r="E11" s="115">
        <v>0.9</v>
      </c>
      <c r="F11" s="115"/>
      <c r="G11" s="115"/>
      <c r="H11" s="115"/>
      <c r="I11" s="115"/>
      <c r="J11" s="115"/>
      <c r="K11" s="115"/>
      <c r="L11" s="105">
        <v>1.7</v>
      </c>
      <c r="M11" s="99"/>
      <c r="N11" s="99"/>
      <c r="O11" s="99"/>
      <c r="P11" s="99"/>
      <c r="Q11" s="99"/>
      <c r="R11" s="650"/>
    </row>
    <row r="12" spans="1:18">
      <c r="A12" s="823"/>
      <c r="B12" s="129" t="s">
        <v>96</v>
      </c>
      <c r="C12" s="115"/>
      <c r="D12" s="115"/>
      <c r="E12" s="115">
        <v>2.8</v>
      </c>
      <c r="F12" s="115"/>
      <c r="G12" s="115"/>
      <c r="H12" s="115"/>
      <c r="I12" s="115"/>
      <c r="J12" s="115"/>
      <c r="K12" s="115"/>
      <c r="L12" s="105">
        <v>4.5999999999999996</v>
      </c>
      <c r="M12" s="99"/>
      <c r="N12" s="99"/>
      <c r="O12" s="99"/>
      <c r="P12" s="99"/>
      <c r="Q12" s="99"/>
      <c r="R12" s="650"/>
    </row>
    <row r="13" spans="1:18">
      <c r="A13" s="823"/>
      <c r="B13" s="129" t="s">
        <v>97</v>
      </c>
      <c r="C13" s="115"/>
      <c r="D13" s="115"/>
      <c r="E13" s="115">
        <v>6.8</v>
      </c>
      <c r="F13" s="115"/>
      <c r="G13" s="115"/>
      <c r="H13" s="115"/>
      <c r="I13" s="115"/>
      <c r="J13" s="115"/>
      <c r="K13" s="115"/>
      <c r="L13" s="105">
        <v>8.9</v>
      </c>
      <c r="M13" s="99"/>
      <c r="N13" s="99"/>
      <c r="O13" s="99"/>
      <c r="P13" s="99"/>
      <c r="Q13" s="99"/>
      <c r="R13" s="650"/>
    </row>
    <row r="14" spans="1:18">
      <c r="A14" s="823"/>
      <c r="B14" s="129" t="s">
        <v>98</v>
      </c>
      <c r="C14" s="115"/>
      <c r="D14" s="115"/>
      <c r="E14" s="115">
        <v>11.9</v>
      </c>
      <c r="F14" s="115"/>
      <c r="G14" s="115"/>
      <c r="H14" s="115"/>
      <c r="I14" s="115"/>
      <c r="J14" s="115"/>
      <c r="K14" s="115"/>
      <c r="L14" s="105">
        <v>14.2</v>
      </c>
      <c r="M14" s="99"/>
      <c r="N14" s="99"/>
      <c r="O14" s="99"/>
      <c r="P14" s="99"/>
      <c r="Q14" s="99"/>
      <c r="R14" s="650"/>
    </row>
    <row r="15" spans="1:18">
      <c r="A15" s="823"/>
      <c r="B15" s="129" t="s">
        <v>99</v>
      </c>
      <c r="C15" s="115"/>
      <c r="D15" s="115"/>
      <c r="E15" s="115">
        <v>20.3</v>
      </c>
      <c r="F15" s="115"/>
      <c r="G15" s="115"/>
      <c r="H15" s="115"/>
      <c r="I15" s="115"/>
      <c r="J15" s="115"/>
      <c r="K15" s="115"/>
      <c r="L15" s="105">
        <v>22.6</v>
      </c>
      <c r="M15" s="99"/>
      <c r="N15" s="99"/>
      <c r="O15" s="99"/>
      <c r="P15" s="99"/>
      <c r="Q15" s="99"/>
      <c r="R15" s="650"/>
    </row>
    <row r="16" spans="1:18">
      <c r="A16" s="823"/>
      <c r="B16" s="129" t="s">
        <v>100</v>
      </c>
      <c r="C16" s="115"/>
      <c r="D16" s="115"/>
      <c r="E16" s="115">
        <v>58.2</v>
      </c>
      <c r="F16" s="115"/>
      <c r="G16" s="115"/>
      <c r="H16" s="115"/>
      <c r="I16" s="115"/>
      <c r="J16" s="115"/>
      <c r="K16" s="115"/>
      <c r="L16" s="105">
        <v>49.7</v>
      </c>
      <c r="M16" s="99"/>
      <c r="N16" s="99"/>
      <c r="O16" s="99"/>
      <c r="P16" s="99"/>
      <c r="Q16" s="99"/>
      <c r="R16" s="650"/>
    </row>
    <row r="17" spans="1:18">
      <c r="A17" s="823"/>
      <c r="B17" s="129" t="s">
        <v>95</v>
      </c>
      <c r="C17" s="115"/>
      <c r="D17" s="115"/>
      <c r="E17" s="115">
        <v>40.9</v>
      </c>
      <c r="F17" s="115"/>
      <c r="G17" s="115"/>
      <c r="H17" s="115"/>
      <c r="I17" s="115"/>
      <c r="J17" s="115"/>
      <c r="K17" s="115"/>
      <c r="L17" s="105">
        <v>32.9</v>
      </c>
      <c r="M17" s="99"/>
      <c r="N17" s="99"/>
      <c r="O17" s="99"/>
      <c r="P17" s="99"/>
      <c r="Q17" s="99"/>
      <c r="R17" s="650"/>
    </row>
    <row r="18" spans="1:18">
      <c r="A18" s="823" t="s">
        <v>10</v>
      </c>
      <c r="B18" s="129" t="s">
        <v>94</v>
      </c>
      <c r="C18" s="115"/>
      <c r="D18" s="115"/>
      <c r="E18" s="115">
        <v>2.2000000000000002</v>
      </c>
      <c r="F18" s="115"/>
      <c r="G18" s="115">
        <v>2.2000000000000002</v>
      </c>
      <c r="H18" s="115"/>
      <c r="I18" s="115"/>
      <c r="J18" s="115"/>
      <c r="K18" s="115"/>
      <c r="L18" s="99"/>
      <c r="M18" s="99"/>
      <c r="N18" s="99"/>
      <c r="O18" s="99"/>
      <c r="P18" s="99"/>
      <c r="Q18" s="99"/>
      <c r="R18" s="650"/>
    </row>
    <row r="19" spans="1:18">
      <c r="A19" s="823"/>
      <c r="B19" s="129" t="s">
        <v>96</v>
      </c>
      <c r="C19" s="115"/>
      <c r="D19" s="115"/>
      <c r="E19" s="115">
        <v>5.41</v>
      </c>
      <c r="F19" s="115"/>
      <c r="G19" s="115">
        <v>5.7</v>
      </c>
      <c r="H19" s="115"/>
      <c r="I19" s="115"/>
      <c r="J19" s="115"/>
      <c r="K19" s="115"/>
      <c r="L19" s="99"/>
      <c r="M19" s="99"/>
      <c r="N19" s="99"/>
      <c r="O19" s="99"/>
      <c r="P19" s="99"/>
      <c r="Q19" s="99"/>
      <c r="R19" s="650"/>
    </row>
    <row r="20" spans="1:18">
      <c r="A20" s="823"/>
      <c r="B20" s="129" t="s">
        <v>97</v>
      </c>
      <c r="C20" s="115"/>
      <c r="D20" s="115"/>
      <c r="E20" s="115">
        <v>9.48</v>
      </c>
      <c r="F20" s="115"/>
      <c r="G20" s="115">
        <v>10</v>
      </c>
      <c r="H20" s="115"/>
      <c r="I20" s="115"/>
      <c r="J20" s="115"/>
      <c r="K20" s="115"/>
      <c r="L20" s="99"/>
      <c r="M20" s="99"/>
      <c r="N20" s="99"/>
      <c r="O20" s="99"/>
      <c r="P20" s="99"/>
      <c r="Q20" s="99"/>
      <c r="R20" s="650"/>
    </row>
    <row r="21" spans="1:18">
      <c r="A21" s="823"/>
      <c r="B21" s="129" t="s">
        <v>98</v>
      </c>
      <c r="C21" s="115"/>
      <c r="D21" s="115"/>
      <c r="E21" s="115">
        <v>14.09</v>
      </c>
      <c r="F21" s="115"/>
      <c r="G21" s="115">
        <v>14.1</v>
      </c>
      <c r="H21" s="115"/>
      <c r="I21" s="115"/>
      <c r="J21" s="115"/>
      <c r="K21" s="115"/>
      <c r="L21" s="99"/>
      <c r="M21" s="99"/>
      <c r="N21" s="99"/>
      <c r="O21" s="99"/>
      <c r="P21" s="99"/>
      <c r="Q21" s="99"/>
      <c r="R21" s="650"/>
    </row>
    <row r="22" spans="1:18">
      <c r="A22" s="823"/>
      <c r="B22" s="129" t="s">
        <v>99</v>
      </c>
      <c r="C22" s="115"/>
      <c r="D22" s="115"/>
      <c r="E22" s="115">
        <v>20.88</v>
      </c>
      <c r="F22" s="115"/>
      <c r="G22" s="115">
        <v>20.7</v>
      </c>
      <c r="H22" s="115"/>
      <c r="I22" s="115"/>
      <c r="J22" s="115"/>
      <c r="K22" s="115"/>
      <c r="L22" s="99"/>
      <c r="M22" s="99"/>
      <c r="N22" s="99"/>
      <c r="O22" s="99"/>
      <c r="P22" s="99"/>
      <c r="Q22" s="99"/>
      <c r="R22" s="650"/>
    </row>
    <row r="23" spans="1:18">
      <c r="A23" s="823"/>
      <c r="B23" s="129" t="s">
        <v>100</v>
      </c>
      <c r="C23" s="115"/>
      <c r="D23" s="115"/>
      <c r="E23" s="115">
        <v>50.14</v>
      </c>
      <c r="F23" s="115"/>
      <c r="G23" s="115">
        <v>49.4</v>
      </c>
      <c r="H23" s="115"/>
      <c r="I23" s="115"/>
      <c r="J23" s="115"/>
      <c r="K23" s="115"/>
      <c r="L23" s="99"/>
      <c r="M23" s="99"/>
      <c r="N23" s="99"/>
      <c r="O23" s="99"/>
      <c r="P23" s="99"/>
      <c r="Q23" s="99"/>
      <c r="R23" s="650"/>
    </row>
    <row r="24" spans="1:18">
      <c r="A24" s="823"/>
      <c r="B24" s="129" t="s">
        <v>95</v>
      </c>
      <c r="C24" s="115"/>
      <c r="D24" s="115"/>
      <c r="E24" s="115">
        <v>34.68</v>
      </c>
      <c r="F24" s="115"/>
      <c r="G24" s="115">
        <v>33.5</v>
      </c>
      <c r="H24" s="115"/>
      <c r="I24" s="115"/>
      <c r="J24" s="115"/>
      <c r="K24" s="115"/>
      <c r="L24" s="99"/>
      <c r="M24" s="99"/>
      <c r="N24" s="99"/>
      <c r="O24" s="99"/>
      <c r="P24" s="99"/>
      <c r="Q24" s="99"/>
      <c r="R24" s="650"/>
    </row>
    <row r="25" spans="1:18">
      <c r="A25" s="717" t="s">
        <v>9</v>
      </c>
      <c r="B25" s="129" t="s">
        <v>94</v>
      </c>
      <c r="C25" s="115"/>
      <c r="D25" s="115"/>
      <c r="E25" s="115"/>
      <c r="F25" s="115"/>
      <c r="G25" s="115"/>
      <c r="H25" s="115"/>
      <c r="I25" s="115"/>
      <c r="J25" s="115"/>
      <c r="K25" s="115"/>
      <c r="L25" s="105">
        <v>2.6</v>
      </c>
      <c r="M25" s="105"/>
      <c r="N25" s="105"/>
      <c r="O25" s="105">
        <v>2.9</v>
      </c>
      <c r="P25" s="99"/>
      <c r="Q25" s="99"/>
      <c r="R25" s="650"/>
    </row>
    <row r="26" spans="1:18">
      <c r="A26" s="717"/>
      <c r="B26" s="129" t="s">
        <v>96</v>
      </c>
      <c r="C26" s="115"/>
      <c r="D26" s="115"/>
      <c r="E26" s="115"/>
      <c r="F26" s="115"/>
      <c r="G26" s="115"/>
      <c r="H26" s="115"/>
      <c r="I26" s="115"/>
      <c r="J26" s="115"/>
      <c r="K26" s="115"/>
      <c r="L26" s="105">
        <v>6.4</v>
      </c>
      <c r="M26" s="105"/>
      <c r="N26" s="105"/>
      <c r="O26" s="105">
        <v>7</v>
      </c>
      <c r="P26" s="99"/>
      <c r="Q26" s="99"/>
      <c r="R26" s="650"/>
    </row>
    <row r="27" spans="1:18">
      <c r="A27" s="717"/>
      <c r="B27" s="129" t="s">
        <v>97</v>
      </c>
      <c r="C27" s="115"/>
      <c r="D27" s="115"/>
      <c r="E27" s="115"/>
      <c r="F27" s="115"/>
      <c r="G27" s="115"/>
      <c r="H27" s="115"/>
      <c r="I27" s="115"/>
      <c r="J27" s="115"/>
      <c r="K27" s="115"/>
      <c r="L27" s="105">
        <v>9.8000000000000007</v>
      </c>
      <c r="M27" s="105"/>
      <c r="N27" s="105"/>
      <c r="O27" s="105">
        <v>11</v>
      </c>
      <c r="P27" s="99"/>
      <c r="Q27" s="99"/>
      <c r="R27" s="650"/>
    </row>
    <row r="28" spans="1:18">
      <c r="A28" s="717"/>
      <c r="B28" s="129" t="s">
        <v>98</v>
      </c>
      <c r="C28" s="115"/>
      <c r="D28" s="115"/>
      <c r="E28" s="115"/>
      <c r="F28" s="115"/>
      <c r="G28" s="115"/>
      <c r="H28" s="115"/>
      <c r="I28" s="115"/>
      <c r="J28" s="115"/>
      <c r="K28" s="115"/>
      <c r="L28" s="105">
        <v>13.3</v>
      </c>
      <c r="M28" s="105"/>
      <c r="N28" s="105"/>
      <c r="O28" s="105">
        <v>14.9</v>
      </c>
      <c r="P28" s="99"/>
      <c r="Q28" s="99"/>
      <c r="R28" s="650"/>
    </row>
    <row r="29" spans="1:18">
      <c r="A29" s="717"/>
      <c r="B29" s="129" t="s">
        <v>99</v>
      </c>
      <c r="C29" s="115"/>
      <c r="D29" s="115"/>
      <c r="E29" s="115"/>
      <c r="F29" s="115"/>
      <c r="G29" s="115"/>
      <c r="H29" s="115"/>
      <c r="I29" s="115"/>
      <c r="J29" s="115"/>
      <c r="K29" s="115"/>
      <c r="L29" s="105">
        <v>18.8</v>
      </c>
      <c r="M29" s="105"/>
      <c r="N29" s="105"/>
      <c r="O29" s="105">
        <v>21</v>
      </c>
      <c r="P29" s="99"/>
      <c r="Q29" s="99"/>
      <c r="R29" s="650"/>
    </row>
    <row r="30" spans="1:18">
      <c r="A30" s="717"/>
      <c r="B30" s="129" t="s">
        <v>100</v>
      </c>
      <c r="C30" s="115"/>
      <c r="D30" s="115"/>
      <c r="E30" s="115"/>
      <c r="F30" s="115"/>
      <c r="G30" s="115"/>
      <c r="H30" s="115"/>
      <c r="I30" s="115"/>
      <c r="J30" s="115"/>
      <c r="K30" s="115"/>
      <c r="L30" s="105">
        <v>51.7</v>
      </c>
      <c r="M30" s="105"/>
      <c r="N30" s="105"/>
      <c r="O30" s="105">
        <v>46.2</v>
      </c>
      <c r="P30" s="99"/>
      <c r="Q30" s="99"/>
      <c r="R30" s="650"/>
    </row>
    <row r="31" spans="1:18" ht="15" thickBot="1">
      <c r="A31" s="718"/>
      <c r="B31" s="352" t="s">
        <v>95</v>
      </c>
      <c r="C31" s="182"/>
      <c r="D31" s="182"/>
      <c r="E31" s="182"/>
      <c r="F31" s="182"/>
      <c r="G31" s="182"/>
      <c r="H31" s="182"/>
      <c r="I31" s="182"/>
      <c r="J31" s="182"/>
      <c r="K31" s="182"/>
      <c r="L31" s="653">
        <v>38.1</v>
      </c>
      <c r="M31" s="653"/>
      <c r="N31" s="653"/>
      <c r="O31" s="653">
        <v>31</v>
      </c>
      <c r="P31" s="651"/>
      <c r="Q31" s="651"/>
      <c r="R31" s="652"/>
    </row>
    <row r="33" spans="1:22">
      <c r="A33" s="54" t="s">
        <v>26</v>
      </c>
    </row>
    <row r="34" spans="1:22" s="448" customFormat="1" ht="13.8">
      <c r="A34" s="837" t="s">
        <v>648</v>
      </c>
      <c r="B34" s="837"/>
      <c r="C34" s="837"/>
      <c r="D34" s="837"/>
      <c r="E34" s="837"/>
      <c r="F34" s="837"/>
      <c r="G34" s="837"/>
      <c r="H34" s="837"/>
      <c r="I34" s="837"/>
      <c r="J34" s="837"/>
      <c r="K34" s="837"/>
      <c r="L34" s="837"/>
      <c r="M34" s="837"/>
      <c r="N34" s="837"/>
      <c r="O34" s="452"/>
      <c r="P34" s="452"/>
      <c r="Q34" s="452"/>
      <c r="R34" s="452"/>
      <c r="S34" s="452"/>
      <c r="T34" s="452"/>
      <c r="U34" s="452"/>
      <c r="V34" s="452"/>
    </row>
    <row r="35" spans="1:22" s="451" customFormat="1">
      <c r="A35" s="834"/>
      <c r="B35" s="834"/>
      <c r="C35" s="834"/>
      <c r="D35" s="834"/>
      <c r="E35" s="834"/>
      <c r="F35" s="834"/>
      <c r="G35" s="834"/>
      <c r="H35" s="834"/>
      <c r="I35" s="834"/>
      <c r="J35" s="834"/>
    </row>
    <row r="36" spans="1:22">
      <c r="A36" s="834" t="s">
        <v>650</v>
      </c>
      <c r="B36" s="834"/>
      <c r="C36" s="834"/>
      <c r="D36" s="834"/>
      <c r="E36" s="834"/>
      <c r="F36" s="834"/>
      <c r="G36" s="834"/>
      <c r="H36" s="834"/>
      <c r="I36" s="834"/>
      <c r="J36" s="834"/>
    </row>
    <row r="37" spans="1:22">
      <c r="A37" s="28"/>
      <c r="B37" s="28"/>
    </row>
    <row r="38" spans="1:22">
      <c r="A38" s="28"/>
      <c r="B38" s="28"/>
    </row>
    <row r="39" spans="1:22">
      <c r="A39" s="28"/>
      <c r="B39" s="28"/>
    </row>
    <row r="40" spans="1:22">
      <c r="A40" s="28"/>
      <c r="B40" s="28"/>
    </row>
    <row r="41" spans="1:22">
      <c r="A41" s="28"/>
      <c r="B41" s="28"/>
    </row>
    <row r="42" spans="1:22">
      <c r="A42" s="28"/>
      <c r="B42" s="28"/>
    </row>
    <row r="43" spans="1:22">
      <c r="A43" s="28"/>
      <c r="B43" s="28"/>
    </row>
  </sheetData>
  <mergeCells count="7">
    <mergeCell ref="A36:J36"/>
    <mergeCell ref="A35:J35"/>
    <mergeCell ref="A4:A10"/>
    <mergeCell ref="A11:A17"/>
    <mergeCell ref="A18:A24"/>
    <mergeCell ref="A25:A31"/>
    <mergeCell ref="A34:N34"/>
  </mergeCells>
  <printOptions horizontalCentered="1" verticalCentered="1"/>
  <pageMargins left="0.7" right="0.7" top="0.75" bottom="0.75" header="0.3" footer="0.3"/>
  <pageSetup scale="91" firstPageNumber="14" orientation="landscape" r:id="rId1"/>
  <headerFooter>
    <oddFooter>&amp;C&amp;P</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pageSetUpPr fitToPage="1"/>
  </sheetPr>
  <dimension ref="A1:V44"/>
  <sheetViews>
    <sheetView topLeftCell="A15" workbookViewId="0">
      <selection activeCell="H25" sqref="H25:L31"/>
    </sheetView>
  </sheetViews>
  <sheetFormatPr defaultColWidth="9.21875" defaultRowHeight="14.4"/>
  <cols>
    <col min="1" max="1" width="33.77734375" bestFit="1" customWidth="1"/>
    <col min="2" max="2" width="27.21875" bestFit="1" customWidth="1"/>
    <col min="3" max="18" width="7" customWidth="1"/>
  </cols>
  <sheetData>
    <row r="1" spans="1:18">
      <c r="A1" s="58" t="s">
        <v>638</v>
      </c>
    </row>
    <row r="2" spans="1:18" ht="15" thickBot="1">
      <c r="A2" s="27"/>
    </row>
    <row r="3" spans="1:18">
      <c r="A3" s="350" t="s">
        <v>42</v>
      </c>
      <c r="B3" s="236" t="s">
        <v>93</v>
      </c>
      <c r="C3" s="351">
        <v>2008</v>
      </c>
      <c r="D3" s="351">
        <v>2009</v>
      </c>
      <c r="E3" s="351">
        <v>2010</v>
      </c>
      <c r="F3" s="351">
        <v>2011</v>
      </c>
      <c r="G3" s="351">
        <v>2012</v>
      </c>
      <c r="H3" s="172">
        <v>2013</v>
      </c>
      <c r="I3" s="245">
        <v>2014</v>
      </c>
      <c r="J3" s="172">
        <v>2015</v>
      </c>
      <c r="K3" s="172">
        <v>2016</v>
      </c>
      <c r="L3" s="172">
        <v>2017</v>
      </c>
      <c r="M3" s="172">
        <v>2018</v>
      </c>
      <c r="N3" s="245">
        <v>2019</v>
      </c>
      <c r="O3" s="172">
        <v>2020</v>
      </c>
      <c r="P3" s="245">
        <v>2021</v>
      </c>
      <c r="Q3" s="172">
        <v>2022</v>
      </c>
      <c r="R3" s="237">
        <v>2023</v>
      </c>
    </row>
    <row r="4" spans="1:18">
      <c r="A4" s="823" t="s">
        <v>8</v>
      </c>
      <c r="B4" s="129" t="s">
        <v>94</v>
      </c>
      <c r="C4" s="115"/>
      <c r="D4" s="115"/>
      <c r="E4" s="115"/>
      <c r="F4" s="115"/>
      <c r="G4" s="115">
        <v>1.9</v>
      </c>
      <c r="H4" s="115"/>
      <c r="I4" s="115"/>
      <c r="J4" s="115"/>
      <c r="K4" s="115"/>
      <c r="L4" s="99">
        <v>2.1</v>
      </c>
      <c r="M4" s="99"/>
      <c r="N4" s="99"/>
      <c r="O4" s="99"/>
      <c r="P4" s="99"/>
      <c r="Q4" s="99"/>
      <c r="R4" s="650"/>
    </row>
    <row r="5" spans="1:18">
      <c r="A5" s="823"/>
      <c r="B5" s="129" t="s">
        <v>96</v>
      </c>
      <c r="C5" s="115"/>
      <c r="D5" s="115"/>
      <c r="E5" s="115"/>
      <c r="F5" s="115"/>
      <c r="G5" s="115">
        <v>5.3</v>
      </c>
      <c r="H5" s="115"/>
      <c r="I5" s="115"/>
      <c r="J5" s="115"/>
      <c r="K5" s="115"/>
      <c r="L5" s="99">
        <v>5.7</v>
      </c>
      <c r="M5" s="99"/>
      <c r="N5" s="99"/>
      <c r="O5" s="99"/>
      <c r="P5" s="99"/>
      <c r="Q5" s="99"/>
      <c r="R5" s="650"/>
    </row>
    <row r="6" spans="1:18">
      <c r="A6" s="823"/>
      <c r="B6" s="129" t="s">
        <v>97</v>
      </c>
      <c r="C6" s="115"/>
      <c r="D6" s="115"/>
      <c r="E6" s="115"/>
      <c r="F6" s="115"/>
      <c r="G6" s="115">
        <v>10.4</v>
      </c>
      <c r="H6" s="115"/>
      <c r="I6" s="115"/>
      <c r="J6" s="115"/>
      <c r="K6" s="115"/>
      <c r="L6" s="99">
        <v>10.3</v>
      </c>
      <c r="M6" s="99"/>
      <c r="N6" s="99"/>
      <c r="O6" s="99"/>
      <c r="P6" s="99"/>
      <c r="Q6" s="99"/>
      <c r="R6" s="650"/>
    </row>
    <row r="7" spans="1:18">
      <c r="A7" s="823"/>
      <c r="B7" s="129" t="s">
        <v>98</v>
      </c>
      <c r="C7" s="115"/>
      <c r="D7" s="115"/>
      <c r="E7" s="115"/>
      <c r="F7" s="115"/>
      <c r="G7" s="115">
        <v>14.9</v>
      </c>
      <c r="H7" s="115"/>
      <c r="I7" s="115"/>
      <c r="J7" s="115"/>
      <c r="K7" s="115"/>
      <c r="L7" s="99">
        <v>15.4</v>
      </c>
      <c r="M7" s="99"/>
      <c r="N7" s="99"/>
      <c r="O7" s="99"/>
      <c r="P7" s="99"/>
      <c r="Q7" s="99"/>
      <c r="R7" s="650"/>
    </row>
    <row r="8" spans="1:18" ht="15" customHeight="1">
      <c r="A8" s="823"/>
      <c r="B8" s="129" t="s">
        <v>99</v>
      </c>
      <c r="C8" s="115"/>
      <c r="D8" s="115"/>
      <c r="E8" s="115"/>
      <c r="F8" s="115"/>
      <c r="G8" s="115">
        <v>21.9</v>
      </c>
      <c r="H8" s="115"/>
      <c r="I8" s="115"/>
      <c r="J8" s="115"/>
      <c r="K8" s="115"/>
      <c r="L8" s="99">
        <v>22.6</v>
      </c>
      <c r="M8" s="99"/>
      <c r="N8" s="99"/>
      <c r="O8" s="99"/>
      <c r="P8" s="99"/>
      <c r="Q8" s="99"/>
      <c r="R8" s="650"/>
    </row>
    <row r="9" spans="1:18">
      <c r="A9" s="823"/>
      <c r="B9" s="129" t="s">
        <v>100</v>
      </c>
      <c r="C9" s="115"/>
      <c r="D9" s="115"/>
      <c r="E9" s="115"/>
      <c r="F9" s="115"/>
      <c r="G9" s="115">
        <v>47.5</v>
      </c>
      <c r="H9" s="115"/>
      <c r="I9" s="115"/>
      <c r="J9" s="115"/>
      <c r="K9" s="115"/>
      <c r="L9" s="99">
        <v>46</v>
      </c>
      <c r="M9" s="99"/>
      <c r="N9" s="99"/>
      <c r="O9" s="99"/>
      <c r="P9" s="99"/>
      <c r="Q9" s="99"/>
      <c r="R9" s="650"/>
    </row>
    <row r="10" spans="1:18">
      <c r="A10" s="823"/>
      <c r="B10" s="129" t="s">
        <v>95</v>
      </c>
      <c r="C10" s="115"/>
      <c r="D10" s="115"/>
      <c r="E10" s="115"/>
      <c r="F10" s="115"/>
      <c r="G10" s="115">
        <v>31.2</v>
      </c>
      <c r="H10" s="115"/>
      <c r="I10" s="115"/>
      <c r="J10" s="115"/>
      <c r="K10" s="115"/>
      <c r="L10" s="99">
        <v>29.7</v>
      </c>
      <c r="M10" s="99"/>
      <c r="N10" s="99"/>
      <c r="O10" s="99"/>
      <c r="P10" s="99"/>
      <c r="Q10" s="99"/>
      <c r="R10" s="650"/>
    </row>
    <row r="11" spans="1:18">
      <c r="A11" s="823" t="s">
        <v>6</v>
      </c>
      <c r="B11" s="129" t="s">
        <v>94</v>
      </c>
      <c r="C11" s="115">
        <v>1.94</v>
      </c>
      <c r="D11" s="115"/>
      <c r="E11" s="115"/>
      <c r="F11" s="115"/>
      <c r="G11" s="115"/>
      <c r="H11" s="115"/>
      <c r="I11" s="107">
        <v>1.6</v>
      </c>
      <c r="J11" s="107"/>
      <c r="K11" s="107"/>
      <c r="L11" s="105"/>
      <c r="M11" s="105"/>
      <c r="N11" s="105">
        <v>1.7</v>
      </c>
      <c r="O11" s="99"/>
      <c r="P11" s="99"/>
      <c r="Q11" s="99"/>
      <c r="R11" s="650"/>
    </row>
    <row r="12" spans="1:18">
      <c r="A12" s="823"/>
      <c r="B12" s="129" t="s">
        <v>96</v>
      </c>
      <c r="C12" s="115">
        <v>5.23</v>
      </c>
      <c r="D12" s="115"/>
      <c r="E12" s="115"/>
      <c r="F12" s="115"/>
      <c r="G12" s="115"/>
      <c r="H12" s="115"/>
      <c r="I12" s="107">
        <v>4.2</v>
      </c>
      <c r="J12" s="107"/>
      <c r="K12" s="107"/>
      <c r="L12" s="105"/>
      <c r="M12" s="105"/>
      <c r="N12" s="105">
        <v>4.5999999999999996</v>
      </c>
      <c r="O12" s="99"/>
      <c r="P12" s="99"/>
      <c r="Q12" s="99"/>
      <c r="R12" s="650"/>
    </row>
    <row r="13" spans="1:18">
      <c r="A13" s="823"/>
      <c r="B13" s="129" t="s">
        <v>97</v>
      </c>
      <c r="C13" s="115">
        <v>9.4700000000000006</v>
      </c>
      <c r="D13" s="115"/>
      <c r="E13" s="115"/>
      <c r="F13" s="115"/>
      <c r="G13" s="115"/>
      <c r="H13" s="115"/>
      <c r="I13" s="107">
        <v>7.6</v>
      </c>
      <c r="J13" s="107"/>
      <c r="K13" s="107"/>
      <c r="L13" s="105"/>
      <c r="M13" s="105"/>
      <c r="N13" s="105">
        <v>8.3000000000000007</v>
      </c>
      <c r="O13" s="99"/>
      <c r="P13" s="99"/>
      <c r="Q13" s="99"/>
      <c r="R13" s="650"/>
    </row>
    <row r="14" spans="1:18">
      <c r="A14" s="823"/>
      <c r="B14" s="129" t="s">
        <v>98</v>
      </c>
      <c r="C14" s="115">
        <v>13.74</v>
      </c>
      <c r="D14" s="115"/>
      <c r="E14" s="115"/>
      <c r="F14" s="115"/>
      <c r="G14" s="115"/>
      <c r="H14" s="115"/>
      <c r="I14" s="107">
        <v>11.2</v>
      </c>
      <c r="J14" s="107"/>
      <c r="K14" s="107"/>
      <c r="L14" s="105"/>
      <c r="M14" s="105"/>
      <c r="N14" s="105">
        <v>12.4</v>
      </c>
      <c r="O14" s="99"/>
      <c r="P14" s="99"/>
      <c r="Q14" s="99"/>
      <c r="R14" s="650"/>
    </row>
    <row r="15" spans="1:18">
      <c r="A15" s="823"/>
      <c r="B15" s="129" t="s">
        <v>99</v>
      </c>
      <c r="C15" s="115">
        <v>20.100000000000001</v>
      </c>
      <c r="D15" s="115"/>
      <c r="E15" s="115"/>
      <c r="F15" s="115"/>
      <c r="G15" s="115"/>
      <c r="H15" s="115"/>
      <c r="I15" s="107">
        <v>17.399999999999999</v>
      </c>
      <c r="J15" s="107"/>
      <c r="K15" s="107"/>
      <c r="L15" s="105"/>
      <c r="M15" s="105"/>
      <c r="N15" s="105">
        <v>18.7</v>
      </c>
      <c r="O15" s="99"/>
      <c r="P15" s="99"/>
      <c r="Q15" s="99"/>
      <c r="R15" s="650"/>
    </row>
    <row r="16" spans="1:18">
      <c r="A16" s="823"/>
      <c r="B16" s="129" t="s">
        <v>100</v>
      </c>
      <c r="C16" s="115">
        <v>51.46</v>
      </c>
      <c r="D16" s="115"/>
      <c r="E16" s="115"/>
      <c r="F16" s="115"/>
      <c r="G16" s="115"/>
      <c r="H16" s="115"/>
      <c r="I16" s="107">
        <v>59.5</v>
      </c>
      <c r="J16" s="107"/>
      <c r="K16" s="107"/>
      <c r="L16" s="105"/>
      <c r="M16" s="105"/>
      <c r="N16" s="99">
        <v>56</v>
      </c>
      <c r="O16" s="99"/>
      <c r="P16" s="99"/>
      <c r="Q16" s="99"/>
      <c r="R16" s="650"/>
    </row>
    <row r="17" spans="1:18">
      <c r="A17" s="823"/>
      <c r="B17" s="129" t="s">
        <v>95</v>
      </c>
      <c r="C17" s="115">
        <v>36.729999999999997</v>
      </c>
      <c r="D17" s="115"/>
      <c r="E17" s="115"/>
      <c r="F17" s="115"/>
      <c r="G17" s="115"/>
      <c r="H17" s="115"/>
      <c r="I17" s="107">
        <v>45.5</v>
      </c>
      <c r="J17" s="107"/>
      <c r="K17" s="107"/>
      <c r="L17" s="105"/>
      <c r="M17" s="105"/>
      <c r="N17" s="105">
        <v>41.1</v>
      </c>
      <c r="O17" s="99"/>
      <c r="P17" s="99"/>
      <c r="Q17" s="99"/>
      <c r="R17" s="650"/>
    </row>
    <row r="18" spans="1:18">
      <c r="A18" s="823" t="s">
        <v>25</v>
      </c>
      <c r="B18" s="129" t="s">
        <v>94</v>
      </c>
      <c r="C18" s="115"/>
      <c r="D18" s="115"/>
      <c r="E18" s="115"/>
      <c r="F18" s="115"/>
      <c r="G18" s="115"/>
      <c r="H18" s="115"/>
      <c r="I18" s="115"/>
      <c r="J18" s="115">
        <v>1</v>
      </c>
      <c r="K18" s="115"/>
      <c r="L18" s="99"/>
      <c r="M18" s="99"/>
      <c r="N18" s="99"/>
      <c r="O18" s="99"/>
      <c r="P18" s="99"/>
      <c r="Q18" s="99"/>
      <c r="R18" s="650"/>
    </row>
    <row r="19" spans="1:18">
      <c r="A19" s="823"/>
      <c r="B19" s="129" t="s">
        <v>96</v>
      </c>
      <c r="C19" s="115"/>
      <c r="D19" s="115"/>
      <c r="E19" s="115"/>
      <c r="F19" s="115"/>
      <c r="G19" s="115"/>
      <c r="H19" s="115"/>
      <c r="I19" s="115"/>
      <c r="J19" s="115">
        <v>2.8</v>
      </c>
      <c r="K19" s="115"/>
      <c r="L19" s="99"/>
      <c r="M19" s="99"/>
      <c r="N19" s="99"/>
      <c r="O19" s="99"/>
      <c r="P19" s="99"/>
      <c r="Q19" s="99"/>
      <c r="R19" s="650"/>
    </row>
    <row r="20" spans="1:18">
      <c r="A20" s="823"/>
      <c r="B20" s="129" t="s">
        <v>97</v>
      </c>
      <c r="C20" s="115"/>
      <c r="D20" s="115"/>
      <c r="E20" s="115"/>
      <c r="F20" s="115"/>
      <c r="G20" s="115"/>
      <c r="H20" s="115"/>
      <c r="I20" s="115"/>
      <c r="J20" s="115">
        <v>5.8</v>
      </c>
      <c r="K20" s="115"/>
      <c r="L20" s="99"/>
      <c r="M20" s="99"/>
      <c r="N20" s="99"/>
      <c r="O20" s="99"/>
      <c r="P20" s="99"/>
      <c r="Q20" s="99"/>
      <c r="R20" s="650"/>
    </row>
    <row r="21" spans="1:18">
      <c r="A21" s="823"/>
      <c r="B21" s="129" t="s">
        <v>98</v>
      </c>
      <c r="C21" s="115"/>
      <c r="D21" s="115"/>
      <c r="E21" s="115"/>
      <c r="F21" s="115"/>
      <c r="G21" s="115"/>
      <c r="H21" s="115"/>
      <c r="I21" s="115"/>
      <c r="J21" s="115">
        <v>9.8000000000000007</v>
      </c>
      <c r="K21" s="115"/>
      <c r="L21" s="99"/>
      <c r="M21" s="99"/>
      <c r="N21" s="99"/>
      <c r="O21" s="99"/>
      <c r="P21" s="99"/>
      <c r="Q21" s="99"/>
      <c r="R21" s="650"/>
    </row>
    <row r="22" spans="1:18">
      <c r="A22" s="823"/>
      <c r="B22" s="129" t="s">
        <v>99</v>
      </c>
      <c r="C22" s="115"/>
      <c r="D22" s="115"/>
      <c r="E22" s="115"/>
      <c r="F22" s="115"/>
      <c r="G22" s="115"/>
      <c r="H22" s="115"/>
      <c r="I22" s="115"/>
      <c r="J22" s="115">
        <v>17.899999999999999</v>
      </c>
      <c r="K22" s="115"/>
      <c r="L22" s="99"/>
      <c r="M22" s="99"/>
      <c r="N22" s="99"/>
      <c r="O22" s="99"/>
      <c r="P22" s="99"/>
      <c r="Q22" s="99"/>
      <c r="R22" s="650"/>
    </row>
    <row r="23" spans="1:18">
      <c r="A23" s="823"/>
      <c r="B23" s="129" t="s">
        <v>100</v>
      </c>
      <c r="C23" s="115"/>
      <c r="D23" s="115"/>
      <c r="E23" s="115"/>
      <c r="F23" s="115"/>
      <c r="G23" s="115"/>
      <c r="H23" s="115"/>
      <c r="I23" s="115"/>
      <c r="J23" s="115">
        <v>63.7</v>
      </c>
      <c r="K23" s="115"/>
      <c r="L23" s="99"/>
      <c r="M23" s="99"/>
      <c r="N23" s="99"/>
      <c r="O23" s="99"/>
      <c r="P23" s="99"/>
      <c r="Q23" s="99"/>
      <c r="R23" s="650"/>
    </row>
    <row r="24" spans="1:18">
      <c r="A24" s="823"/>
      <c r="B24" s="129" t="s">
        <v>95</v>
      </c>
      <c r="C24" s="115"/>
      <c r="D24" s="115"/>
      <c r="E24" s="115"/>
      <c r="F24" s="115"/>
      <c r="G24" s="115"/>
      <c r="H24" s="115"/>
      <c r="I24" s="115"/>
      <c r="J24" s="115">
        <v>47.2</v>
      </c>
      <c r="K24" s="115"/>
      <c r="L24" s="99"/>
      <c r="M24" s="99"/>
      <c r="N24" s="99"/>
      <c r="O24" s="99"/>
      <c r="P24" s="99"/>
      <c r="Q24" s="99"/>
      <c r="R24" s="650"/>
    </row>
    <row r="25" spans="1:18">
      <c r="A25" s="717" t="s">
        <v>4</v>
      </c>
      <c r="B25" s="129" t="s">
        <v>94</v>
      </c>
      <c r="C25" s="115"/>
      <c r="D25" s="115"/>
      <c r="E25" s="115"/>
      <c r="F25" s="115"/>
      <c r="G25" s="115"/>
      <c r="H25" s="115"/>
      <c r="I25" s="115"/>
      <c r="J25" s="115"/>
      <c r="K25" s="115"/>
      <c r="L25" s="99"/>
      <c r="M25" s="105">
        <v>2.6</v>
      </c>
      <c r="N25" s="99"/>
      <c r="O25" s="99"/>
      <c r="P25" s="99"/>
      <c r="Q25" s="99"/>
      <c r="R25" s="650"/>
    </row>
    <row r="26" spans="1:18">
      <c r="A26" s="717"/>
      <c r="B26" s="129" t="s">
        <v>96</v>
      </c>
      <c r="C26" s="115"/>
      <c r="D26" s="115"/>
      <c r="E26" s="115"/>
      <c r="F26" s="115"/>
      <c r="G26" s="115"/>
      <c r="H26" s="115"/>
      <c r="I26" s="115"/>
      <c r="J26" s="115"/>
      <c r="K26" s="115"/>
      <c r="L26" s="99"/>
      <c r="M26" s="105">
        <v>7.1</v>
      </c>
      <c r="N26" s="99"/>
      <c r="O26" s="99"/>
      <c r="P26" s="99"/>
      <c r="Q26" s="99"/>
      <c r="R26" s="650"/>
    </row>
    <row r="27" spans="1:18">
      <c r="A27" s="717"/>
      <c r="B27" s="129" t="s">
        <v>97</v>
      </c>
      <c r="C27" s="115"/>
      <c r="D27" s="115"/>
      <c r="E27" s="115"/>
      <c r="F27" s="115"/>
      <c r="G27" s="115"/>
      <c r="H27" s="115"/>
      <c r="I27" s="115"/>
      <c r="J27" s="115"/>
      <c r="K27" s="115"/>
      <c r="L27" s="105"/>
      <c r="M27" s="105">
        <v>12.6</v>
      </c>
      <c r="N27" s="99"/>
      <c r="O27" s="99"/>
      <c r="P27" s="99"/>
      <c r="Q27" s="99"/>
      <c r="R27" s="650"/>
    </row>
    <row r="28" spans="1:18">
      <c r="A28" s="717"/>
      <c r="B28" s="129" t="s">
        <v>98</v>
      </c>
      <c r="C28" s="115"/>
      <c r="D28" s="115"/>
      <c r="E28" s="115"/>
      <c r="F28" s="115"/>
      <c r="G28" s="115"/>
      <c r="H28" s="115"/>
      <c r="I28" s="115"/>
      <c r="J28" s="115"/>
      <c r="K28" s="115"/>
      <c r="L28" s="105"/>
      <c r="M28" s="105">
        <v>17.7</v>
      </c>
      <c r="N28" s="99"/>
      <c r="O28" s="99"/>
      <c r="P28" s="99"/>
      <c r="Q28" s="99"/>
      <c r="R28" s="650"/>
    </row>
    <row r="29" spans="1:18">
      <c r="A29" s="717"/>
      <c r="B29" s="129" t="s">
        <v>99</v>
      </c>
      <c r="C29" s="115"/>
      <c r="D29" s="115"/>
      <c r="E29" s="115"/>
      <c r="F29" s="115"/>
      <c r="G29" s="115"/>
      <c r="H29" s="115"/>
      <c r="I29" s="115"/>
      <c r="J29" s="115"/>
      <c r="K29" s="115"/>
      <c r="L29" s="105"/>
      <c r="M29" s="105">
        <v>23.5</v>
      </c>
      <c r="N29" s="99"/>
      <c r="O29" s="99"/>
      <c r="P29" s="99"/>
      <c r="Q29" s="99"/>
      <c r="R29" s="650"/>
    </row>
    <row r="30" spans="1:18">
      <c r="A30" s="717"/>
      <c r="B30" s="129" t="s">
        <v>100</v>
      </c>
      <c r="C30" s="115"/>
      <c r="D30" s="115"/>
      <c r="E30" s="115"/>
      <c r="F30" s="115"/>
      <c r="G30" s="115"/>
      <c r="H30" s="115"/>
      <c r="I30" s="115"/>
      <c r="J30" s="115"/>
      <c r="K30" s="115"/>
      <c r="L30" s="105"/>
      <c r="M30" s="105">
        <v>39.1</v>
      </c>
      <c r="N30" s="99"/>
      <c r="O30" s="99"/>
      <c r="P30" s="99"/>
      <c r="Q30" s="99"/>
      <c r="R30" s="650"/>
    </row>
    <row r="31" spans="1:18" ht="15" thickBot="1">
      <c r="A31" s="718"/>
      <c r="B31" s="352" t="s">
        <v>95</v>
      </c>
      <c r="C31" s="182"/>
      <c r="D31" s="182"/>
      <c r="E31" s="182"/>
      <c r="F31" s="182"/>
      <c r="G31" s="182"/>
      <c r="H31" s="182"/>
      <c r="I31" s="182"/>
      <c r="J31" s="182"/>
      <c r="K31" s="182"/>
      <c r="L31" s="653"/>
      <c r="M31" s="653">
        <v>23.9</v>
      </c>
      <c r="N31" s="651"/>
      <c r="O31" s="651"/>
      <c r="P31" s="651"/>
      <c r="Q31" s="651"/>
      <c r="R31" s="652"/>
    </row>
    <row r="33" spans="1:22">
      <c r="A33" s="54" t="s">
        <v>26</v>
      </c>
    </row>
    <row r="34" spans="1:22" s="448" customFormat="1" ht="13.8">
      <c r="A34" s="837" t="s">
        <v>648</v>
      </c>
      <c r="B34" s="837"/>
      <c r="C34" s="837"/>
      <c r="D34" s="837"/>
      <c r="E34" s="837"/>
      <c r="F34" s="837"/>
      <c r="G34" s="837"/>
      <c r="H34" s="837"/>
      <c r="I34" s="837"/>
      <c r="J34" s="837"/>
      <c r="K34" s="837"/>
      <c r="L34" s="837"/>
      <c r="M34" s="837"/>
      <c r="N34" s="837"/>
      <c r="O34" s="452"/>
      <c r="P34" s="452"/>
      <c r="Q34" s="452"/>
      <c r="R34" s="452"/>
      <c r="S34" s="452"/>
      <c r="T34" s="452"/>
      <c r="U34" s="452"/>
      <c r="V34" s="452"/>
    </row>
    <row r="35" spans="1:22" s="448" customFormat="1">
      <c r="A35" s="452"/>
      <c r="B35" s="453"/>
      <c r="C35" s="452"/>
      <c r="D35" s="452"/>
      <c r="E35" s="452"/>
      <c r="F35" s="452"/>
      <c r="G35" s="452"/>
      <c r="H35" s="452"/>
      <c r="I35" s="452"/>
      <c r="J35" s="452"/>
      <c r="K35" s="452"/>
      <c r="L35" s="452"/>
      <c r="M35" s="452"/>
      <c r="N35" s="452"/>
      <c r="O35" s="452"/>
      <c r="P35" s="452"/>
      <c r="Q35" s="452"/>
      <c r="R35" s="452"/>
      <c r="S35" s="452"/>
      <c r="T35" s="452"/>
      <c r="U35" s="452"/>
      <c r="V35" s="452"/>
    </row>
    <row r="36" spans="1:22" s="451" customFormat="1">
      <c r="A36" s="834" t="s">
        <v>642</v>
      </c>
      <c r="B36" s="834"/>
      <c r="C36" s="834"/>
      <c r="D36" s="834"/>
      <c r="E36" s="834"/>
      <c r="F36" s="834"/>
      <c r="G36" s="834"/>
      <c r="H36" s="834"/>
      <c r="I36" s="834"/>
      <c r="J36" s="834"/>
    </row>
    <row r="37" spans="1:22">
      <c r="A37" s="28"/>
      <c r="B37" s="28"/>
    </row>
    <row r="38" spans="1:22">
      <c r="A38" s="28"/>
      <c r="B38" s="28"/>
    </row>
    <row r="39" spans="1:22">
      <c r="A39" s="28"/>
      <c r="B39" s="28"/>
    </row>
    <row r="40" spans="1:22">
      <c r="A40" s="28"/>
      <c r="B40" s="28"/>
    </row>
    <row r="41" spans="1:22">
      <c r="A41" s="28"/>
      <c r="B41" s="28"/>
    </row>
    <row r="42" spans="1:22">
      <c r="A42" s="28"/>
      <c r="B42" s="28"/>
    </row>
    <row r="43" spans="1:22">
      <c r="A43" s="28"/>
      <c r="B43" s="28"/>
    </row>
    <row r="44" spans="1:22">
      <c r="A44" s="28"/>
      <c r="B44" s="28"/>
    </row>
  </sheetData>
  <mergeCells count="6">
    <mergeCell ref="A36:J36"/>
    <mergeCell ref="A4:A10"/>
    <mergeCell ref="A11:A17"/>
    <mergeCell ref="A18:A24"/>
    <mergeCell ref="A25:A31"/>
    <mergeCell ref="A34:N34"/>
  </mergeCells>
  <printOptions horizontalCentered="1" verticalCentered="1"/>
  <pageMargins left="0.7" right="0.7" top="0.75" bottom="0.75" header="0.3" footer="0.3"/>
  <pageSetup scale="91" firstPageNumber="14" orientation="landscape" r:id="rId1"/>
  <headerFooter>
    <oddFooter>&amp;C&amp;P</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pageSetUpPr fitToPage="1"/>
  </sheetPr>
  <dimension ref="A1:V44"/>
  <sheetViews>
    <sheetView workbookViewId="0">
      <selection activeCell="P30" sqref="P30"/>
    </sheetView>
  </sheetViews>
  <sheetFormatPr defaultColWidth="9.21875" defaultRowHeight="14.4"/>
  <cols>
    <col min="1" max="1" width="33.77734375" bestFit="1" customWidth="1"/>
    <col min="2" max="2" width="27.21875" bestFit="1" customWidth="1"/>
    <col min="3" max="18" width="7" customWidth="1"/>
  </cols>
  <sheetData>
    <row r="1" spans="1:18">
      <c r="A1" s="58" t="s">
        <v>638</v>
      </c>
    </row>
    <row r="2" spans="1:18" ht="15" thickBot="1">
      <c r="A2" s="27"/>
    </row>
    <row r="3" spans="1:18">
      <c r="A3" s="350" t="s">
        <v>42</v>
      </c>
      <c r="B3" s="236" t="s">
        <v>93</v>
      </c>
      <c r="C3" s="351">
        <v>2008</v>
      </c>
      <c r="D3" s="351">
        <v>2009</v>
      </c>
      <c r="E3" s="351">
        <v>2010</v>
      </c>
      <c r="F3" s="351">
        <v>2011</v>
      </c>
      <c r="G3" s="351">
        <v>2012</v>
      </c>
      <c r="H3" s="172">
        <v>2013</v>
      </c>
      <c r="I3" s="245">
        <v>2014</v>
      </c>
      <c r="J3" s="172">
        <v>2015</v>
      </c>
      <c r="K3" s="172">
        <v>2016</v>
      </c>
      <c r="L3" s="172">
        <v>2017</v>
      </c>
      <c r="M3" s="172">
        <v>2018</v>
      </c>
      <c r="N3" s="245">
        <v>2019</v>
      </c>
      <c r="O3" s="172">
        <v>2020</v>
      </c>
      <c r="P3" s="245">
        <v>2021</v>
      </c>
      <c r="Q3" s="172">
        <v>2022</v>
      </c>
      <c r="R3" s="237">
        <v>2023</v>
      </c>
    </row>
    <row r="4" spans="1:18">
      <c r="A4" s="838" t="s">
        <v>3</v>
      </c>
      <c r="B4" s="129" t="s">
        <v>94</v>
      </c>
      <c r="C4" s="115"/>
      <c r="D4" s="115">
        <v>0.3</v>
      </c>
      <c r="E4" s="115"/>
      <c r="F4" s="115">
        <v>0.3</v>
      </c>
      <c r="G4" s="115"/>
      <c r="H4" s="115"/>
      <c r="I4" s="107">
        <v>0.9</v>
      </c>
      <c r="J4" s="115"/>
      <c r="K4" s="115"/>
      <c r="L4" s="115"/>
      <c r="M4" s="115"/>
      <c r="N4" s="115"/>
      <c r="O4" s="115"/>
      <c r="P4" s="115"/>
      <c r="Q4" s="115"/>
      <c r="R4" s="181"/>
    </row>
    <row r="5" spans="1:18">
      <c r="A5" s="838"/>
      <c r="B5" s="129" t="s">
        <v>96</v>
      </c>
      <c r="C5" s="115"/>
      <c r="D5" s="115">
        <v>1.1000000000000001</v>
      </c>
      <c r="E5" s="115"/>
      <c r="F5" s="115">
        <v>1.2</v>
      </c>
      <c r="G5" s="115"/>
      <c r="H5" s="115"/>
      <c r="I5" s="107">
        <v>2.4</v>
      </c>
      <c r="J5" s="115"/>
      <c r="K5" s="115"/>
      <c r="L5" s="115"/>
      <c r="M5" s="115"/>
      <c r="N5" s="115"/>
      <c r="O5" s="115"/>
      <c r="P5" s="115"/>
      <c r="Q5" s="115"/>
      <c r="R5" s="181"/>
    </row>
    <row r="6" spans="1:18">
      <c r="A6" s="838"/>
      <c r="B6" s="129" t="s">
        <v>97</v>
      </c>
      <c r="C6" s="115"/>
      <c r="D6" s="115">
        <v>3.3</v>
      </c>
      <c r="E6" s="115"/>
      <c r="F6" s="115">
        <v>3.3</v>
      </c>
      <c r="G6" s="115"/>
      <c r="H6" s="115"/>
      <c r="I6" s="107">
        <v>4.8</v>
      </c>
      <c r="J6" s="115"/>
      <c r="K6" s="115"/>
      <c r="L6" s="115"/>
      <c r="M6" s="115"/>
      <c r="N6" s="115"/>
      <c r="O6" s="115"/>
      <c r="P6" s="115"/>
      <c r="Q6" s="115"/>
      <c r="R6" s="181"/>
    </row>
    <row r="7" spans="1:18">
      <c r="A7" s="838"/>
      <c r="B7" s="129" t="s">
        <v>98</v>
      </c>
      <c r="C7" s="115"/>
      <c r="D7" s="115">
        <v>6.9</v>
      </c>
      <c r="E7" s="115"/>
      <c r="F7" s="115">
        <v>7</v>
      </c>
      <c r="G7" s="115"/>
      <c r="H7" s="115"/>
      <c r="I7" s="107">
        <v>8.1999999999999993</v>
      </c>
      <c r="J7" s="115"/>
      <c r="K7" s="115"/>
      <c r="L7" s="115"/>
      <c r="M7" s="115"/>
      <c r="N7" s="115"/>
      <c r="O7" s="115"/>
      <c r="P7" s="115"/>
      <c r="Q7" s="115"/>
      <c r="R7" s="181"/>
    </row>
    <row r="8" spans="1:18" ht="15" customHeight="1">
      <c r="A8" s="838"/>
      <c r="B8" s="129" t="s">
        <v>99</v>
      </c>
      <c r="C8" s="115"/>
      <c r="D8" s="115">
        <v>15.7</v>
      </c>
      <c r="E8" s="115"/>
      <c r="F8" s="115">
        <v>16.100000000000001</v>
      </c>
      <c r="G8" s="115"/>
      <c r="H8" s="115"/>
      <c r="I8" s="107">
        <v>16.5</v>
      </c>
      <c r="J8" s="115"/>
      <c r="K8" s="115"/>
      <c r="L8" s="115"/>
      <c r="M8" s="115"/>
      <c r="N8" s="115"/>
      <c r="O8" s="115"/>
      <c r="P8" s="115"/>
      <c r="Q8" s="115"/>
      <c r="R8" s="181"/>
    </row>
    <row r="9" spans="1:18">
      <c r="A9" s="838"/>
      <c r="B9" s="129" t="s">
        <v>100</v>
      </c>
      <c r="C9" s="115"/>
      <c r="D9" s="115">
        <v>73.099999999999994</v>
      </c>
      <c r="E9" s="115"/>
      <c r="F9" s="115">
        <v>72.400000000000006</v>
      </c>
      <c r="G9" s="115"/>
      <c r="H9" s="115"/>
      <c r="I9" s="107">
        <v>68.2</v>
      </c>
      <c r="J9" s="115"/>
      <c r="K9" s="115"/>
      <c r="L9" s="115"/>
      <c r="M9" s="115"/>
      <c r="N9" s="115"/>
      <c r="O9" s="115"/>
      <c r="P9" s="115"/>
      <c r="Q9" s="115"/>
      <c r="R9" s="181"/>
    </row>
    <row r="10" spans="1:18">
      <c r="A10" s="838"/>
      <c r="B10" s="129" t="s">
        <v>95</v>
      </c>
      <c r="C10" s="115"/>
      <c r="D10" s="115">
        <v>55.2</v>
      </c>
      <c r="E10" s="115"/>
      <c r="F10" s="115">
        <v>53.7</v>
      </c>
      <c r="G10" s="115"/>
      <c r="H10" s="115"/>
      <c r="I10" s="107">
        <v>50.5</v>
      </c>
      <c r="J10" s="115"/>
      <c r="K10" s="115"/>
      <c r="L10" s="115"/>
      <c r="M10" s="115"/>
      <c r="N10" s="115"/>
      <c r="O10" s="115"/>
      <c r="P10" s="115"/>
      <c r="Q10" s="115"/>
      <c r="R10" s="181"/>
    </row>
    <row r="11" spans="1:18">
      <c r="A11" s="839" t="s">
        <v>65</v>
      </c>
      <c r="B11" s="129" t="s">
        <v>94</v>
      </c>
      <c r="C11" s="115"/>
      <c r="D11" s="115"/>
      <c r="E11" s="115"/>
      <c r="F11" s="115">
        <v>3.1</v>
      </c>
      <c r="G11" s="115"/>
      <c r="H11" s="115"/>
      <c r="I11" s="115"/>
      <c r="J11" s="115"/>
      <c r="K11" s="115"/>
      <c r="L11" s="115"/>
      <c r="M11" s="107">
        <v>2.9</v>
      </c>
      <c r="N11" s="115"/>
      <c r="O11" s="115"/>
      <c r="P11" s="115"/>
      <c r="Q11" s="115"/>
      <c r="R11" s="181"/>
    </row>
    <row r="12" spans="1:18">
      <c r="A12" s="839"/>
      <c r="B12" s="129" t="s">
        <v>96</v>
      </c>
      <c r="C12" s="115"/>
      <c r="D12" s="115"/>
      <c r="E12" s="115"/>
      <c r="F12" s="115">
        <v>7.4</v>
      </c>
      <c r="G12" s="115"/>
      <c r="H12" s="115"/>
      <c r="I12" s="115"/>
      <c r="J12" s="115"/>
      <c r="K12" s="115"/>
      <c r="L12" s="115"/>
      <c r="M12" s="107">
        <v>6.9</v>
      </c>
      <c r="N12" s="115"/>
      <c r="O12" s="115"/>
      <c r="P12" s="115"/>
      <c r="Q12" s="115"/>
      <c r="R12" s="181"/>
    </row>
    <row r="13" spans="1:18">
      <c r="A13" s="839"/>
      <c r="B13" s="129" t="s">
        <v>97</v>
      </c>
      <c r="C13" s="115"/>
      <c r="D13" s="115"/>
      <c r="E13" s="115"/>
      <c r="F13" s="115">
        <v>11.1</v>
      </c>
      <c r="G13" s="115"/>
      <c r="H13" s="115"/>
      <c r="I13" s="115"/>
      <c r="J13" s="115"/>
      <c r="K13" s="115"/>
      <c r="L13" s="115"/>
      <c r="M13" s="107">
        <v>10.5</v>
      </c>
      <c r="N13" s="115"/>
      <c r="O13" s="115"/>
      <c r="P13" s="115"/>
      <c r="Q13" s="115"/>
      <c r="R13" s="181"/>
    </row>
    <row r="14" spans="1:18">
      <c r="A14" s="839"/>
      <c r="B14" s="129" t="s">
        <v>98</v>
      </c>
      <c r="C14" s="115"/>
      <c r="D14" s="115"/>
      <c r="E14" s="115"/>
      <c r="F14" s="115">
        <v>14.9</v>
      </c>
      <c r="G14" s="115"/>
      <c r="H14" s="115"/>
      <c r="I14" s="115"/>
      <c r="J14" s="115"/>
      <c r="K14" s="115"/>
      <c r="L14" s="115"/>
      <c r="M14" s="107">
        <v>14.2</v>
      </c>
      <c r="N14" s="115"/>
      <c r="O14" s="115"/>
      <c r="P14" s="115"/>
      <c r="Q14" s="115"/>
      <c r="R14" s="181"/>
    </row>
    <row r="15" spans="1:18">
      <c r="A15" s="839"/>
      <c r="B15" s="129" t="s">
        <v>99</v>
      </c>
      <c r="C15" s="115"/>
      <c r="D15" s="115"/>
      <c r="E15" s="115"/>
      <c r="F15" s="115">
        <v>20.7</v>
      </c>
      <c r="G15" s="115"/>
      <c r="H15" s="115"/>
      <c r="I15" s="115"/>
      <c r="J15" s="115"/>
      <c r="K15" s="115"/>
      <c r="L15" s="115"/>
      <c r="M15" s="107">
        <v>20.399999999999999</v>
      </c>
      <c r="N15" s="115"/>
      <c r="O15" s="115"/>
      <c r="P15" s="115"/>
      <c r="Q15" s="115"/>
      <c r="R15" s="181"/>
    </row>
    <row r="16" spans="1:18">
      <c r="A16" s="839"/>
      <c r="B16" s="129" t="s">
        <v>100</v>
      </c>
      <c r="C16" s="115"/>
      <c r="D16" s="115"/>
      <c r="E16" s="115"/>
      <c r="F16" s="115">
        <v>45.8</v>
      </c>
      <c r="G16" s="115"/>
      <c r="H16" s="115"/>
      <c r="I16" s="115"/>
      <c r="J16" s="115"/>
      <c r="K16" s="115"/>
      <c r="L16" s="115"/>
      <c r="M16" s="107">
        <v>48.1</v>
      </c>
      <c r="N16" s="115"/>
      <c r="O16" s="115"/>
      <c r="P16" s="115"/>
      <c r="Q16" s="115"/>
      <c r="R16" s="181"/>
    </row>
    <row r="17" spans="1:18">
      <c r="A17" s="839"/>
      <c r="B17" s="129" t="s">
        <v>95</v>
      </c>
      <c r="C17" s="115"/>
      <c r="D17" s="115"/>
      <c r="E17" s="115"/>
      <c r="F17" s="115">
        <v>31</v>
      </c>
      <c r="G17" s="115"/>
      <c r="H17" s="115"/>
      <c r="I17" s="115"/>
      <c r="J17" s="115"/>
      <c r="K17" s="115"/>
      <c r="L17" s="115"/>
      <c r="M17" s="107">
        <v>33.1</v>
      </c>
      <c r="N17" s="115"/>
      <c r="O17" s="115"/>
      <c r="P17" s="115"/>
      <c r="Q17" s="115"/>
      <c r="R17" s="181"/>
    </row>
    <row r="18" spans="1:18">
      <c r="A18" s="838" t="s">
        <v>2</v>
      </c>
      <c r="B18" s="129" t="s">
        <v>94</v>
      </c>
      <c r="C18" s="115"/>
      <c r="D18" s="115"/>
      <c r="E18" s="115">
        <v>0.5</v>
      </c>
      <c r="F18" s="115"/>
      <c r="G18" s="115"/>
      <c r="H18" s="115"/>
      <c r="I18" s="115"/>
      <c r="J18" s="107">
        <v>1.2</v>
      </c>
      <c r="K18" s="107"/>
      <c r="L18" s="107"/>
      <c r="M18" s="107"/>
      <c r="N18" s="107"/>
      <c r="O18" s="107"/>
      <c r="P18" s="107"/>
      <c r="Q18" s="107">
        <v>1.5</v>
      </c>
      <c r="R18" s="181"/>
    </row>
    <row r="19" spans="1:18">
      <c r="A19" s="838"/>
      <c r="B19" s="129" t="s">
        <v>96</v>
      </c>
      <c r="C19" s="115"/>
      <c r="D19" s="115"/>
      <c r="E19" s="115">
        <v>1.6</v>
      </c>
      <c r="F19" s="115"/>
      <c r="G19" s="115"/>
      <c r="H19" s="115"/>
      <c r="I19" s="115"/>
      <c r="J19" s="107">
        <v>3.1</v>
      </c>
      <c r="K19" s="107"/>
      <c r="L19" s="107"/>
      <c r="M19" s="107"/>
      <c r="N19" s="107"/>
      <c r="O19" s="107"/>
      <c r="P19" s="107"/>
      <c r="Q19" s="107">
        <v>3.9</v>
      </c>
      <c r="R19" s="181"/>
    </row>
    <row r="20" spans="1:18">
      <c r="A20" s="838"/>
      <c r="B20" s="129" t="s">
        <v>97</v>
      </c>
      <c r="C20" s="115"/>
      <c r="D20" s="115"/>
      <c r="E20" s="115">
        <v>4.0999999999999996</v>
      </c>
      <c r="F20" s="115"/>
      <c r="G20" s="115"/>
      <c r="H20" s="115"/>
      <c r="I20" s="115"/>
      <c r="J20" s="107">
        <v>6.3</v>
      </c>
      <c r="K20" s="107"/>
      <c r="L20" s="107"/>
      <c r="M20" s="107"/>
      <c r="N20" s="107"/>
      <c r="O20" s="107"/>
      <c r="P20" s="107"/>
      <c r="Q20" s="107">
        <v>7.3</v>
      </c>
      <c r="R20" s="181"/>
    </row>
    <row r="21" spans="1:18">
      <c r="A21" s="838"/>
      <c r="B21" s="129" t="s">
        <v>98</v>
      </c>
      <c r="C21" s="115"/>
      <c r="D21" s="115"/>
      <c r="E21" s="115">
        <v>7.9</v>
      </c>
      <c r="F21" s="115"/>
      <c r="G21" s="115"/>
      <c r="H21" s="115"/>
      <c r="I21" s="115"/>
      <c r="J21" s="107">
        <v>10.9</v>
      </c>
      <c r="K21" s="107"/>
      <c r="L21" s="107"/>
      <c r="M21" s="107"/>
      <c r="N21" s="107"/>
      <c r="O21" s="107"/>
      <c r="P21" s="107"/>
      <c r="Q21" s="107">
        <v>11.9</v>
      </c>
      <c r="R21" s="181"/>
    </row>
    <row r="22" spans="1:18">
      <c r="A22" s="838"/>
      <c r="B22" s="129" t="s">
        <v>99</v>
      </c>
      <c r="C22" s="115"/>
      <c r="D22" s="115"/>
      <c r="E22" s="115">
        <v>16.7</v>
      </c>
      <c r="F22" s="115"/>
      <c r="G22" s="115"/>
      <c r="H22" s="115"/>
      <c r="I22" s="115"/>
      <c r="J22" s="107">
        <v>19.399999999999999</v>
      </c>
      <c r="K22" s="107"/>
      <c r="L22" s="107"/>
      <c r="M22" s="107"/>
      <c r="N22" s="107"/>
      <c r="O22" s="107"/>
      <c r="P22" s="107"/>
      <c r="Q22" s="107">
        <v>20.5</v>
      </c>
      <c r="R22" s="181"/>
    </row>
    <row r="23" spans="1:18">
      <c r="A23" s="838"/>
      <c r="B23" s="129" t="s">
        <v>100</v>
      </c>
      <c r="C23" s="115"/>
      <c r="D23" s="115"/>
      <c r="E23" s="115">
        <v>69.7</v>
      </c>
      <c r="F23" s="115"/>
      <c r="G23" s="115"/>
      <c r="H23" s="115"/>
      <c r="I23" s="115"/>
      <c r="J23" s="107">
        <v>60.2</v>
      </c>
      <c r="K23" s="107"/>
      <c r="L23" s="107"/>
      <c r="M23" s="107"/>
      <c r="N23" s="107"/>
      <c r="O23" s="107"/>
      <c r="P23" s="107"/>
      <c r="Q23" s="107">
        <v>56.4</v>
      </c>
      <c r="R23" s="181"/>
    </row>
    <row r="24" spans="1:18">
      <c r="A24" s="838"/>
      <c r="B24" s="129" t="s">
        <v>95</v>
      </c>
      <c r="C24" s="115"/>
      <c r="D24" s="115"/>
      <c r="E24" s="115">
        <v>52.6</v>
      </c>
      <c r="F24" s="115"/>
      <c r="G24" s="115"/>
      <c r="H24" s="115"/>
      <c r="I24" s="115"/>
      <c r="J24" s="107">
        <v>43.4</v>
      </c>
      <c r="K24" s="107"/>
      <c r="L24" s="107"/>
      <c r="M24" s="107"/>
      <c r="N24" s="107"/>
      <c r="O24" s="107"/>
      <c r="P24" s="107"/>
      <c r="Q24" s="107">
        <v>39.1</v>
      </c>
      <c r="R24" s="181"/>
    </row>
    <row r="25" spans="1:18">
      <c r="A25" s="838" t="s">
        <v>40</v>
      </c>
      <c r="B25" s="129" t="s">
        <v>94</v>
      </c>
      <c r="C25" s="115"/>
      <c r="D25" s="115"/>
      <c r="E25" s="115"/>
      <c r="F25" s="115">
        <v>2.5</v>
      </c>
      <c r="G25" s="115"/>
      <c r="H25" s="115"/>
      <c r="I25" s="115"/>
      <c r="J25" s="115"/>
      <c r="K25" s="115"/>
      <c r="L25" s="115">
        <v>2.5</v>
      </c>
      <c r="M25" s="115"/>
      <c r="N25" s="115"/>
      <c r="O25" s="115"/>
      <c r="P25" s="115"/>
      <c r="Q25" s="115"/>
      <c r="R25" s="181"/>
    </row>
    <row r="26" spans="1:18">
      <c r="A26" s="838"/>
      <c r="B26" s="129" t="s">
        <v>96</v>
      </c>
      <c r="C26" s="115"/>
      <c r="D26" s="115"/>
      <c r="E26" s="115"/>
      <c r="F26" s="115">
        <v>5.8</v>
      </c>
      <c r="G26" s="115"/>
      <c r="H26" s="115"/>
      <c r="I26" s="115"/>
      <c r="J26" s="115"/>
      <c r="K26" s="115"/>
      <c r="L26" s="115">
        <v>6</v>
      </c>
      <c r="M26" s="115"/>
      <c r="N26" s="115"/>
      <c r="O26" s="115"/>
      <c r="P26" s="115"/>
      <c r="Q26" s="115"/>
      <c r="R26" s="181"/>
    </row>
    <row r="27" spans="1:18">
      <c r="A27" s="838"/>
      <c r="B27" s="129" t="s">
        <v>97</v>
      </c>
      <c r="C27" s="115"/>
      <c r="D27" s="115"/>
      <c r="E27" s="115"/>
      <c r="F27" s="115">
        <v>9.5</v>
      </c>
      <c r="G27" s="115"/>
      <c r="H27" s="115"/>
      <c r="I27" s="115"/>
      <c r="J27" s="115"/>
      <c r="K27" s="115"/>
      <c r="L27" s="115">
        <v>9.1</v>
      </c>
      <c r="M27" s="115"/>
      <c r="N27" s="115"/>
      <c r="O27" s="115"/>
      <c r="P27" s="115"/>
      <c r="Q27" s="115"/>
      <c r="R27" s="181"/>
    </row>
    <row r="28" spans="1:18">
      <c r="A28" s="838"/>
      <c r="B28" s="129" t="s">
        <v>98</v>
      </c>
      <c r="C28" s="115"/>
      <c r="D28" s="115"/>
      <c r="E28" s="115"/>
      <c r="F28" s="115">
        <v>14</v>
      </c>
      <c r="G28" s="115"/>
      <c r="H28" s="115"/>
      <c r="I28" s="115"/>
      <c r="J28" s="115"/>
      <c r="K28" s="115"/>
      <c r="L28" s="115">
        <v>13.2</v>
      </c>
      <c r="M28" s="115"/>
      <c r="N28" s="115"/>
      <c r="O28" s="115"/>
      <c r="P28" s="115"/>
      <c r="Q28" s="115"/>
      <c r="R28" s="181"/>
    </row>
    <row r="29" spans="1:18">
      <c r="A29" s="838"/>
      <c r="B29" s="129" t="s">
        <v>99</v>
      </c>
      <c r="C29" s="115"/>
      <c r="D29" s="115"/>
      <c r="E29" s="115"/>
      <c r="F29" s="115">
        <v>21</v>
      </c>
      <c r="G29" s="115"/>
      <c r="H29" s="115"/>
      <c r="I29" s="115"/>
      <c r="J29" s="115"/>
      <c r="K29" s="115"/>
      <c r="L29" s="115">
        <v>20.6</v>
      </c>
      <c r="M29" s="115"/>
      <c r="N29" s="115"/>
      <c r="O29" s="115"/>
      <c r="P29" s="115"/>
      <c r="Q29" s="115"/>
      <c r="R29" s="181"/>
    </row>
    <row r="30" spans="1:18">
      <c r="A30" s="838"/>
      <c r="B30" s="129" t="s">
        <v>100</v>
      </c>
      <c r="C30" s="115"/>
      <c r="D30" s="115"/>
      <c r="E30" s="115"/>
      <c r="F30" s="115">
        <v>49.7</v>
      </c>
      <c r="G30" s="115"/>
      <c r="H30" s="115"/>
      <c r="I30" s="115"/>
      <c r="J30" s="115"/>
      <c r="K30" s="115"/>
      <c r="L30" s="115">
        <v>51.1</v>
      </c>
      <c r="M30" s="115"/>
      <c r="N30" s="115"/>
      <c r="O30" s="115"/>
      <c r="P30" s="115"/>
      <c r="Q30" s="115"/>
      <c r="R30" s="181"/>
    </row>
    <row r="31" spans="1:18" ht="15" thickBot="1">
      <c r="A31" s="840"/>
      <c r="B31" s="352" t="s">
        <v>95</v>
      </c>
      <c r="C31" s="182"/>
      <c r="D31" s="182"/>
      <c r="E31" s="182"/>
      <c r="F31" s="182">
        <v>33.799999999999997</v>
      </c>
      <c r="G31" s="182"/>
      <c r="H31" s="182"/>
      <c r="I31" s="182"/>
      <c r="J31" s="182"/>
      <c r="K31" s="182"/>
      <c r="L31" s="182">
        <v>34.799999999999997</v>
      </c>
      <c r="M31" s="182"/>
      <c r="N31" s="182"/>
      <c r="O31" s="182"/>
      <c r="P31" s="182"/>
      <c r="Q31" s="182"/>
      <c r="R31" s="183"/>
    </row>
    <row r="33" spans="1:22">
      <c r="A33" s="54" t="s">
        <v>26</v>
      </c>
    </row>
    <row r="34" spans="1:22" s="448" customFormat="1" ht="13.8">
      <c r="A34" s="837" t="s">
        <v>648</v>
      </c>
      <c r="B34" s="837"/>
      <c r="C34" s="837"/>
      <c r="D34" s="837"/>
      <c r="E34" s="837"/>
      <c r="F34" s="837"/>
      <c r="G34" s="837"/>
      <c r="H34" s="837"/>
      <c r="I34" s="837"/>
      <c r="J34" s="837"/>
      <c r="K34" s="837"/>
      <c r="L34" s="837"/>
      <c r="M34" s="837"/>
      <c r="N34" s="837"/>
      <c r="O34" s="452"/>
      <c r="P34" s="452"/>
      <c r="Q34" s="452"/>
      <c r="R34" s="452"/>
      <c r="S34" s="452"/>
      <c r="T34" s="452"/>
      <c r="U34" s="452"/>
      <c r="V34" s="452"/>
    </row>
    <row r="35" spans="1:22" s="448" customFormat="1" ht="13.8">
      <c r="A35" s="452"/>
      <c r="B35" s="452"/>
      <c r="C35" s="452"/>
      <c r="D35" s="452"/>
      <c r="E35" s="452"/>
      <c r="F35" s="452"/>
      <c r="G35" s="452"/>
      <c r="H35" s="452"/>
      <c r="I35" s="452"/>
      <c r="J35" s="452"/>
      <c r="K35" s="452"/>
      <c r="L35" s="452"/>
      <c r="M35" s="452"/>
      <c r="N35" s="452"/>
      <c r="O35" s="452"/>
      <c r="P35" s="452"/>
      <c r="Q35" s="452"/>
      <c r="R35" s="452"/>
      <c r="S35" s="452"/>
      <c r="T35" s="452"/>
      <c r="U35" s="452"/>
      <c r="V35" s="452"/>
    </row>
    <row r="36" spans="1:22" s="451" customFormat="1">
      <c r="A36" s="834"/>
      <c r="B36" s="834"/>
      <c r="C36" s="834"/>
      <c r="D36" s="834"/>
      <c r="E36" s="834"/>
      <c r="F36" s="834"/>
      <c r="G36" s="834"/>
      <c r="H36" s="834"/>
      <c r="I36" s="834"/>
      <c r="J36" s="834"/>
    </row>
    <row r="37" spans="1:22">
      <c r="A37" s="28"/>
      <c r="B37" s="28"/>
    </row>
    <row r="38" spans="1:22">
      <c r="A38" s="28"/>
      <c r="B38" s="28"/>
    </row>
    <row r="39" spans="1:22">
      <c r="A39" s="28"/>
      <c r="B39" s="28"/>
    </row>
    <row r="40" spans="1:22">
      <c r="A40" s="28"/>
      <c r="B40" s="28"/>
    </row>
    <row r="41" spans="1:22">
      <c r="A41" s="28"/>
      <c r="B41" s="28"/>
    </row>
    <row r="42" spans="1:22">
      <c r="A42" s="28"/>
      <c r="B42" s="28"/>
    </row>
    <row r="43" spans="1:22">
      <c r="A43" s="28"/>
      <c r="B43" s="28"/>
    </row>
    <row r="44" spans="1:22">
      <c r="A44" s="28"/>
      <c r="B44" s="28"/>
    </row>
  </sheetData>
  <mergeCells count="6">
    <mergeCell ref="A36:J36"/>
    <mergeCell ref="A4:A10"/>
    <mergeCell ref="A11:A17"/>
    <mergeCell ref="A18:A24"/>
    <mergeCell ref="A25:A31"/>
    <mergeCell ref="A34:N34"/>
  </mergeCells>
  <printOptions horizontalCentered="1" verticalCentered="1"/>
  <pageMargins left="0.7" right="0.7" top="0.75" bottom="0.75" header="0.3" footer="0.3"/>
  <pageSetup scale="91" firstPageNumber="14" orientation="landscape" r:id="rId1"/>
  <headerFooter>
    <oddFooter>&amp;C&amp;P</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pageSetUpPr fitToPage="1"/>
  </sheetPr>
  <dimension ref="C8:L9"/>
  <sheetViews>
    <sheetView topLeftCell="B1" workbookViewId="0">
      <selection activeCell="A15" sqref="A15"/>
    </sheetView>
  </sheetViews>
  <sheetFormatPr defaultColWidth="9.21875" defaultRowHeight="14.4"/>
  <cols>
    <col min="3" max="3" width="9.77734375" customWidth="1"/>
  </cols>
  <sheetData>
    <row r="8" spans="3:12" ht="58.8">
      <c r="C8" s="676">
        <v>4</v>
      </c>
      <c r="D8" s="676"/>
      <c r="E8" s="676"/>
      <c r="F8" s="676"/>
      <c r="G8" s="676"/>
      <c r="H8" s="676"/>
      <c r="I8" s="676"/>
      <c r="J8" s="676"/>
      <c r="K8" s="676"/>
      <c r="L8" s="676"/>
    </row>
    <row r="9" spans="3:12" ht="58.8">
      <c r="C9" s="676" t="s">
        <v>408</v>
      </c>
      <c r="D9" s="676"/>
      <c r="E9" s="676"/>
      <c r="F9" s="676"/>
      <c r="G9" s="676"/>
      <c r="H9" s="676"/>
      <c r="I9" s="676"/>
      <c r="J9" s="676"/>
      <c r="K9" s="676"/>
      <c r="L9" s="676"/>
    </row>
  </sheetData>
  <mergeCells count="2">
    <mergeCell ref="C8:L8"/>
    <mergeCell ref="C9:L9"/>
  </mergeCells>
  <printOptions horizontalCentered="1" verticalCentered="1"/>
  <pageMargins left="0.7" right="0.7" top="0.75" bottom="0.75" header="0.3" footer="0.3"/>
  <pageSetup orientation="landscape" horizontalDpi="300" verticalDpi="300" r:id="rId1"/>
  <headerFooter>
    <oddFooter>&amp;C&amp;P</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pageSetUpPr fitToPage="1"/>
  </sheetPr>
  <dimension ref="A1:AN31"/>
  <sheetViews>
    <sheetView zoomScaleNormal="100" workbookViewId="0"/>
  </sheetViews>
  <sheetFormatPr defaultColWidth="9.21875" defaultRowHeight="14.4"/>
  <cols>
    <col min="1" max="1" width="38" style="13" customWidth="1"/>
    <col min="2" max="12" width="10.77734375" style="13" customWidth="1"/>
    <col min="13" max="13" width="8.77734375" style="13" customWidth="1"/>
    <col min="14" max="14" width="7.5546875" style="13" customWidth="1"/>
    <col min="15" max="15" width="7.44140625" style="13" customWidth="1"/>
    <col min="16" max="16" width="8.44140625" style="13" customWidth="1"/>
    <col min="17" max="17" width="7" style="13" customWidth="1"/>
    <col min="18" max="18" width="8.77734375" style="13" customWidth="1"/>
    <col min="19" max="19" width="8.21875" style="13" customWidth="1"/>
    <col min="20" max="20" width="7.77734375" style="13" customWidth="1"/>
    <col min="21" max="21" width="9" style="13" customWidth="1"/>
    <col min="22" max="31" width="7" style="13" customWidth="1"/>
    <col min="32" max="32" width="16.5546875" style="13" customWidth="1"/>
    <col min="33" max="34" width="13.77734375" style="13" customWidth="1"/>
    <col min="35" max="36" width="7" customWidth="1"/>
    <col min="37" max="37" width="7" style="13" customWidth="1"/>
    <col min="40" max="16384" width="9.21875" style="13"/>
  </cols>
  <sheetData>
    <row r="1" spans="1:40" s="14" customFormat="1" ht="22.5" customHeight="1">
      <c r="A1" s="38" t="s">
        <v>760</v>
      </c>
      <c r="B1" s="22"/>
      <c r="C1" s="22"/>
      <c r="D1" s="22"/>
      <c r="E1" s="22"/>
      <c r="F1" s="22"/>
      <c r="G1" s="22"/>
      <c r="H1" s="22"/>
      <c r="I1" s="22"/>
      <c r="J1" s="22"/>
      <c r="K1" s="22"/>
      <c r="L1" s="22"/>
      <c r="M1" s="381"/>
      <c r="N1" s="381"/>
      <c r="O1" s="381"/>
      <c r="P1" s="381"/>
      <c r="Q1" s="381"/>
      <c r="R1" s="381"/>
      <c r="S1" s="381"/>
      <c r="T1" s="381"/>
      <c r="U1" s="381"/>
      <c r="V1" s="381"/>
      <c r="W1" s="381"/>
      <c r="X1" s="381"/>
      <c r="Y1" s="22"/>
      <c r="Z1" s="22"/>
      <c r="AA1" s="381"/>
      <c r="AB1" s="381"/>
      <c r="AC1" s="381"/>
      <c r="AD1" s="22"/>
      <c r="AE1" s="22"/>
      <c r="AF1" s="381"/>
      <c r="AG1" s="382"/>
      <c r="AH1" s="382"/>
      <c r="AI1" s="15"/>
      <c r="AJ1" s="15"/>
      <c r="AK1" s="22"/>
      <c r="AL1" s="15"/>
      <c r="AM1" s="19"/>
    </row>
    <row r="2" spans="1:40" s="14" customFormat="1" ht="15" thickBot="1">
      <c r="A2" s="38"/>
      <c r="B2" s="38" t="s">
        <v>16</v>
      </c>
      <c r="C2" s="38"/>
      <c r="D2" s="38"/>
      <c r="E2" s="38"/>
      <c r="F2" s="38"/>
      <c r="G2" s="38"/>
      <c r="H2" s="38"/>
      <c r="I2" s="38"/>
      <c r="J2" s="38"/>
      <c r="K2" s="38"/>
      <c r="L2" s="38"/>
      <c r="M2" s="381"/>
      <c r="N2" s="381"/>
      <c r="O2" s="381"/>
      <c r="P2" s="381"/>
      <c r="Q2" s="381"/>
      <c r="R2" s="381"/>
      <c r="S2" s="381"/>
      <c r="T2" s="381"/>
      <c r="U2" s="381"/>
      <c r="V2" s="381"/>
      <c r="W2" s="381"/>
      <c r="X2" s="381"/>
      <c r="Y2" s="38"/>
      <c r="Z2" s="38"/>
      <c r="AA2" s="381"/>
      <c r="AB2" s="381"/>
      <c r="AC2" s="381"/>
      <c r="AD2" s="38"/>
      <c r="AE2" s="38"/>
      <c r="AF2" s="381"/>
      <c r="AG2" s="382"/>
      <c r="AH2" s="382"/>
      <c r="AI2" s="15"/>
      <c r="AJ2" s="15"/>
      <c r="AK2" s="38"/>
      <c r="AL2" s="15"/>
      <c r="AM2" s="19"/>
    </row>
    <row r="3" spans="1:40" s="14" customFormat="1" ht="20.25" customHeight="1">
      <c r="A3" s="383" t="s">
        <v>15</v>
      </c>
      <c r="B3" s="384">
        <v>2010</v>
      </c>
      <c r="C3" s="385">
        <v>2011</v>
      </c>
      <c r="D3" s="385">
        <v>2012</v>
      </c>
      <c r="E3" s="385">
        <v>2013</v>
      </c>
      <c r="F3" s="385">
        <v>2014</v>
      </c>
      <c r="G3" s="385">
        <v>2015</v>
      </c>
      <c r="H3" s="385">
        <v>2016</v>
      </c>
      <c r="I3" s="385">
        <v>2017</v>
      </c>
      <c r="J3" s="385">
        <v>2018</v>
      </c>
      <c r="K3" s="385">
        <v>2021</v>
      </c>
      <c r="L3" s="385">
        <v>2022</v>
      </c>
      <c r="AL3" s="381"/>
      <c r="AM3" s="386"/>
    </row>
    <row r="4" spans="1:40" s="14" customFormat="1">
      <c r="A4" s="366" t="s">
        <v>14</v>
      </c>
      <c r="B4" s="387"/>
      <c r="C4" s="387"/>
      <c r="D4" s="387"/>
      <c r="E4" s="387"/>
      <c r="F4" s="387"/>
      <c r="G4" s="387"/>
      <c r="H4" s="387"/>
      <c r="I4" s="387"/>
      <c r="J4" s="391">
        <v>0.57799890375238883</v>
      </c>
      <c r="K4" s="391">
        <v>0.53700000000000003</v>
      </c>
      <c r="L4" s="391">
        <v>0.52</v>
      </c>
      <c r="AL4" s="388"/>
      <c r="AM4"/>
      <c r="AN4"/>
    </row>
    <row r="5" spans="1:40" s="14" customFormat="1">
      <c r="A5" s="366" t="s">
        <v>13</v>
      </c>
      <c r="B5" s="389">
        <v>0.496</v>
      </c>
      <c r="C5" s="389">
        <v>0.48799999999999999</v>
      </c>
      <c r="D5" s="390">
        <v>0.48099999999999998</v>
      </c>
      <c r="E5" s="391">
        <v>0.46899999999999997</v>
      </c>
      <c r="F5" s="391">
        <v>0.45200000000000001</v>
      </c>
      <c r="G5" s="391">
        <v>0.44500000000000001</v>
      </c>
      <c r="H5" s="391">
        <v>0.435</v>
      </c>
      <c r="I5" s="391">
        <v>0.434</v>
      </c>
      <c r="J5" s="391">
        <v>0.46426597224107335</v>
      </c>
      <c r="K5" s="391">
        <v>0.46800000000000003</v>
      </c>
      <c r="L5" s="391">
        <v>0.48299999999999998</v>
      </c>
      <c r="AL5" s="388"/>
      <c r="AM5"/>
      <c r="AN5"/>
    </row>
    <row r="6" spans="1:40" s="14" customFormat="1">
      <c r="A6" s="366" t="s">
        <v>259</v>
      </c>
      <c r="B6" s="389"/>
      <c r="C6" s="389"/>
      <c r="D6" s="390"/>
      <c r="E6" s="391"/>
      <c r="F6" s="391"/>
      <c r="G6" s="391"/>
      <c r="H6" s="391"/>
      <c r="I6" s="391"/>
      <c r="J6" s="391"/>
      <c r="K6" s="391"/>
      <c r="L6" s="391"/>
      <c r="AL6" s="388"/>
      <c r="AM6"/>
      <c r="AN6"/>
    </row>
    <row r="7" spans="1:40" s="14" customFormat="1" ht="17.25" customHeight="1">
      <c r="A7" s="365" t="s">
        <v>85</v>
      </c>
      <c r="B7" s="389">
        <v>0.67700000000000005</v>
      </c>
      <c r="C7" s="389">
        <v>0.71032810781700773</v>
      </c>
      <c r="D7" s="390">
        <v>0.67100000000000004</v>
      </c>
      <c r="E7" s="391">
        <v>0.64200000000000002</v>
      </c>
      <c r="F7" s="391">
        <v>0.65200000000000002</v>
      </c>
      <c r="G7" s="391">
        <v>0.65500000000000003</v>
      </c>
      <c r="H7" s="391">
        <v>0.65200000000000002</v>
      </c>
      <c r="I7" s="391">
        <v>0.65200000000000002</v>
      </c>
      <c r="J7" s="391">
        <v>0.65473159424704463</v>
      </c>
      <c r="K7" s="391">
        <v>0.60099999999999998</v>
      </c>
      <c r="L7" s="391">
        <v>0.60499999999999998</v>
      </c>
      <c r="AL7" s="388"/>
      <c r="AM7" t="s">
        <v>16</v>
      </c>
      <c r="AN7"/>
    </row>
    <row r="8" spans="1:40" s="14" customFormat="1" ht="13.8">
      <c r="A8" s="366" t="s">
        <v>258</v>
      </c>
      <c r="B8" s="389">
        <v>0.56999999999999995</v>
      </c>
      <c r="C8" s="389">
        <v>0.56599999999999995</v>
      </c>
      <c r="D8" s="390">
        <v>0.56100000000000005</v>
      </c>
      <c r="E8" s="391">
        <v>0.57999999999999996</v>
      </c>
      <c r="F8" s="391">
        <v>0.57599999999999996</v>
      </c>
      <c r="G8" s="391">
        <v>0.57299999999999995</v>
      </c>
      <c r="H8" s="391">
        <v>0.56999999999999995</v>
      </c>
      <c r="I8" s="391">
        <v>0.56899999999999995</v>
      </c>
      <c r="J8" s="391">
        <v>0.57860936753852954</v>
      </c>
      <c r="K8" s="391">
        <v>0.54</v>
      </c>
      <c r="L8" s="391">
        <v>0.49099999999999999</v>
      </c>
      <c r="AL8" s="17"/>
      <c r="AM8" s="21"/>
    </row>
    <row r="9" spans="1:40" s="14" customFormat="1">
      <c r="A9" s="366" t="s">
        <v>11</v>
      </c>
      <c r="B9" s="389">
        <v>0.56799999999999995</v>
      </c>
      <c r="C9" s="389">
        <v>0.56200000000000006</v>
      </c>
      <c r="D9" s="390">
        <v>0.55400000000000005</v>
      </c>
      <c r="E9" s="391">
        <v>0.55200000000000005</v>
      </c>
      <c r="F9" s="391">
        <v>0.54800000000000004</v>
      </c>
      <c r="G9" s="391">
        <v>0.54800000000000004</v>
      </c>
      <c r="H9" s="391">
        <v>0.54</v>
      </c>
      <c r="I9" s="391">
        <v>0.54400000000000004</v>
      </c>
      <c r="J9" s="391">
        <v>0.5460311448569698</v>
      </c>
      <c r="K9" s="391">
        <v>0.55700000000000005</v>
      </c>
      <c r="L9" s="391">
        <v>0.55200000000000005</v>
      </c>
      <c r="AL9" s="388"/>
      <c r="AM9"/>
      <c r="AN9"/>
    </row>
    <row r="10" spans="1:40" s="14" customFormat="1">
      <c r="A10" s="366" t="s">
        <v>10</v>
      </c>
      <c r="B10" s="387"/>
      <c r="C10" s="387"/>
      <c r="D10" s="387"/>
      <c r="E10" s="387"/>
      <c r="F10" s="387"/>
      <c r="G10" s="387"/>
      <c r="H10" s="387"/>
      <c r="I10" s="387"/>
      <c r="J10" s="391"/>
      <c r="K10" s="391">
        <v>0.55600000000000005</v>
      </c>
      <c r="L10" s="391">
        <v>0.57399999999999995</v>
      </c>
      <c r="AL10" s="388"/>
      <c r="AM10"/>
      <c r="AN10"/>
    </row>
    <row r="11" spans="1:40" s="14" customFormat="1" ht="13.8">
      <c r="A11" s="366" t="s">
        <v>9</v>
      </c>
      <c r="B11" s="389">
        <v>0.621</v>
      </c>
      <c r="C11" s="389">
        <v>0.61399999999999999</v>
      </c>
      <c r="D11" s="390">
        <v>0.61299999999999999</v>
      </c>
      <c r="E11" s="391">
        <v>0.61199999999999999</v>
      </c>
      <c r="F11" s="391">
        <v>0.624</v>
      </c>
      <c r="G11" s="391">
        <v>0.623</v>
      </c>
      <c r="H11" s="391">
        <v>0.621</v>
      </c>
      <c r="I11" s="391">
        <v>0.61899999999999999</v>
      </c>
      <c r="J11" s="391">
        <v>0.61495508839939506</v>
      </c>
      <c r="K11" s="391">
        <v>0.55400000000000005</v>
      </c>
      <c r="L11" s="391">
        <v>0.57899999999999996</v>
      </c>
      <c r="AL11" s="388"/>
      <c r="AM11" s="21"/>
    </row>
    <row r="12" spans="1:40" s="14" customFormat="1" ht="13.8">
      <c r="A12" s="366" t="s">
        <v>8</v>
      </c>
      <c r="B12" s="389">
        <v>0.375</v>
      </c>
      <c r="C12" s="389">
        <v>0.36299999999999999</v>
      </c>
      <c r="D12" s="390">
        <v>0.36399999999999999</v>
      </c>
      <c r="E12" s="391">
        <v>0.35899999999999999</v>
      </c>
      <c r="F12" s="391">
        <v>0.35299999999999998</v>
      </c>
      <c r="G12" s="391">
        <v>0.376</v>
      </c>
      <c r="H12" s="391">
        <v>0.374</v>
      </c>
      <c r="I12" s="391">
        <v>0.373</v>
      </c>
      <c r="J12" s="391">
        <v>0.36946207278888643</v>
      </c>
      <c r="K12" s="391">
        <v>0.34699999999999998</v>
      </c>
      <c r="L12" s="391">
        <v>0.36899999999999999</v>
      </c>
      <c r="AL12" s="392"/>
      <c r="AM12" s="52" t="s">
        <v>16</v>
      </c>
    </row>
    <row r="13" spans="1:40" s="14" customFormat="1" ht="15" customHeight="1">
      <c r="A13" s="366" t="s">
        <v>6</v>
      </c>
      <c r="B13" s="389">
        <v>0.6</v>
      </c>
      <c r="C13" s="389">
        <v>0.59099999999999997</v>
      </c>
      <c r="D13" s="390">
        <v>0.58199999999999996</v>
      </c>
      <c r="E13" s="391">
        <v>0.57299999999999995</v>
      </c>
      <c r="F13" s="391"/>
      <c r="G13" s="391">
        <v>0.56000000000000005</v>
      </c>
      <c r="H13" s="391">
        <v>0.55200000000000005</v>
      </c>
      <c r="I13" s="391">
        <v>0.55200000000000005</v>
      </c>
      <c r="J13" s="391">
        <v>0.56887839290737241</v>
      </c>
      <c r="K13" s="391">
        <v>0.53700000000000003</v>
      </c>
      <c r="L13" s="391">
        <v>0.47699999999999998</v>
      </c>
      <c r="AL13" s="388"/>
      <c r="AM13" s="21"/>
    </row>
    <row r="14" spans="1:40" s="14" customFormat="1" ht="13.8">
      <c r="A14" s="366" t="s">
        <v>25</v>
      </c>
      <c r="B14" s="389">
        <v>0.51200000000000001</v>
      </c>
      <c r="C14" s="389">
        <v>0.51</v>
      </c>
      <c r="D14" s="390">
        <v>0.505</v>
      </c>
      <c r="E14" s="391">
        <v>0.5</v>
      </c>
      <c r="F14" s="391"/>
      <c r="G14" s="391">
        <v>0.47299999999999998</v>
      </c>
      <c r="H14" s="391">
        <v>0.47199999999999998</v>
      </c>
      <c r="I14" s="391">
        <v>0.47199999999999998</v>
      </c>
      <c r="J14" s="391">
        <v>0.46023062379596957</v>
      </c>
      <c r="K14" s="391">
        <v>0.44500000000000001</v>
      </c>
      <c r="L14" s="391">
        <v>0.45</v>
      </c>
      <c r="AL14" s="388"/>
      <c r="AM14" s="21"/>
    </row>
    <row r="15" spans="1:40" s="14" customFormat="1" ht="13.8">
      <c r="A15" s="366" t="s">
        <v>4</v>
      </c>
      <c r="B15" s="387"/>
      <c r="C15" s="387"/>
      <c r="D15" s="387"/>
      <c r="E15" s="387"/>
      <c r="F15" s="387"/>
      <c r="G15" s="387"/>
      <c r="H15" s="387"/>
      <c r="I15" s="387"/>
      <c r="J15" s="391"/>
      <c r="K15" s="391"/>
      <c r="L15" s="391"/>
      <c r="AL15" s="393"/>
      <c r="AM15" s="20"/>
    </row>
    <row r="16" spans="1:40" s="14" customFormat="1" ht="15" customHeight="1">
      <c r="A16" s="366" t="s">
        <v>3</v>
      </c>
      <c r="B16" s="389">
        <v>0.41699999999999998</v>
      </c>
      <c r="C16" s="389">
        <v>0.41399999999999998</v>
      </c>
      <c r="D16" s="390">
        <v>0.41199999999999998</v>
      </c>
      <c r="E16" s="391">
        <v>0.40500000000000003</v>
      </c>
      <c r="F16" s="391">
        <v>0.4</v>
      </c>
      <c r="G16" s="391">
        <v>0.39600000000000002</v>
      </c>
      <c r="H16" s="391">
        <v>0.38900000000000001</v>
      </c>
      <c r="I16" s="391">
        <v>0.38900000000000001</v>
      </c>
      <c r="J16" s="391">
        <v>0.421547312943652</v>
      </c>
      <c r="K16" s="391">
        <v>0.40500000000000003</v>
      </c>
      <c r="L16" s="391">
        <v>0.40100000000000002</v>
      </c>
      <c r="AL16" s="388"/>
      <c r="AM16" s="21"/>
    </row>
    <row r="17" spans="1:39" s="14" customFormat="1" ht="17.25" customHeight="1">
      <c r="A17" s="365" t="s">
        <v>65</v>
      </c>
      <c r="B17" s="389"/>
      <c r="C17" s="389">
        <v>0.55700000000000005</v>
      </c>
      <c r="D17" s="390">
        <v>0.55400000000000005</v>
      </c>
      <c r="E17" s="391">
        <v>0.55000000000000004</v>
      </c>
      <c r="F17" s="391">
        <v>0.54700000000000004</v>
      </c>
      <c r="G17" s="391">
        <v>0.54200000000000004</v>
      </c>
      <c r="H17" s="391">
        <v>0.53800000000000003</v>
      </c>
      <c r="I17" s="391">
        <v>0.53700000000000003</v>
      </c>
      <c r="J17" s="391">
        <v>0.53851305935162097</v>
      </c>
      <c r="K17" s="391">
        <v>0.56000000000000005</v>
      </c>
      <c r="L17" s="391">
        <v>0.51300000000000001</v>
      </c>
      <c r="AL17" s="388"/>
      <c r="AM17" s="21"/>
    </row>
    <row r="18" spans="1:39" s="14" customFormat="1" ht="13.8">
      <c r="A18" s="366" t="s">
        <v>2</v>
      </c>
      <c r="B18" s="389">
        <v>0.56799999999999995</v>
      </c>
      <c r="C18" s="389">
        <v>0.57199999999999995</v>
      </c>
      <c r="D18" s="390">
        <v>0.56699999999999995</v>
      </c>
      <c r="E18" s="391">
        <v>0.56200000000000006</v>
      </c>
      <c r="F18" s="391">
        <v>0.56100000000000005</v>
      </c>
      <c r="G18" s="391">
        <v>0.54600000000000004</v>
      </c>
      <c r="H18" s="391">
        <v>0.51900000000000002</v>
      </c>
      <c r="I18" s="391">
        <v>0.51700000000000002</v>
      </c>
      <c r="J18" s="391">
        <v>0.54032529940484386</v>
      </c>
      <c r="K18" s="391">
        <v>0.54</v>
      </c>
      <c r="L18" s="391">
        <v>0.52600000000000002</v>
      </c>
      <c r="AL18" s="388"/>
      <c r="AM18" s="21"/>
    </row>
    <row r="19" spans="1:39" s="14" customFormat="1" thickBot="1">
      <c r="A19" s="394" t="s">
        <v>40</v>
      </c>
      <c r="B19" s="389">
        <v>0.57999999999999996</v>
      </c>
      <c r="C19" s="389">
        <v>0.57399999999999995</v>
      </c>
      <c r="D19" s="390">
        <v>0.56799999999999995</v>
      </c>
      <c r="E19" s="391">
        <v>0.53100000000000003</v>
      </c>
      <c r="F19" s="391">
        <v>0.53400000000000003</v>
      </c>
      <c r="G19" s="391">
        <v>0.54</v>
      </c>
      <c r="H19" s="391">
        <v>0.53700000000000003</v>
      </c>
      <c r="I19" s="391">
        <v>0.53400000000000003</v>
      </c>
      <c r="J19" s="391">
        <v>0.52499423267530898</v>
      </c>
      <c r="K19" s="391">
        <v>0.53200000000000003</v>
      </c>
      <c r="L19" s="391">
        <v>0.51900000000000002</v>
      </c>
      <c r="AL19" s="388"/>
      <c r="AM19" s="21"/>
    </row>
    <row r="20" spans="1:39" ht="13.8">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3"/>
    </row>
    <row r="21" spans="1:39">
      <c r="A21" s="54" t="s">
        <v>26</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4"/>
      <c r="AJ21" s="24"/>
      <c r="AK21" s="17"/>
      <c r="AL21" s="24"/>
    </row>
    <row r="22" spans="1:39">
      <c r="A22" s="841" t="s">
        <v>88</v>
      </c>
      <c r="B22" s="841"/>
      <c r="C22" s="841"/>
      <c r="D22" s="841"/>
      <c r="E22" s="841"/>
      <c r="F22" s="841"/>
      <c r="G22" s="841"/>
      <c r="H22" s="841"/>
      <c r="I22" s="841"/>
      <c r="J22" s="841"/>
      <c r="K22" s="544"/>
      <c r="L22" s="544"/>
      <c r="M22" s="17"/>
      <c r="N22" s="17"/>
      <c r="O22" s="17"/>
      <c r="P22" s="17"/>
      <c r="Q22" s="17"/>
      <c r="R22" s="17"/>
      <c r="S22" s="17"/>
      <c r="T22" s="17"/>
      <c r="U22" s="17"/>
      <c r="V22" s="17"/>
      <c r="W22" s="17"/>
      <c r="X22" s="17"/>
      <c r="Y22" s="17"/>
      <c r="Z22" s="17"/>
      <c r="AA22" s="17"/>
      <c r="AB22" s="17"/>
      <c r="AC22" s="17"/>
      <c r="AD22" s="17"/>
      <c r="AE22" s="17"/>
      <c r="AF22" s="17"/>
      <c r="AG22" s="17"/>
      <c r="AH22" s="17"/>
      <c r="AI22" s="24"/>
      <c r="AJ22" s="24"/>
      <c r="AK22" s="17"/>
      <c r="AL22" s="24"/>
    </row>
    <row r="23" spans="1:39">
      <c r="A23" s="841"/>
      <c r="B23" s="841"/>
      <c r="C23" s="841"/>
      <c r="D23" s="841"/>
      <c r="E23" s="841"/>
      <c r="F23" s="841"/>
      <c r="G23" s="841"/>
      <c r="H23" s="841"/>
      <c r="I23" s="841"/>
      <c r="J23" s="841"/>
      <c r="K23" s="544"/>
      <c r="L23" s="544"/>
      <c r="M23" s="17"/>
      <c r="N23" s="17"/>
      <c r="O23" s="17"/>
      <c r="P23" s="17"/>
      <c r="Q23" s="17"/>
      <c r="R23" s="17"/>
      <c r="S23" s="17"/>
      <c r="T23" s="17"/>
      <c r="U23" s="17"/>
      <c r="V23" s="17"/>
      <c r="W23" s="17"/>
      <c r="X23" s="17"/>
      <c r="Y23" s="17"/>
      <c r="Z23" s="17"/>
      <c r="AA23" s="17"/>
      <c r="AB23" s="17"/>
      <c r="AC23" s="17"/>
      <c r="AD23" s="17"/>
      <c r="AE23" s="17"/>
      <c r="AF23" s="17"/>
      <c r="AG23" s="17"/>
      <c r="AH23" s="17"/>
      <c r="AI23" s="24"/>
      <c r="AJ23" s="24"/>
      <c r="AK23" s="17"/>
      <c r="AL23" s="24"/>
    </row>
    <row r="24" spans="1:39">
      <c r="A24" s="842" t="s">
        <v>87</v>
      </c>
      <c r="B24" s="842"/>
      <c r="C24" s="842"/>
      <c r="D24" s="842"/>
      <c r="E24" s="842"/>
      <c r="F24" s="842"/>
      <c r="G24" s="842"/>
      <c r="H24" s="842"/>
      <c r="I24" s="842"/>
      <c r="J24" s="842"/>
      <c r="K24" s="545"/>
      <c r="L24" s="545"/>
      <c r="M24" s="17"/>
      <c r="N24" s="17"/>
      <c r="O24" s="17"/>
      <c r="P24" s="17"/>
      <c r="Q24" s="17"/>
      <c r="R24" s="17"/>
      <c r="S24" s="17"/>
      <c r="T24" s="17"/>
      <c r="U24" s="17"/>
      <c r="V24" s="17"/>
      <c r="W24" s="17"/>
      <c r="X24" s="17"/>
      <c r="Y24" s="17"/>
      <c r="Z24" s="17"/>
      <c r="AA24" s="17"/>
      <c r="AB24" s="17"/>
      <c r="AC24" s="17"/>
      <c r="AD24" s="17"/>
      <c r="AE24" s="17"/>
      <c r="AF24" s="17"/>
      <c r="AG24" s="17"/>
      <c r="AH24" s="17"/>
      <c r="AI24" s="24"/>
      <c r="AJ24" s="24"/>
      <c r="AK24" s="17"/>
      <c r="AL24" s="24"/>
    </row>
    <row r="25" spans="1:39">
      <c r="A25" s="841" t="s">
        <v>101</v>
      </c>
      <c r="B25" s="841"/>
      <c r="C25" s="841"/>
      <c r="D25" s="841"/>
      <c r="E25" s="841"/>
      <c r="F25" s="841"/>
      <c r="G25" s="841"/>
      <c r="H25" s="841"/>
      <c r="I25" s="841"/>
      <c r="J25" s="841"/>
      <c r="K25" s="544"/>
      <c r="L25" s="544"/>
      <c r="M25" s="17"/>
      <c r="N25" s="17"/>
      <c r="O25" s="17"/>
      <c r="P25" s="17"/>
      <c r="Q25" s="17"/>
      <c r="R25" s="17"/>
      <c r="S25" s="17"/>
      <c r="T25" s="17"/>
      <c r="U25" s="17"/>
      <c r="V25" s="17"/>
      <c r="W25" s="17"/>
      <c r="X25" s="17"/>
      <c r="Y25" s="17"/>
      <c r="Z25" s="17"/>
      <c r="AA25" s="17"/>
      <c r="AB25" s="17"/>
      <c r="AC25" s="17"/>
      <c r="AD25" s="17"/>
      <c r="AE25" s="17"/>
      <c r="AF25" s="17"/>
      <c r="AG25" s="17"/>
      <c r="AH25" s="17"/>
      <c r="AI25" s="24"/>
      <c r="AJ25" s="24"/>
      <c r="AK25" s="17"/>
      <c r="AL25" s="24"/>
    </row>
    <row r="26" spans="1:39">
      <c r="A26" s="841"/>
      <c r="B26" s="841"/>
      <c r="C26" s="841"/>
      <c r="D26" s="841"/>
      <c r="E26" s="841"/>
      <c r="F26" s="841"/>
      <c r="G26" s="841"/>
      <c r="H26" s="841"/>
      <c r="I26" s="841"/>
      <c r="J26" s="841"/>
      <c r="K26" s="544"/>
      <c r="L26" s="544"/>
      <c r="M26" s="17"/>
      <c r="N26" s="17"/>
      <c r="O26" s="17"/>
      <c r="P26" s="17"/>
      <c r="Q26" s="17"/>
      <c r="R26" s="17"/>
      <c r="S26" s="17"/>
      <c r="T26" s="17"/>
      <c r="U26" s="17"/>
      <c r="V26" s="17"/>
      <c r="W26" s="17"/>
      <c r="X26" s="17"/>
      <c r="Y26" s="17"/>
      <c r="Z26" s="17"/>
      <c r="AA26" s="17"/>
      <c r="AB26" s="17"/>
      <c r="AC26" s="17"/>
      <c r="AD26" s="17"/>
      <c r="AE26" s="17"/>
      <c r="AF26" s="17"/>
      <c r="AG26" s="17"/>
      <c r="AH26" s="17"/>
      <c r="AI26" s="24"/>
      <c r="AJ26" s="24"/>
      <c r="AK26" s="17"/>
      <c r="AL26" s="24"/>
    </row>
    <row r="27" spans="1:39">
      <c r="A27" s="843" t="s">
        <v>140</v>
      </c>
      <c r="B27" s="843"/>
      <c r="C27" s="843"/>
      <c r="D27" s="843"/>
      <c r="E27" s="843"/>
      <c r="F27" s="843"/>
      <c r="G27" s="843"/>
      <c r="H27" s="843"/>
      <c r="I27" s="843"/>
      <c r="J27" s="843"/>
      <c r="K27" s="546"/>
      <c r="L27" s="546"/>
      <c r="M27" s="17"/>
      <c r="N27" s="17"/>
      <c r="O27" s="17"/>
      <c r="P27" s="17"/>
      <c r="Q27" s="17"/>
      <c r="R27" s="17"/>
      <c r="S27" s="17"/>
      <c r="T27" s="17"/>
      <c r="U27" s="17"/>
      <c r="V27" s="17"/>
      <c r="W27" s="17"/>
      <c r="X27" s="17"/>
      <c r="Y27" s="17"/>
      <c r="Z27" s="17"/>
      <c r="AA27" s="17"/>
      <c r="AB27" s="17"/>
      <c r="AC27" s="17"/>
      <c r="AD27" s="17"/>
      <c r="AE27" s="17"/>
      <c r="AF27" s="17"/>
      <c r="AG27" s="17"/>
      <c r="AH27" s="17"/>
      <c r="AI27" s="24"/>
      <c r="AJ27" s="24"/>
      <c r="AK27" s="17"/>
      <c r="AL27" s="24"/>
    </row>
    <row r="28" spans="1:39" ht="15.75" customHeight="1">
      <c r="A28" s="150" t="s">
        <v>441</v>
      </c>
      <c r="B28" s="17"/>
      <c r="C28" s="17"/>
      <c r="D28" s="28"/>
      <c r="E28" s="28"/>
      <c r="F28" s="28"/>
      <c r="G28" s="28"/>
      <c r="H28" s="28"/>
      <c r="I28" s="28"/>
      <c r="J28" s="28"/>
      <c r="K28" s="28"/>
      <c r="L28" s="28"/>
      <c r="M28" s="17"/>
      <c r="N28" s="17"/>
      <c r="O28" s="17"/>
      <c r="P28" s="17"/>
      <c r="Q28" s="17"/>
      <c r="R28" s="17"/>
      <c r="S28" s="17"/>
      <c r="T28" s="17"/>
      <c r="U28" s="17"/>
      <c r="V28" s="17"/>
      <c r="W28" s="17"/>
      <c r="X28" s="17"/>
      <c r="Y28" s="28"/>
      <c r="Z28" s="28"/>
      <c r="AA28" s="17"/>
      <c r="AB28" s="17"/>
      <c r="AC28" s="17"/>
      <c r="AD28" s="28"/>
      <c r="AE28" s="28"/>
      <c r="AF28" s="17"/>
      <c r="AG28" s="17"/>
      <c r="AH28" s="17"/>
      <c r="AI28" s="24"/>
      <c r="AJ28" s="24"/>
      <c r="AK28" s="28"/>
      <c r="AL28" s="24"/>
    </row>
    <row r="29" spans="1:39">
      <c r="A29" s="13" t="s">
        <v>363</v>
      </c>
    </row>
    <row r="30" spans="1:39">
      <c r="A30" s="13" t="s">
        <v>531</v>
      </c>
    </row>
    <row r="31" spans="1:39">
      <c r="A31" s="13" t="s">
        <v>761</v>
      </c>
    </row>
  </sheetData>
  <mergeCells count="4">
    <mergeCell ref="A22:J23"/>
    <mergeCell ref="A24:J24"/>
    <mergeCell ref="A25:J26"/>
    <mergeCell ref="A27:J27"/>
  </mergeCells>
  <hyperlinks>
    <hyperlink ref="AM5" location="Content!B5" display="Back to Content Page" xr:uid="{00000000-0004-0000-7B00-000000000000}"/>
  </hyperlinks>
  <printOptions horizontalCentered="1" verticalCentered="1"/>
  <pageMargins left="0.75" right="0.75" top="1" bottom="1" header="0.5" footer="0.5"/>
  <pageSetup scale="89" orientation="landscape" r:id="rId1"/>
  <headerFooter alignWithMargins="0">
    <oddFooter>&amp;C&amp;P</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pageSetUpPr fitToPage="1"/>
  </sheetPr>
  <dimension ref="A1:AA51"/>
  <sheetViews>
    <sheetView topLeftCell="E1" zoomScaleNormal="100" workbookViewId="0">
      <selection activeCell="P12" sqref="P12"/>
    </sheetView>
  </sheetViews>
  <sheetFormatPr defaultColWidth="9.21875" defaultRowHeight="14.4"/>
  <cols>
    <col min="1" max="1" width="14.5546875" customWidth="1"/>
    <col min="2" max="2" width="18.21875" customWidth="1"/>
    <col min="3" max="13" width="7" customWidth="1"/>
    <col min="14" max="14" width="3.5546875" customWidth="1"/>
    <col min="15" max="15" width="13.21875" customWidth="1"/>
    <col min="16" max="16" width="18.21875" customWidth="1"/>
  </cols>
  <sheetData>
    <row r="1" spans="1:27">
      <c r="A1" s="57" t="s">
        <v>511</v>
      </c>
      <c r="B1" s="24"/>
      <c r="C1" s="24"/>
      <c r="D1" s="24"/>
      <c r="E1" s="24"/>
      <c r="F1" s="24"/>
      <c r="G1" s="24"/>
      <c r="H1" s="24"/>
      <c r="I1" s="24"/>
      <c r="J1" s="24"/>
    </row>
    <row r="2" spans="1:27" ht="15" thickBot="1">
      <c r="A2" s="24"/>
      <c r="B2" s="24"/>
      <c r="C2" s="24"/>
      <c r="D2" s="24"/>
      <c r="E2" s="24"/>
      <c r="F2" s="24"/>
      <c r="G2" s="24"/>
      <c r="H2" s="24"/>
      <c r="I2" s="24"/>
      <c r="J2" s="24"/>
    </row>
    <row r="3" spans="1:27" s="49" customFormat="1">
      <c r="A3" s="207" t="s">
        <v>15</v>
      </c>
      <c r="B3" s="208" t="s">
        <v>45</v>
      </c>
      <c r="C3" s="172">
        <v>2009</v>
      </c>
      <c r="D3" s="172">
        <v>2010</v>
      </c>
      <c r="E3" s="172">
        <v>2011</v>
      </c>
      <c r="F3" s="172">
        <v>2012</v>
      </c>
      <c r="G3" s="172">
        <v>2013</v>
      </c>
      <c r="H3" s="172">
        <v>2014</v>
      </c>
      <c r="I3" s="172">
        <v>2015</v>
      </c>
      <c r="J3" s="172">
        <v>2016</v>
      </c>
      <c r="K3" s="172">
        <v>2017</v>
      </c>
      <c r="L3" s="420">
        <v>2018</v>
      </c>
      <c r="M3" s="368">
        <v>2019</v>
      </c>
      <c r="O3" s="207" t="s">
        <v>15</v>
      </c>
      <c r="P3" s="208" t="s">
        <v>45</v>
      </c>
      <c r="Q3" s="172">
        <v>2009</v>
      </c>
      <c r="R3" s="172">
        <v>2010</v>
      </c>
      <c r="S3" s="172">
        <v>2011</v>
      </c>
      <c r="T3" s="172">
        <v>2012</v>
      </c>
      <c r="U3" s="172">
        <v>2013</v>
      </c>
      <c r="V3" s="172">
        <v>2014</v>
      </c>
      <c r="W3" s="172">
        <v>2015</v>
      </c>
      <c r="X3" s="172">
        <v>2016</v>
      </c>
      <c r="Y3" s="172">
        <v>2017</v>
      </c>
      <c r="Z3" s="420">
        <v>2018</v>
      </c>
      <c r="AA3" s="368">
        <v>2019</v>
      </c>
    </row>
    <row r="4" spans="1:27">
      <c r="A4" s="844" t="s">
        <v>14</v>
      </c>
      <c r="B4" s="395" t="s">
        <v>43</v>
      </c>
      <c r="C4" s="396">
        <v>85</v>
      </c>
      <c r="D4" s="396">
        <v>86</v>
      </c>
      <c r="E4" s="396">
        <v>86</v>
      </c>
      <c r="F4" s="396">
        <v>82</v>
      </c>
      <c r="G4" s="396">
        <v>80</v>
      </c>
      <c r="H4" s="396">
        <v>85</v>
      </c>
      <c r="I4" s="367">
        <v>83</v>
      </c>
      <c r="J4" s="367">
        <v>81</v>
      </c>
      <c r="K4" s="367">
        <v>81</v>
      </c>
      <c r="L4" s="421">
        <v>81</v>
      </c>
      <c r="M4" s="397">
        <v>81</v>
      </c>
      <c r="N4" s="19"/>
      <c r="O4" s="844" t="s">
        <v>6</v>
      </c>
      <c r="P4" s="395" t="s">
        <v>43</v>
      </c>
      <c r="Q4" s="396">
        <v>87</v>
      </c>
      <c r="R4" s="396">
        <v>98</v>
      </c>
      <c r="S4" s="396">
        <v>98</v>
      </c>
      <c r="T4" s="396">
        <v>98</v>
      </c>
      <c r="U4" s="396">
        <v>98</v>
      </c>
      <c r="V4" s="396">
        <v>98</v>
      </c>
      <c r="W4" s="367">
        <v>98</v>
      </c>
      <c r="X4" s="367"/>
      <c r="Y4" s="367"/>
      <c r="Z4" s="421"/>
      <c r="AA4" s="398"/>
    </row>
    <row r="5" spans="1:27">
      <c r="A5" s="844"/>
      <c r="B5" s="395" t="s">
        <v>44</v>
      </c>
      <c r="C5" s="396">
        <v>135</v>
      </c>
      <c r="D5" s="396">
        <v>134</v>
      </c>
      <c r="E5" s="396">
        <v>134</v>
      </c>
      <c r="F5" s="396">
        <v>138</v>
      </c>
      <c r="G5" s="396">
        <v>140</v>
      </c>
      <c r="H5" s="396">
        <v>135</v>
      </c>
      <c r="I5" s="396">
        <v>137</v>
      </c>
      <c r="J5" s="396">
        <v>139</v>
      </c>
      <c r="K5" s="396">
        <v>139</v>
      </c>
      <c r="L5" s="422">
        <v>139</v>
      </c>
      <c r="M5" s="397">
        <v>139</v>
      </c>
      <c r="N5" s="19"/>
      <c r="O5" s="844"/>
      <c r="P5" s="395" t="s">
        <v>44</v>
      </c>
      <c r="Q5" s="396">
        <v>163</v>
      </c>
      <c r="R5" s="396">
        <v>152</v>
      </c>
      <c r="S5" s="396">
        <v>152</v>
      </c>
      <c r="T5" s="396">
        <v>152</v>
      </c>
      <c r="U5" s="396">
        <v>152</v>
      </c>
      <c r="V5" s="396">
        <v>152</v>
      </c>
      <c r="W5" s="396">
        <v>152</v>
      </c>
      <c r="X5" s="396"/>
      <c r="Y5" s="367"/>
      <c r="Z5" s="421"/>
      <c r="AA5" s="398"/>
    </row>
    <row r="6" spans="1:27">
      <c r="A6" s="844"/>
      <c r="B6" s="395" t="s">
        <v>46</v>
      </c>
      <c r="C6" s="396">
        <v>220</v>
      </c>
      <c r="D6" s="396">
        <v>220</v>
      </c>
      <c r="E6" s="396">
        <v>220</v>
      </c>
      <c r="F6" s="396">
        <v>220</v>
      </c>
      <c r="G6" s="396">
        <v>220</v>
      </c>
      <c r="H6" s="396">
        <v>220</v>
      </c>
      <c r="I6" s="396">
        <v>220</v>
      </c>
      <c r="J6" s="396">
        <v>220</v>
      </c>
      <c r="K6" s="396">
        <v>220</v>
      </c>
      <c r="L6" s="422">
        <v>220</v>
      </c>
      <c r="M6" s="397">
        <v>220</v>
      </c>
      <c r="N6" s="19" t="s">
        <v>16</v>
      </c>
      <c r="O6" s="844"/>
      <c r="P6" s="395" t="s">
        <v>46</v>
      </c>
      <c r="Q6" s="396">
        <v>250</v>
      </c>
      <c r="R6" s="396">
        <v>250</v>
      </c>
      <c r="S6" s="396">
        <v>250</v>
      </c>
      <c r="T6" s="396">
        <v>250</v>
      </c>
      <c r="U6" s="396">
        <v>250</v>
      </c>
      <c r="V6" s="396">
        <v>250</v>
      </c>
      <c r="W6" s="396">
        <v>250</v>
      </c>
      <c r="X6" s="396"/>
      <c r="Y6" s="367"/>
      <c r="Z6" s="421"/>
      <c r="AA6" s="398"/>
    </row>
    <row r="7" spans="1:27" ht="30" customHeight="1">
      <c r="A7" s="844"/>
      <c r="B7" s="395" t="s">
        <v>70</v>
      </c>
      <c r="C7" s="399">
        <v>38.636363636363633</v>
      </c>
      <c r="D7" s="399">
        <v>39.090909090909093</v>
      </c>
      <c r="E7" s="399">
        <v>39.090909090909093</v>
      </c>
      <c r="F7" s="399">
        <v>37.272727272727273</v>
      </c>
      <c r="G7" s="399">
        <v>36.363636363636367</v>
      </c>
      <c r="H7" s="399">
        <v>38.636363636363633</v>
      </c>
      <c r="I7" s="399">
        <v>37.727272727272727</v>
      </c>
      <c r="J7" s="399">
        <v>36.818181818181813</v>
      </c>
      <c r="K7" s="399">
        <v>36.818181818181813</v>
      </c>
      <c r="L7" s="423">
        <v>36.818181818181813</v>
      </c>
      <c r="M7" s="400">
        <v>36.818181818181813</v>
      </c>
      <c r="N7" s="19"/>
      <c r="O7" s="844"/>
      <c r="P7" s="395" t="s">
        <v>70</v>
      </c>
      <c r="Q7" s="399">
        <v>34.799999999999997</v>
      </c>
      <c r="R7" s="399">
        <v>39.200000000000003</v>
      </c>
      <c r="S7" s="399">
        <v>39.200000000000003</v>
      </c>
      <c r="T7" s="399">
        <v>39.200000000000003</v>
      </c>
      <c r="U7" s="399">
        <v>39.200000000000003</v>
      </c>
      <c r="V7" s="399">
        <v>39.200000000000003</v>
      </c>
      <c r="W7" s="399">
        <v>39.200000000000003</v>
      </c>
      <c r="X7" s="399"/>
      <c r="Y7" s="399"/>
      <c r="Z7" s="423"/>
      <c r="AA7" s="400"/>
    </row>
    <row r="8" spans="1:27" ht="18" customHeight="1">
      <c r="A8" s="844" t="s">
        <v>13</v>
      </c>
      <c r="B8" s="395" t="s">
        <v>43</v>
      </c>
      <c r="C8" s="396">
        <v>7</v>
      </c>
      <c r="D8" s="396">
        <v>5</v>
      </c>
      <c r="E8" s="396">
        <v>5</v>
      </c>
      <c r="F8" s="396">
        <v>5</v>
      </c>
      <c r="G8" s="396">
        <v>6</v>
      </c>
      <c r="H8" s="396">
        <v>6</v>
      </c>
      <c r="I8" s="367">
        <v>6</v>
      </c>
      <c r="J8" s="367">
        <v>6</v>
      </c>
      <c r="K8" s="396">
        <v>6</v>
      </c>
      <c r="L8" s="422">
        <v>6</v>
      </c>
      <c r="M8" s="397">
        <v>6</v>
      </c>
      <c r="N8" s="19"/>
      <c r="O8" s="845" t="s">
        <v>125</v>
      </c>
      <c r="P8" s="395" t="s">
        <v>43</v>
      </c>
      <c r="Q8" s="396">
        <v>21</v>
      </c>
      <c r="R8" s="396">
        <v>18</v>
      </c>
      <c r="S8" s="396">
        <v>19</v>
      </c>
      <c r="T8" s="396">
        <v>19</v>
      </c>
      <c r="U8" s="396">
        <v>19</v>
      </c>
      <c r="V8" s="396">
        <v>19</v>
      </c>
      <c r="W8" s="367">
        <v>58</v>
      </c>
      <c r="X8" s="367"/>
      <c r="Y8" s="367"/>
      <c r="Z8" s="421"/>
      <c r="AA8" s="398"/>
    </row>
    <row r="9" spans="1:27" ht="18" customHeight="1">
      <c r="A9" s="844"/>
      <c r="B9" s="395" t="s">
        <v>44</v>
      </c>
      <c r="C9" s="396">
        <v>56</v>
      </c>
      <c r="D9" s="396">
        <v>58</v>
      </c>
      <c r="E9" s="396">
        <v>58</v>
      </c>
      <c r="F9" s="396">
        <v>58</v>
      </c>
      <c r="G9" s="396">
        <v>57</v>
      </c>
      <c r="H9" s="396">
        <v>57</v>
      </c>
      <c r="I9" s="396">
        <v>57</v>
      </c>
      <c r="J9" s="396">
        <v>57</v>
      </c>
      <c r="K9" s="396">
        <v>57</v>
      </c>
      <c r="L9" s="422">
        <v>57</v>
      </c>
      <c r="M9" s="397">
        <v>59</v>
      </c>
      <c r="N9" s="19"/>
      <c r="O9" s="846"/>
      <c r="P9" s="395" t="s">
        <v>44</v>
      </c>
      <c r="Q9" s="396">
        <v>57</v>
      </c>
      <c r="R9" s="396">
        <v>49</v>
      </c>
      <c r="S9" s="396">
        <v>59</v>
      </c>
      <c r="T9" s="396">
        <v>59</v>
      </c>
      <c r="U9" s="396">
        <v>59</v>
      </c>
      <c r="V9" s="396">
        <v>59</v>
      </c>
      <c r="W9" s="396">
        <v>88</v>
      </c>
      <c r="X9" s="396"/>
      <c r="Y9" s="367"/>
      <c r="Z9" s="421"/>
      <c r="AA9" s="398"/>
    </row>
    <row r="10" spans="1:27" ht="18" customHeight="1">
      <c r="A10" s="844"/>
      <c r="B10" s="395" t="s">
        <v>46</v>
      </c>
      <c r="C10" s="396">
        <v>63</v>
      </c>
      <c r="D10" s="396">
        <v>63</v>
      </c>
      <c r="E10" s="396">
        <v>63</v>
      </c>
      <c r="F10" s="396">
        <v>63</v>
      </c>
      <c r="G10" s="396">
        <v>63</v>
      </c>
      <c r="H10" s="396">
        <v>63</v>
      </c>
      <c r="I10" s="367">
        <v>63</v>
      </c>
      <c r="J10" s="367">
        <v>63</v>
      </c>
      <c r="K10" s="396">
        <v>63</v>
      </c>
      <c r="L10" s="422">
        <v>63</v>
      </c>
      <c r="M10" s="397">
        <v>65</v>
      </c>
      <c r="N10" s="19"/>
      <c r="O10" s="846"/>
      <c r="P10" s="395" t="s">
        <v>46</v>
      </c>
      <c r="Q10" s="396">
        <v>78</v>
      </c>
      <c r="R10" s="396">
        <v>67</v>
      </c>
      <c r="S10" s="396">
        <v>78</v>
      </c>
      <c r="T10" s="396">
        <v>78</v>
      </c>
      <c r="U10" s="396">
        <v>78</v>
      </c>
      <c r="V10" s="396">
        <v>78</v>
      </c>
      <c r="W10" s="396">
        <v>146</v>
      </c>
      <c r="X10" s="396"/>
      <c r="Y10" s="367"/>
      <c r="Z10" s="421"/>
      <c r="AA10" s="398"/>
    </row>
    <row r="11" spans="1:27" ht="29.25" customHeight="1">
      <c r="A11" s="844"/>
      <c r="B11" s="395" t="s">
        <v>70</v>
      </c>
      <c r="C11" s="399">
        <v>11.111111111111111</v>
      </c>
      <c r="D11" s="399">
        <v>7.9365079365079358</v>
      </c>
      <c r="E11" s="399">
        <v>7.9365079365079358</v>
      </c>
      <c r="F11" s="399">
        <v>7.9365079365079358</v>
      </c>
      <c r="G11" s="399">
        <v>9.5238095238095237</v>
      </c>
      <c r="H11" s="399">
        <v>9.5238095238095237</v>
      </c>
      <c r="I11" s="399">
        <v>9.5</v>
      </c>
      <c r="J11" s="399">
        <v>10.5</v>
      </c>
      <c r="K11" s="399">
        <v>10.5</v>
      </c>
      <c r="L11" s="423">
        <v>10.5</v>
      </c>
      <c r="M11" s="400">
        <v>12.5</v>
      </c>
      <c r="N11" s="19"/>
      <c r="O11" s="847"/>
      <c r="P11" s="395" t="s">
        <v>70</v>
      </c>
      <c r="Q11" s="399">
        <v>26.9</v>
      </c>
      <c r="R11" s="399">
        <v>26.9</v>
      </c>
      <c r="S11" s="399">
        <v>24.358974358974358</v>
      </c>
      <c r="T11" s="399">
        <v>24.358974358974358</v>
      </c>
      <c r="U11" s="399">
        <v>24.358974358974358</v>
      </c>
      <c r="V11" s="399">
        <v>24.358974358974358</v>
      </c>
      <c r="W11" s="399">
        <v>39.726027397260275</v>
      </c>
      <c r="X11" s="399"/>
      <c r="Y11" s="399"/>
      <c r="Z11" s="423"/>
      <c r="AA11" s="400"/>
    </row>
    <row r="12" spans="1:27" ht="15" customHeight="1">
      <c r="A12" s="844" t="s">
        <v>259</v>
      </c>
      <c r="B12" s="395" t="s">
        <v>43</v>
      </c>
      <c r="C12" s="396"/>
      <c r="D12" s="396"/>
      <c r="E12" s="396"/>
      <c r="F12" s="396"/>
      <c r="G12" s="396"/>
      <c r="H12" s="396"/>
      <c r="I12" s="367"/>
      <c r="J12" s="367"/>
      <c r="K12" s="396"/>
      <c r="L12" s="422"/>
      <c r="M12" s="397"/>
      <c r="N12" s="19"/>
      <c r="O12" s="845" t="s">
        <v>4</v>
      </c>
      <c r="P12" s="395" t="s">
        <v>43</v>
      </c>
      <c r="Q12" s="396">
        <v>8</v>
      </c>
      <c r="R12" s="396">
        <v>8</v>
      </c>
      <c r="S12" s="396">
        <v>14</v>
      </c>
      <c r="T12" s="396">
        <v>14</v>
      </c>
      <c r="U12" s="396">
        <v>14</v>
      </c>
      <c r="V12" s="396">
        <v>14</v>
      </c>
      <c r="W12" s="396">
        <v>15</v>
      </c>
      <c r="X12" s="396"/>
      <c r="Y12" s="396"/>
      <c r="Z12" s="422"/>
      <c r="AA12" s="397"/>
    </row>
    <row r="13" spans="1:27">
      <c r="A13" s="844"/>
      <c r="B13" s="395" t="s">
        <v>44</v>
      </c>
      <c r="C13" s="396"/>
      <c r="D13" s="396"/>
      <c r="E13" s="396"/>
      <c r="F13" s="396"/>
      <c r="G13" s="396"/>
      <c r="H13" s="396"/>
      <c r="I13" s="396"/>
      <c r="J13" s="396"/>
      <c r="K13" s="396"/>
      <c r="L13" s="422"/>
      <c r="M13" s="397"/>
      <c r="N13" s="19"/>
      <c r="O13" s="846"/>
      <c r="P13" s="395" t="s">
        <v>44</v>
      </c>
      <c r="Q13" s="396">
        <v>26</v>
      </c>
      <c r="R13" s="396">
        <v>26</v>
      </c>
      <c r="S13" s="396">
        <v>20</v>
      </c>
      <c r="T13" s="396">
        <v>20</v>
      </c>
      <c r="U13" s="396">
        <v>20</v>
      </c>
      <c r="V13" s="396">
        <v>20</v>
      </c>
      <c r="W13" s="396">
        <v>17</v>
      </c>
      <c r="X13" s="396"/>
      <c r="Y13" s="396"/>
      <c r="Z13" s="422"/>
      <c r="AA13" s="397"/>
    </row>
    <row r="14" spans="1:27">
      <c r="A14" s="844"/>
      <c r="B14" s="395" t="s">
        <v>46</v>
      </c>
      <c r="C14" s="396"/>
      <c r="D14" s="396"/>
      <c r="E14" s="396"/>
      <c r="F14" s="396"/>
      <c r="G14" s="396"/>
      <c r="H14" s="396"/>
      <c r="I14" s="367"/>
      <c r="J14" s="367"/>
      <c r="K14" s="396"/>
      <c r="L14" s="422"/>
      <c r="M14" s="397"/>
      <c r="N14" s="19"/>
      <c r="O14" s="846"/>
      <c r="P14" s="395" t="s">
        <v>46</v>
      </c>
      <c r="Q14" s="396">
        <v>34</v>
      </c>
      <c r="R14" s="396">
        <v>34</v>
      </c>
      <c r="S14" s="396">
        <v>34</v>
      </c>
      <c r="T14" s="396">
        <v>34</v>
      </c>
      <c r="U14" s="396">
        <v>34</v>
      </c>
      <c r="V14" s="396">
        <v>34</v>
      </c>
      <c r="W14" s="396">
        <v>32</v>
      </c>
      <c r="X14" s="396"/>
      <c r="Y14" s="396"/>
      <c r="Z14" s="422"/>
      <c r="AA14" s="397"/>
    </row>
    <row r="15" spans="1:27" ht="28.2">
      <c r="A15" s="844"/>
      <c r="B15" s="395" t="s">
        <v>70</v>
      </c>
      <c r="C15" s="399"/>
      <c r="D15" s="399"/>
      <c r="E15" s="399"/>
      <c r="F15" s="399"/>
      <c r="G15" s="399"/>
      <c r="H15" s="399"/>
      <c r="I15" s="399"/>
      <c r="J15" s="399"/>
      <c r="K15" s="399"/>
      <c r="L15" s="423"/>
      <c r="M15" s="400"/>
      <c r="N15" s="19"/>
      <c r="O15" s="847"/>
      <c r="P15" s="395" t="s">
        <v>70</v>
      </c>
      <c r="Q15" s="399">
        <v>23.52941176470588</v>
      </c>
      <c r="R15" s="399">
        <v>23.52941176470588</v>
      </c>
      <c r="S15" s="399">
        <v>41.17647058823529</v>
      </c>
      <c r="T15" s="399">
        <v>41.17647058823529</v>
      </c>
      <c r="U15" s="399">
        <v>41.2</v>
      </c>
      <c r="V15" s="399">
        <v>41.2</v>
      </c>
      <c r="W15" s="399">
        <v>46.8</v>
      </c>
      <c r="X15" s="399"/>
      <c r="Y15" s="396"/>
      <c r="Z15" s="422"/>
      <c r="AA15" s="397"/>
    </row>
    <row r="16" spans="1:27" ht="30" customHeight="1">
      <c r="A16" s="731" t="s">
        <v>85</v>
      </c>
      <c r="B16" s="395" t="s">
        <v>43</v>
      </c>
      <c r="C16" s="396">
        <v>42</v>
      </c>
      <c r="D16" s="396">
        <v>42</v>
      </c>
      <c r="E16" s="396"/>
      <c r="F16" s="396">
        <v>44</v>
      </c>
      <c r="G16" s="396">
        <v>44</v>
      </c>
      <c r="H16" s="396">
        <v>44</v>
      </c>
      <c r="I16" s="367">
        <v>44</v>
      </c>
      <c r="J16" s="367">
        <v>44</v>
      </c>
      <c r="K16" s="367">
        <v>44</v>
      </c>
      <c r="L16" s="421">
        <v>44</v>
      </c>
      <c r="M16" s="398">
        <v>50</v>
      </c>
      <c r="N16" s="19"/>
      <c r="O16" s="845" t="s">
        <v>126</v>
      </c>
      <c r="P16" s="395" t="s">
        <v>43</v>
      </c>
      <c r="Q16" s="396">
        <v>132</v>
      </c>
      <c r="R16" s="396">
        <v>178</v>
      </c>
      <c r="S16" s="396">
        <v>169</v>
      </c>
      <c r="T16" s="396">
        <v>169</v>
      </c>
      <c r="U16" s="396">
        <v>169</v>
      </c>
      <c r="V16" s="396">
        <v>166</v>
      </c>
      <c r="W16" s="367">
        <v>169</v>
      </c>
      <c r="X16" s="367">
        <v>167</v>
      </c>
      <c r="Y16" s="367">
        <v>167</v>
      </c>
      <c r="Z16" s="421"/>
      <c r="AA16" s="398">
        <v>184</v>
      </c>
    </row>
    <row r="17" spans="1:27">
      <c r="A17" s="732"/>
      <c r="B17" s="395" t="s">
        <v>44</v>
      </c>
      <c r="C17" s="396">
        <v>458</v>
      </c>
      <c r="D17" s="396">
        <v>458</v>
      </c>
      <c r="E17" s="396"/>
      <c r="F17" s="396">
        <v>448</v>
      </c>
      <c r="G17" s="396">
        <v>448</v>
      </c>
      <c r="H17" s="396">
        <v>448</v>
      </c>
      <c r="I17" s="367">
        <v>448</v>
      </c>
      <c r="J17" s="367">
        <v>448</v>
      </c>
      <c r="K17" s="367">
        <v>448</v>
      </c>
      <c r="L17" s="421">
        <v>448</v>
      </c>
      <c r="M17" s="398">
        <v>450</v>
      </c>
      <c r="N17" s="19"/>
      <c r="O17" s="846"/>
      <c r="P17" s="395" t="s">
        <v>44</v>
      </c>
      <c r="Q17" s="396">
        <v>268</v>
      </c>
      <c r="R17" s="396">
        <v>222</v>
      </c>
      <c r="S17" s="396">
        <v>231</v>
      </c>
      <c r="T17" s="396">
        <v>231</v>
      </c>
      <c r="U17" s="396">
        <v>231</v>
      </c>
      <c r="V17" s="396">
        <v>230</v>
      </c>
      <c r="W17" s="396">
        <v>230</v>
      </c>
      <c r="X17" s="396">
        <v>233</v>
      </c>
      <c r="Y17" s="367">
        <v>233</v>
      </c>
      <c r="Z17" s="421"/>
      <c r="AA17" s="398">
        <v>216</v>
      </c>
    </row>
    <row r="18" spans="1:27">
      <c r="A18" s="732"/>
      <c r="B18" s="395" t="s">
        <v>46</v>
      </c>
      <c r="C18" s="396">
        <v>500</v>
      </c>
      <c r="D18" s="396">
        <v>500</v>
      </c>
      <c r="E18" s="396">
        <v>500</v>
      </c>
      <c r="F18" s="396">
        <v>492</v>
      </c>
      <c r="G18" s="396">
        <v>492</v>
      </c>
      <c r="H18" s="396">
        <v>492</v>
      </c>
      <c r="I18" s="367">
        <v>492</v>
      </c>
      <c r="J18" s="367">
        <v>492</v>
      </c>
      <c r="K18" s="367">
        <v>492</v>
      </c>
      <c r="L18" s="421">
        <v>492</v>
      </c>
      <c r="M18" s="398">
        <v>500</v>
      </c>
      <c r="N18" s="19"/>
      <c r="O18" s="846"/>
      <c r="P18" s="395" t="s">
        <v>46</v>
      </c>
      <c r="Q18" s="396">
        <v>400</v>
      </c>
      <c r="R18" s="396">
        <v>400</v>
      </c>
      <c r="S18" s="396">
        <v>400</v>
      </c>
      <c r="T18" s="396">
        <v>400</v>
      </c>
      <c r="U18" s="396">
        <v>400</v>
      </c>
      <c r="V18" s="396">
        <v>396</v>
      </c>
      <c r="W18" s="367">
        <v>399</v>
      </c>
      <c r="X18" s="367">
        <v>400</v>
      </c>
      <c r="Y18" s="367">
        <v>400</v>
      </c>
      <c r="Z18" s="421"/>
      <c r="AA18" s="398">
        <v>400</v>
      </c>
    </row>
    <row r="19" spans="1:27" ht="28.2">
      <c r="A19" s="734"/>
      <c r="B19" s="395" t="s">
        <v>70</v>
      </c>
      <c r="C19" s="399">
        <v>8.4</v>
      </c>
      <c r="D19" s="399">
        <v>8.4</v>
      </c>
      <c r="E19" s="399" t="s">
        <v>7</v>
      </c>
      <c r="F19" s="399">
        <v>8.9430894308943092</v>
      </c>
      <c r="G19" s="399">
        <v>8.9430894308943092</v>
      </c>
      <c r="H19" s="399">
        <v>8.9430894308943092</v>
      </c>
      <c r="I19" s="367">
        <v>8.9430894308943092</v>
      </c>
      <c r="J19" s="399">
        <v>8.9430894308943092</v>
      </c>
      <c r="K19" s="399">
        <v>8.9430894308943092</v>
      </c>
      <c r="L19" s="423">
        <v>8.9430894308943092</v>
      </c>
      <c r="M19" s="400">
        <v>10</v>
      </c>
      <c r="N19" s="599"/>
      <c r="O19" s="847"/>
      <c r="P19" s="395" t="s">
        <v>70</v>
      </c>
      <c r="Q19" s="399">
        <v>33</v>
      </c>
      <c r="R19" s="399">
        <v>44.5</v>
      </c>
      <c r="S19" s="399">
        <v>42.25</v>
      </c>
      <c r="T19" s="399">
        <v>42.25</v>
      </c>
      <c r="U19" s="399">
        <v>42.25</v>
      </c>
      <c r="V19" s="399">
        <v>41.9</v>
      </c>
      <c r="W19" s="399">
        <v>42.355889724310778</v>
      </c>
      <c r="X19" s="399">
        <v>41.8</v>
      </c>
      <c r="Y19" s="399">
        <v>42</v>
      </c>
      <c r="Z19" s="423"/>
      <c r="AA19" s="400">
        <v>46</v>
      </c>
    </row>
    <row r="20" spans="1:27" ht="15" customHeight="1">
      <c r="A20" s="844" t="s">
        <v>258</v>
      </c>
      <c r="B20" s="395" t="s">
        <v>43</v>
      </c>
      <c r="C20" s="396">
        <v>9</v>
      </c>
      <c r="D20" s="396">
        <v>9</v>
      </c>
      <c r="E20" s="396">
        <v>9</v>
      </c>
      <c r="F20" s="396">
        <v>9</v>
      </c>
      <c r="G20" s="396">
        <v>4</v>
      </c>
      <c r="H20" s="396">
        <v>4</v>
      </c>
      <c r="I20" s="367">
        <v>4</v>
      </c>
      <c r="J20" s="367">
        <v>4</v>
      </c>
      <c r="K20" s="367"/>
      <c r="L20" s="421"/>
      <c r="M20" s="397"/>
      <c r="N20" s="599"/>
      <c r="O20" s="845" t="s">
        <v>65</v>
      </c>
      <c r="P20" s="395" t="s">
        <v>43</v>
      </c>
      <c r="Q20" s="396">
        <v>97</v>
      </c>
      <c r="R20" s="396">
        <v>99</v>
      </c>
      <c r="S20" s="396">
        <v>126</v>
      </c>
      <c r="T20" s="396">
        <v>126</v>
      </c>
      <c r="U20" s="396">
        <v>126</v>
      </c>
      <c r="V20" s="396">
        <v>126</v>
      </c>
      <c r="W20" s="367">
        <v>145</v>
      </c>
      <c r="X20" s="367">
        <v>145</v>
      </c>
      <c r="Y20" s="367">
        <v>145</v>
      </c>
      <c r="Z20" s="421">
        <v>145</v>
      </c>
      <c r="AA20" s="398">
        <v>143</v>
      </c>
    </row>
    <row r="21" spans="1:27">
      <c r="A21" s="844"/>
      <c r="B21" s="395" t="s">
        <v>44</v>
      </c>
      <c r="C21" s="396">
        <v>56</v>
      </c>
      <c r="D21" s="396">
        <v>57</v>
      </c>
      <c r="E21" s="396">
        <v>56</v>
      </c>
      <c r="F21" s="396">
        <v>56</v>
      </c>
      <c r="G21" s="396">
        <v>57</v>
      </c>
      <c r="H21" s="396">
        <v>57</v>
      </c>
      <c r="I21" s="396">
        <v>57</v>
      </c>
      <c r="J21" s="396">
        <v>57</v>
      </c>
      <c r="K21" s="367"/>
      <c r="L21" s="421"/>
      <c r="M21" s="397"/>
      <c r="N21" s="599"/>
      <c r="O21" s="846"/>
      <c r="P21" s="395" t="s">
        <v>44</v>
      </c>
      <c r="Q21" s="396">
        <v>222</v>
      </c>
      <c r="R21" s="396">
        <v>224</v>
      </c>
      <c r="S21" s="396">
        <v>224</v>
      </c>
      <c r="T21" s="396">
        <v>224</v>
      </c>
      <c r="U21" s="396">
        <v>224</v>
      </c>
      <c r="V21" s="396">
        <v>224</v>
      </c>
      <c r="W21" s="396">
        <v>248</v>
      </c>
      <c r="X21" s="396">
        <v>248</v>
      </c>
      <c r="Y21" s="367">
        <v>248</v>
      </c>
      <c r="Z21" s="421">
        <v>248</v>
      </c>
      <c r="AA21" s="398">
        <v>243</v>
      </c>
    </row>
    <row r="22" spans="1:27">
      <c r="A22" s="844"/>
      <c r="B22" s="395" t="s">
        <v>46</v>
      </c>
      <c r="C22" s="396">
        <v>65</v>
      </c>
      <c r="D22" s="396">
        <v>65</v>
      </c>
      <c r="E22" s="396">
        <v>65</v>
      </c>
      <c r="F22" s="396">
        <v>65</v>
      </c>
      <c r="G22" s="396">
        <v>65</v>
      </c>
      <c r="H22" s="396">
        <v>65</v>
      </c>
      <c r="I22" s="367">
        <v>65</v>
      </c>
      <c r="J22" s="367">
        <v>65</v>
      </c>
      <c r="K22" s="367"/>
      <c r="L22" s="421"/>
      <c r="M22" s="397"/>
      <c r="N22" s="19"/>
      <c r="O22" s="846"/>
      <c r="P22" s="395" t="s">
        <v>46</v>
      </c>
      <c r="Q22" s="396">
        <v>319</v>
      </c>
      <c r="R22" s="396">
        <v>323</v>
      </c>
      <c r="S22" s="396">
        <v>350</v>
      </c>
      <c r="T22" s="396">
        <v>350</v>
      </c>
      <c r="U22" s="396">
        <v>350</v>
      </c>
      <c r="V22" s="396">
        <v>350</v>
      </c>
      <c r="W22" s="367">
        <v>393</v>
      </c>
      <c r="X22" s="367">
        <v>393</v>
      </c>
      <c r="Y22" s="367">
        <v>393</v>
      </c>
      <c r="Z22" s="421">
        <v>393</v>
      </c>
      <c r="AA22" s="398">
        <v>386</v>
      </c>
    </row>
    <row r="23" spans="1:27" ht="28.2">
      <c r="A23" s="844"/>
      <c r="B23" s="395" t="s">
        <v>70</v>
      </c>
      <c r="C23" s="399">
        <v>13.846153846153847</v>
      </c>
      <c r="D23" s="399">
        <v>13.846153846153847</v>
      </c>
      <c r="E23" s="399">
        <v>13.846153846153847</v>
      </c>
      <c r="F23" s="399">
        <v>13.846153846153847</v>
      </c>
      <c r="G23" s="399">
        <v>6.1538461538461542</v>
      </c>
      <c r="H23" s="399">
        <v>6.2</v>
      </c>
      <c r="I23" s="399">
        <v>6.2</v>
      </c>
      <c r="J23" s="399">
        <v>6.2</v>
      </c>
      <c r="K23" s="399"/>
      <c r="L23" s="423"/>
      <c r="M23" s="397"/>
      <c r="N23" s="19"/>
      <c r="O23" s="847"/>
      <c r="P23" s="395" t="s">
        <v>70</v>
      </c>
      <c r="Q23" s="399">
        <v>30.407523510971785</v>
      </c>
      <c r="R23" s="399">
        <v>30.650154798761609</v>
      </c>
      <c r="S23" s="399">
        <v>36</v>
      </c>
      <c r="T23" s="399">
        <v>36</v>
      </c>
      <c r="U23" s="399">
        <v>36</v>
      </c>
      <c r="V23" s="399">
        <v>36</v>
      </c>
      <c r="W23" s="399">
        <v>36.895674300254456</v>
      </c>
      <c r="X23" s="399">
        <v>36.895674300254456</v>
      </c>
      <c r="Y23" s="399">
        <v>36.895674300254456</v>
      </c>
      <c r="Z23" s="423">
        <v>36.895674300254456</v>
      </c>
      <c r="AA23" s="400">
        <v>37.046632124352328</v>
      </c>
    </row>
    <row r="24" spans="1:27" ht="15" customHeight="1">
      <c r="A24" s="844" t="s">
        <v>11</v>
      </c>
      <c r="B24" s="395" t="s">
        <v>43</v>
      </c>
      <c r="C24" s="396">
        <v>30</v>
      </c>
      <c r="D24" s="396">
        <v>30</v>
      </c>
      <c r="E24" s="396">
        <v>29</v>
      </c>
      <c r="F24" s="396">
        <v>32</v>
      </c>
      <c r="G24" s="396">
        <v>32</v>
      </c>
      <c r="H24" s="396">
        <v>28</v>
      </c>
      <c r="I24" s="367">
        <v>28</v>
      </c>
      <c r="J24" s="367"/>
      <c r="K24" s="367">
        <v>25</v>
      </c>
      <c r="L24" s="421"/>
      <c r="M24" s="397"/>
      <c r="N24" s="19"/>
      <c r="O24" s="845" t="s">
        <v>2</v>
      </c>
      <c r="P24" s="395" t="s">
        <v>43</v>
      </c>
      <c r="Q24" s="396">
        <v>24</v>
      </c>
      <c r="R24" s="396">
        <v>22</v>
      </c>
      <c r="S24" s="396">
        <v>18</v>
      </c>
      <c r="T24" s="396">
        <v>18</v>
      </c>
      <c r="U24" s="396">
        <v>20</v>
      </c>
      <c r="V24" s="396">
        <v>20</v>
      </c>
      <c r="W24" s="367">
        <v>20</v>
      </c>
      <c r="X24" s="367"/>
      <c r="Y24" s="396"/>
      <c r="Z24" s="422"/>
      <c r="AA24" s="397"/>
    </row>
    <row r="25" spans="1:27">
      <c r="A25" s="844"/>
      <c r="B25" s="395" t="s">
        <v>44</v>
      </c>
      <c r="C25" s="396">
        <v>90</v>
      </c>
      <c r="D25" s="396">
        <v>90</v>
      </c>
      <c r="E25" s="396">
        <v>91</v>
      </c>
      <c r="F25" s="396">
        <v>88</v>
      </c>
      <c r="G25" s="396">
        <v>88</v>
      </c>
      <c r="H25" s="396">
        <v>92</v>
      </c>
      <c r="I25" s="396">
        <v>92</v>
      </c>
      <c r="J25" s="396"/>
      <c r="K25" s="367">
        <v>95</v>
      </c>
      <c r="L25" s="421"/>
      <c r="M25" s="397"/>
      <c r="N25" s="19"/>
      <c r="O25" s="846"/>
      <c r="P25" s="395" t="s">
        <v>44</v>
      </c>
      <c r="Q25" s="396">
        <v>134</v>
      </c>
      <c r="R25" s="396">
        <v>135</v>
      </c>
      <c r="S25" s="396">
        <v>139</v>
      </c>
      <c r="T25" s="396">
        <v>139</v>
      </c>
      <c r="U25" s="396">
        <v>138</v>
      </c>
      <c r="V25" s="396">
        <v>130</v>
      </c>
      <c r="W25" s="396">
        <v>130</v>
      </c>
      <c r="X25" s="396"/>
      <c r="Y25" s="396"/>
      <c r="Z25" s="422"/>
      <c r="AA25" s="397"/>
    </row>
    <row r="26" spans="1:27">
      <c r="A26" s="844"/>
      <c r="B26" s="395" t="s">
        <v>46</v>
      </c>
      <c r="C26" s="396">
        <v>120</v>
      </c>
      <c r="D26" s="396">
        <v>120</v>
      </c>
      <c r="E26" s="396">
        <v>120</v>
      </c>
      <c r="F26" s="396">
        <v>120</v>
      </c>
      <c r="G26" s="396">
        <v>120</v>
      </c>
      <c r="H26" s="396">
        <v>120</v>
      </c>
      <c r="I26" s="367">
        <v>120</v>
      </c>
      <c r="J26" s="367"/>
      <c r="K26" s="367">
        <v>120</v>
      </c>
      <c r="L26" s="421"/>
      <c r="M26" s="397"/>
      <c r="N26" s="19"/>
      <c r="O26" s="846"/>
      <c r="P26" s="395" t="s">
        <v>46</v>
      </c>
      <c r="Q26" s="396">
        <v>158</v>
      </c>
      <c r="R26" s="396">
        <v>157</v>
      </c>
      <c r="S26" s="396">
        <v>157</v>
      </c>
      <c r="T26" s="396">
        <v>157</v>
      </c>
      <c r="U26" s="396">
        <v>158</v>
      </c>
      <c r="V26" s="396">
        <v>150</v>
      </c>
      <c r="W26" s="367">
        <v>150</v>
      </c>
      <c r="X26" s="367"/>
      <c r="Y26" s="396"/>
      <c r="Z26" s="422"/>
      <c r="AA26" s="397"/>
    </row>
    <row r="27" spans="1:27" ht="28.2">
      <c r="A27" s="844"/>
      <c r="B27" s="395" t="s">
        <v>70</v>
      </c>
      <c r="C27" s="399">
        <v>25</v>
      </c>
      <c r="D27" s="399">
        <v>25</v>
      </c>
      <c r="E27" s="399">
        <v>24.166666666666668</v>
      </c>
      <c r="F27" s="399">
        <v>26.666666666666668</v>
      </c>
      <c r="G27" s="399">
        <v>26.666666666666668</v>
      </c>
      <c r="H27" s="399">
        <v>23.3</v>
      </c>
      <c r="I27" s="399">
        <v>23.3</v>
      </c>
      <c r="J27" s="399"/>
      <c r="K27" s="399">
        <v>20.8</v>
      </c>
      <c r="L27" s="423"/>
      <c r="M27" s="397"/>
      <c r="N27" s="19"/>
      <c r="O27" s="847"/>
      <c r="P27" s="395" t="s">
        <v>70</v>
      </c>
      <c r="Q27" s="399">
        <v>15.2</v>
      </c>
      <c r="R27" s="399">
        <v>14</v>
      </c>
      <c r="S27" s="399">
        <v>11.464968152866243</v>
      </c>
      <c r="T27" s="399">
        <v>11.464968152866243</v>
      </c>
      <c r="U27" s="399">
        <v>12.6</v>
      </c>
      <c r="V27" s="399">
        <v>13.3</v>
      </c>
      <c r="W27" s="399">
        <v>13.3</v>
      </c>
      <c r="X27" s="399"/>
      <c r="Y27" s="396"/>
      <c r="Z27" s="422"/>
      <c r="AA27" s="397"/>
    </row>
    <row r="28" spans="1:27">
      <c r="A28" s="844" t="s">
        <v>124</v>
      </c>
      <c r="B28" s="395" t="s">
        <v>43</v>
      </c>
      <c r="C28" s="396">
        <v>10</v>
      </c>
      <c r="D28" s="396">
        <v>32</v>
      </c>
      <c r="E28" s="396">
        <v>32</v>
      </c>
      <c r="F28" s="396">
        <v>64</v>
      </c>
      <c r="G28" s="396">
        <v>64</v>
      </c>
      <c r="H28" s="367">
        <v>64</v>
      </c>
      <c r="I28" s="367">
        <v>31</v>
      </c>
      <c r="J28" s="367">
        <v>29</v>
      </c>
      <c r="K28" s="367"/>
      <c r="L28" s="421"/>
      <c r="M28" s="398"/>
      <c r="N28" s="19"/>
      <c r="O28" s="848" t="s">
        <v>40</v>
      </c>
      <c r="P28" s="401" t="s">
        <v>43</v>
      </c>
      <c r="Q28" s="396">
        <v>32</v>
      </c>
      <c r="R28" s="396">
        <v>32</v>
      </c>
      <c r="S28" s="396">
        <v>32</v>
      </c>
      <c r="T28" s="396">
        <v>32</v>
      </c>
      <c r="U28" s="396">
        <v>85</v>
      </c>
      <c r="V28" s="396">
        <v>86</v>
      </c>
      <c r="W28" s="367">
        <v>86</v>
      </c>
      <c r="X28" s="367">
        <v>86</v>
      </c>
      <c r="Y28" s="396">
        <v>86</v>
      </c>
      <c r="Z28" s="422">
        <v>85</v>
      </c>
      <c r="AA28" s="397"/>
    </row>
    <row r="29" spans="1:27">
      <c r="A29" s="844"/>
      <c r="B29" s="395" t="s">
        <v>44</v>
      </c>
      <c r="C29" s="396">
        <v>117</v>
      </c>
      <c r="D29" s="396">
        <v>224</v>
      </c>
      <c r="E29" s="396">
        <v>224</v>
      </c>
      <c r="F29" s="396">
        <v>302</v>
      </c>
      <c r="G29" s="396">
        <v>302</v>
      </c>
      <c r="H29" s="396">
        <v>302</v>
      </c>
      <c r="I29" s="396">
        <v>120</v>
      </c>
      <c r="J29" s="396">
        <v>122</v>
      </c>
      <c r="K29" s="367"/>
      <c r="L29" s="421"/>
      <c r="M29" s="398"/>
      <c r="N29" s="19"/>
      <c r="O29" s="849"/>
      <c r="P29" s="401" t="s">
        <v>44</v>
      </c>
      <c r="Q29" s="396">
        <v>178</v>
      </c>
      <c r="R29" s="396">
        <v>182</v>
      </c>
      <c r="S29" s="396">
        <v>782</v>
      </c>
      <c r="T29" s="396">
        <v>182</v>
      </c>
      <c r="U29" s="396">
        <v>185</v>
      </c>
      <c r="V29" s="396">
        <v>184</v>
      </c>
      <c r="W29" s="396">
        <v>184</v>
      </c>
      <c r="X29" s="396">
        <v>184</v>
      </c>
      <c r="Y29" s="396">
        <v>184</v>
      </c>
      <c r="Z29" s="422">
        <v>185</v>
      </c>
      <c r="AA29" s="397"/>
    </row>
    <row r="30" spans="1:27">
      <c r="A30" s="844"/>
      <c r="B30" s="395" t="s">
        <v>46</v>
      </c>
      <c r="C30" s="396">
        <v>127</v>
      </c>
      <c r="D30" s="396">
        <v>256</v>
      </c>
      <c r="E30" s="396">
        <v>256</v>
      </c>
      <c r="F30" s="396">
        <v>366</v>
      </c>
      <c r="G30" s="396">
        <v>366</v>
      </c>
      <c r="H30" s="367">
        <v>366</v>
      </c>
      <c r="I30" s="367">
        <v>151</v>
      </c>
      <c r="J30" s="367">
        <v>151</v>
      </c>
      <c r="K30" s="367"/>
      <c r="L30" s="421"/>
      <c r="M30" s="398"/>
      <c r="N30" s="19"/>
      <c r="O30" s="849"/>
      <c r="P30" s="401" t="s">
        <v>46</v>
      </c>
      <c r="Q30" s="396">
        <v>210</v>
      </c>
      <c r="R30" s="396">
        <v>214</v>
      </c>
      <c r="S30" s="396">
        <v>814</v>
      </c>
      <c r="T30" s="396">
        <v>214</v>
      </c>
      <c r="U30" s="396">
        <v>270</v>
      </c>
      <c r="V30" s="396">
        <v>270</v>
      </c>
      <c r="W30" s="367">
        <v>270</v>
      </c>
      <c r="X30" s="367">
        <v>270</v>
      </c>
      <c r="Y30" s="396">
        <v>270</v>
      </c>
      <c r="Z30" s="422">
        <v>270</v>
      </c>
      <c r="AA30" s="397"/>
    </row>
    <row r="31" spans="1:27" ht="28.2">
      <c r="A31" s="844"/>
      <c r="B31" s="395" t="s">
        <v>70</v>
      </c>
      <c r="C31" s="399">
        <v>7.9</v>
      </c>
      <c r="D31" s="399">
        <v>12.5</v>
      </c>
      <c r="E31" s="399">
        <v>12.5</v>
      </c>
      <c r="F31" s="399">
        <v>17.486338797814209</v>
      </c>
      <c r="G31" s="399">
        <v>17.486338797814209</v>
      </c>
      <c r="H31" s="399">
        <v>17.486338797814209</v>
      </c>
      <c r="I31" s="399">
        <v>20.52980132450331</v>
      </c>
      <c r="J31" s="399">
        <v>19.2</v>
      </c>
      <c r="K31" s="399"/>
      <c r="L31" s="423"/>
      <c r="M31" s="400"/>
      <c r="N31" s="19"/>
      <c r="O31" s="850"/>
      <c r="P31" s="401" t="s">
        <v>70</v>
      </c>
      <c r="Q31" s="399">
        <v>15.238095238095239</v>
      </c>
      <c r="R31" s="399">
        <v>14.953271028037381</v>
      </c>
      <c r="S31" s="399">
        <v>3.9312039312039313</v>
      </c>
      <c r="T31" s="399">
        <v>14.953271028037381</v>
      </c>
      <c r="U31" s="399">
        <v>31.481481481481481</v>
      </c>
      <c r="V31" s="399">
        <v>31.851851851851855</v>
      </c>
      <c r="W31" s="399">
        <v>31.851851851851855</v>
      </c>
      <c r="X31" s="399">
        <v>31.851851851851855</v>
      </c>
      <c r="Y31" s="399">
        <v>31.851851851851855</v>
      </c>
      <c r="Z31" s="423">
        <v>31.481481481481481</v>
      </c>
      <c r="AA31" s="397"/>
    </row>
    <row r="32" spans="1:27">
      <c r="A32" s="844" t="s">
        <v>9</v>
      </c>
      <c r="B32" s="395" t="s">
        <v>43</v>
      </c>
      <c r="C32" s="396">
        <v>25</v>
      </c>
      <c r="D32" s="396">
        <v>41</v>
      </c>
      <c r="E32" s="396">
        <v>43</v>
      </c>
      <c r="F32" s="396">
        <v>43</v>
      </c>
      <c r="G32" s="396">
        <v>43</v>
      </c>
      <c r="H32" s="396">
        <v>30</v>
      </c>
      <c r="I32" s="367">
        <v>30</v>
      </c>
      <c r="J32" s="367"/>
      <c r="K32" s="367"/>
      <c r="L32" s="421"/>
      <c r="M32" s="398"/>
      <c r="N32" s="19"/>
      <c r="O32" s="844" t="s">
        <v>54</v>
      </c>
      <c r="P32" s="395" t="s">
        <v>43</v>
      </c>
      <c r="Q32" s="396">
        <v>534</v>
      </c>
      <c r="R32" s="396">
        <v>614</v>
      </c>
      <c r="S32" s="396">
        <v>595</v>
      </c>
      <c r="T32" s="396">
        <v>670</v>
      </c>
      <c r="U32" s="396">
        <v>719</v>
      </c>
      <c r="V32" s="396">
        <v>700</v>
      </c>
      <c r="W32" s="396">
        <v>729</v>
      </c>
      <c r="X32" s="396"/>
      <c r="Y32" s="396"/>
      <c r="Z32" s="422"/>
      <c r="AA32" s="397"/>
    </row>
    <row r="33" spans="1:27">
      <c r="A33" s="844"/>
      <c r="B33" s="395" t="s">
        <v>44</v>
      </c>
      <c r="C33" s="396">
        <v>168</v>
      </c>
      <c r="D33" s="396">
        <v>152</v>
      </c>
      <c r="E33" s="396">
        <v>150</v>
      </c>
      <c r="F33" s="396">
        <v>150</v>
      </c>
      <c r="G33" s="396">
        <v>150</v>
      </c>
      <c r="H33" s="396">
        <v>163</v>
      </c>
      <c r="I33" s="396">
        <v>163</v>
      </c>
      <c r="J33" s="396"/>
      <c r="K33" s="396"/>
      <c r="L33" s="422"/>
      <c r="M33" s="398"/>
      <c r="N33" s="19"/>
      <c r="O33" s="844"/>
      <c r="P33" s="395" t="s">
        <v>44</v>
      </c>
      <c r="Q33" s="402">
        <v>2023</v>
      </c>
      <c r="R33" s="402">
        <v>2068</v>
      </c>
      <c r="S33" s="402">
        <v>2224</v>
      </c>
      <c r="T33" s="402">
        <v>2151</v>
      </c>
      <c r="U33" s="402">
        <v>2155</v>
      </c>
      <c r="V33" s="402">
        <v>2163</v>
      </c>
      <c r="W33" s="396">
        <v>2031</v>
      </c>
      <c r="X33" s="402"/>
      <c r="Y33" s="402"/>
      <c r="Z33" s="425"/>
      <c r="AA33" s="403"/>
    </row>
    <row r="34" spans="1:27">
      <c r="A34" s="844"/>
      <c r="B34" s="395" t="s">
        <v>46</v>
      </c>
      <c r="C34" s="396">
        <v>193</v>
      </c>
      <c r="D34" s="396">
        <v>193</v>
      </c>
      <c r="E34" s="396">
        <v>193</v>
      </c>
      <c r="F34" s="396">
        <v>193</v>
      </c>
      <c r="G34" s="396">
        <v>193</v>
      </c>
      <c r="H34" s="396">
        <v>193</v>
      </c>
      <c r="I34" s="367">
        <v>193</v>
      </c>
      <c r="J34" s="367"/>
      <c r="K34" s="367"/>
      <c r="L34" s="421"/>
      <c r="M34" s="398"/>
      <c r="N34" s="19"/>
      <c r="O34" s="844"/>
      <c r="P34" s="395" t="s">
        <v>46</v>
      </c>
      <c r="Q34" s="402">
        <v>2557</v>
      </c>
      <c r="R34" s="402">
        <v>2682</v>
      </c>
      <c r="S34" s="402">
        <v>3319</v>
      </c>
      <c r="T34" s="402">
        <v>2821</v>
      </c>
      <c r="U34" s="402">
        <v>2878</v>
      </c>
      <c r="V34" s="402">
        <v>2867</v>
      </c>
      <c r="W34" s="402">
        <v>2764</v>
      </c>
      <c r="X34" s="402"/>
      <c r="Y34" s="402"/>
      <c r="Z34" s="425"/>
      <c r="AA34" s="403"/>
    </row>
    <row r="35" spans="1:27" ht="28.8" thickBot="1">
      <c r="A35" s="844"/>
      <c r="B35" s="395" t="s">
        <v>70</v>
      </c>
      <c r="C35" s="399">
        <v>13</v>
      </c>
      <c r="D35" s="399">
        <v>20.8</v>
      </c>
      <c r="E35" s="399">
        <v>22.279792746113987</v>
      </c>
      <c r="F35" s="399">
        <v>22.279792746113987</v>
      </c>
      <c r="G35" s="399">
        <v>22.279792746113987</v>
      </c>
      <c r="H35" s="399">
        <v>15.5</v>
      </c>
      <c r="I35" s="399">
        <v>15.5</v>
      </c>
      <c r="J35" s="399"/>
      <c r="K35" s="399"/>
      <c r="L35" s="423"/>
      <c r="M35" s="400"/>
      <c r="N35" s="19"/>
      <c r="O35" s="851"/>
      <c r="P35" s="404" t="s">
        <v>70</v>
      </c>
      <c r="Q35" s="405">
        <v>20.883848259679311</v>
      </c>
      <c r="R35" s="405">
        <v>22.89336316181954</v>
      </c>
      <c r="S35" s="405">
        <v>17.927086471828865</v>
      </c>
      <c r="T35" s="405">
        <v>23.750443105281814</v>
      </c>
      <c r="U35" s="405">
        <v>24.982626824183459</v>
      </c>
      <c r="V35" s="405">
        <v>24.415765608650155</v>
      </c>
      <c r="W35" s="405">
        <v>26.374819102749637</v>
      </c>
      <c r="X35" s="405"/>
      <c r="Y35" s="405"/>
      <c r="Z35" s="424"/>
      <c r="AA35" s="406"/>
    </row>
    <row r="36" spans="1:27">
      <c r="A36" s="844" t="s">
        <v>8</v>
      </c>
      <c r="B36" s="395" t="s">
        <v>43</v>
      </c>
      <c r="C36" s="396">
        <v>12</v>
      </c>
      <c r="D36" s="396">
        <v>12</v>
      </c>
      <c r="E36" s="396">
        <v>13</v>
      </c>
      <c r="F36" s="396">
        <v>13</v>
      </c>
      <c r="G36" s="396">
        <v>13</v>
      </c>
      <c r="H36" s="396">
        <v>8</v>
      </c>
      <c r="I36" s="367">
        <v>8</v>
      </c>
      <c r="J36" s="367">
        <v>8</v>
      </c>
      <c r="K36" s="367">
        <v>8</v>
      </c>
      <c r="L36" s="421">
        <v>8</v>
      </c>
      <c r="M36" s="398">
        <v>14</v>
      </c>
      <c r="N36" s="19"/>
      <c r="O36" s="19"/>
      <c r="P36" s="19"/>
      <c r="Q36" s="19"/>
      <c r="R36" s="19"/>
      <c r="S36" s="19"/>
      <c r="T36" s="19"/>
      <c r="U36" s="19"/>
      <c r="V36" s="19"/>
      <c r="W36" s="19"/>
      <c r="X36" s="19"/>
      <c r="Y36" s="19"/>
      <c r="Z36" s="19"/>
      <c r="AA36" s="19"/>
    </row>
    <row r="37" spans="1:27">
      <c r="A37" s="844"/>
      <c r="B37" s="395" t="s">
        <v>44</v>
      </c>
      <c r="C37" s="396">
        <v>58</v>
      </c>
      <c r="D37" s="396">
        <v>58</v>
      </c>
      <c r="E37" s="396">
        <v>56</v>
      </c>
      <c r="F37" s="396">
        <v>56</v>
      </c>
      <c r="G37" s="396">
        <v>56</v>
      </c>
      <c r="H37" s="396">
        <v>62</v>
      </c>
      <c r="I37" s="396">
        <v>62</v>
      </c>
      <c r="J37" s="396">
        <v>62</v>
      </c>
      <c r="K37" s="396">
        <v>61</v>
      </c>
      <c r="L37" s="422">
        <v>61</v>
      </c>
      <c r="M37" s="397">
        <v>56</v>
      </c>
      <c r="N37" s="19"/>
      <c r="O37" s="19"/>
      <c r="P37" s="19"/>
      <c r="Q37" s="19"/>
      <c r="R37" s="19"/>
      <c r="S37" s="19"/>
      <c r="T37" s="19"/>
      <c r="U37" s="19"/>
      <c r="V37" s="19"/>
      <c r="W37" s="19"/>
      <c r="X37" s="19"/>
      <c r="Y37" s="19"/>
      <c r="Z37" s="19"/>
      <c r="AA37" s="19"/>
    </row>
    <row r="38" spans="1:27">
      <c r="A38" s="844"/>
      <c r="B38" s="395" t="s">
        <v>46</v>
      </c>
      <c r="C38" s="396">
        <v>70</v>
      </c>
      <c r="D38" s="396">
        <v>70</v>
      </c>
      <c r="E38" s="396">
        <v>69</v>
      </c>
      <c r="F38" s="396">
        <v>69</v>
      </c>
      <c r="G38" s="396">
        <v>69</v>
      </c>
      <c r="H38" s="396">
        <v>70</v>
      </c>
      <c r="I38" s="367">
        <v>70</v>
      </c>
      <c r="J38" s="367">
        <v>70</v>
      </c>
      <c r="K38" s="367">
        <v>69</v>
      </c>
      <c r="L38" s="421">
        <v>69</v>
      </c>
      <c r="M38" s="398">
        <v>70</v>
      </c>
      <c r="N38" s="19"/>
      <c r="O38" s="19"/>
      <c r="P38" s="19"/>
      <c r="Q38" s="19"/>
      <c r="R38" s="19"/>
      <c r="S38" s="19"/>
      <c r="T38" s="19"/>
      <c r="U38" s="19"/>
      <c r="V38" s="19"/>
      <c r="W38" s="19"/>
      <c r="X38" s="19"/>
      <c r="Y38" s="19"/>
      <c r="Z38" s="19"/>
      <c r="AA38" s="19"/>
    </row>
    <row r="39" spans="1:27" ht="28.8" thickBot="1">
      <c r="A39" s="851"/>
      <c r="B39" s="404" t="s">
        <v>70</v>
      </c>
      <c r="C39" s="405">
        <v>17.100000000000001</v>
      </c>
      <c r="D39" s="405">
        <v>17.100000000000001</v>
      </c>
      <c r="E39" s="405">
        <v>18.840579710144929</v>
      </c>
      <c r="F39" s="405">
        <v>18.840579710144929</v>
      </c>
      <c r="G39" s="405">
        <v>18.840579710144929</v>
      </c>
      <c r="H39" s="405">
        <v>11.4</v>
      </c>
      <c r="I39" s="405">
        <v>11.4</v>
      </c>
      <c r="J39" s="405">
        <v>11.4</v>
      </c>
      <c r="K39" s="405">
        <v>11.6</v>
      </c>
      <c r="L39" s="424">
        <v>11.6</v>
      </c>
      <c r="M39" s="406">
        <v>20</v>
      </c>
      <c r="N39" s="19"/>
      <c r="O39" s="19"/>
      <c r="P39" s="19"/>
      <c r="Q39" s="19"/>
      <c r="R39" s="19"/>
      <c r="S39" s="19"/>
      <c r="T39" s="19"/>
      <c r="U39" s="19"/>
      <c r="V39" s="19"/>
      <c r="W39" s="19"/>
      <c r="X39" s="19"/>
      <c r="Y39" s="19"/>
      <c r="Z39" s="19"/>
      <c r="AA39" s="19"/>
    </row>
    <row r="40" spans="1:27">
      <c r="C40" s="19"/>
      <c r="D40" s="19"/>
      <c r="E40" s="19"/>
      <c r="F40" s="19"/>
      <c r="G40" s="19"/>
      <c r="H40" s="19"/>
      <c r="I40" s="19"/>
      <c r="J40" s="19"/>
      <c r="K40" s="19"/>
      <c r="L40" s="19"/>
      <c r="M40" s="19"/>
      <c r="N40" s="19"/>
      <c r="O40" s="19"/>
      <c r="P40" s="19"/>
      <c r="Q40" s="19"/>
      <c r="R40" s="19"/>
      <c r="S40" s="19"/>
      <c r="T40" s="19"/>
      <c r="U40" s="19"/>
      <c r="V40" s="19"/>
      <c r="W40" s="19"/>
      <c r="X40" s="19"/>
      <c r="Y40" s="19"/>
      <c r="Z40" s="19"/>
      <c r="AA40" s="19"/>
    </row>
    <row r="41" spans="1:27">
      <c r="A41" s="407" t="s">
        <v>68</v>
      </c>
      <c r="C41" s="19"/>
      <c r="D41" s="19"/>
      <c r="E41" s="600"/>
      <c r="F41" s="600"/>
      <c r="G41" s="19"/>
      <c r="H41" s="19"/>
      <c r="I41" s="19"/>
      <c r="J41" s="19"/>
      <c r="K41" s="19"/>
      <c r="L41" s="19"/>
      <c r="M41" s="19"/>
      <c r="N41" s="19"/>
      <c r="O41" s="19"/>
      <c r="P41" s="19"/>
      <c r="Q41" s="19"/>
      <c r="R41" s="19"/>
      <c r="S41" s="19"/>
      <c r="T41" s="19"/>
      <c r="U41" s="19"/>
      <c r="V41" s="19"/>
      <c r="W41" s="19"/>
      <c r="X41" s="19"/>
      <c r="Y41" s="19"/>
      <c r="Z41" s="19"/>
      <c r="AA41" s="19"/>
    </row>
    <row r="42" spans="1:27">
      <c r="A42" s="160" t="s">
        <v>238</v>
      </c>
      <c r="B42" s="24"/>
      <c r="C42" s="15"/>
      <c r="D42" s="15"/>
      <c r="E42" s="15"/>
      <c r="F42" s="15"/>
      <c r="G42" s="15"/>
      <c r="H42" s="15"/>
      <c r="I42" s="15"/>
      <c r="J42" s="19"/>
      <c r="K42" s="19"/>
      <c r="L42" s="19"/>
      <c r="M42" s="19"/>
      <c r="N42" s="19"/>
      <c r="O42" s="19"/>
      <c r="P42" s="19"/>
      <c r="Q42" s="19"/>
      <c r="R42" s="19"/>
      <c r="S42" s="19"/>
      <c r="T42" s="19"/>
      <c r="U42" s="19"/>
      <c r="V42" s="19"/>
      <c r="W42" s="19"/>
      <c r="X42" s="19"/>
      <c r="Y42" s="19"/>
      <c r="Z42" s="19"/>
      <c r="AA42" s="19"/>
    </row>
    <row r="43" spans="1:27" ht="15" customHeight="1">
      <c r="A43" s="150" t="s">
        <v>122</v>
      </c>
      <c r="C43" s="34"/>
      <c r="D43" s="34"/>
      <c r="E43" s="34"/>
      <c r="F43" s="34"/>
      <c r="G43" s="34"/>
      <c r="H43" s="34"/>
      <c r="I43" s="19"/>
      <c r="J43" s="19"/>
      <c r="K43" s="19"/>
      <c r="L43" s="19"/>
      <c r="M43" s="19"/>
      <c r="N43" s="19"/>
      <c r="O43" s="19"/>
      <c r="P43" s="19"/>
      <c r="Q43" s="19"/>
      <c r="R43" s="19"/>
      <c r="S43" s="19"/>
      <c r="T43" s="19"/>
      <c r="U43" s="19"/>
      <c r="V43" s="19"/>
      <c r="W43" s="19"/>
      <c r="X43" s="19"/>
      <c r="Y43" s="19"/>
      <c r="Z43" s="19"/>
      <c r="AA43" s="19"/>
    </row>
    <row r="44" spans="1:27">
      <c r="A44" s="150" t="s">
        <v>132</v>
      </c>
      <c r="B44" s="60"/>
      <c r="C44" s="59"/>
      <c r="D44" s="59"/>
      <c r="E44" s="59"/>
      <c r="F44" s="59"/>
      <c r="G44" s="59"/>
      <c r="H44" s="59"/>
    </row>
    <row r="45" spans="1:27">
      <c r="A45" s="160" t="s">
        <v>123</v>
      </c>
      <c r="B45" s="60"/>
      <c r="C45" s="110"/>
      <c r="D45" s="110"/>
      <c r="E45" s="110"/>
      <c r="F45" s="110"/>
      <c r="G45" s="110"/>
      <c r="H45" s="110"/>
    </row>
    <row r="46" spans="1:27">
      <c r="A46" s="157"/>
      <c r="B46" s="60"/>
      <c r="C46" s="110"/>
      <c r="D46" s="110"/>
      <c r="E46" s="110"/>
      <c r="F46" s="110"/>
      <c r="G46" s="110"/>
      <c r="H46" s="110"/>
    </row>
    <row r="47" spans="1:27" ht="15" customHeight="1">
      <c r="A47" s="149" t="s">
        <v>28</v>
      </c>
      <c r="B47" s="24"/>
      <c r="C47" s="28"/>
      <c r="D47" s="28"/>
      <c r="E47" s="28"/>
      <c r="F47" s="28"/>
      <c r="G47" s="28"/>
      <c r="H47" s="28"/>
      <c r="I47" s="24"/>
    </row>
    <row r="48" spans="1:27" ht="14.7" customHeight="1">
      <c r="A48" s="152" t="s">
        <v>237</v>
      </c>
      <c r="C48" s="24"/>
      <c r="D48" s="24"/>
      <c r="E48" s="24"/>
      <c r="F48" s="24"/>
      <c r="G48" s="24"/>
      <c r="H48" s="24"/>
    </row>
    <row r="49" spans="1:9" ht="15" customHeight="1">
      <c r="A49" s="150" t="s">
        <v>162</v>
      </c>
      <c r="C49" s="28"/>
      <c r="D49" s="28"/>
      <c r="E49" s="28"/>
      <c r="F49" s="28"/>
      <c r="G49" s="28"/>
      <c r="H49" s="28"/>
      <c r="I49" s="24"/>
    </row>
    <row r="50" spans="1:9">
      <c r="A50" s="155" t="s">
        <v>104</v>
      </c>
      <c r="C50" s="28"/>
      <c r="D50" s="28"/>
      <c r="E50" s="28"/>
      <c r="F50" s="28"/>
      <c r="G50" s="28"/>
      <c r="H50" s="28"/>
    </row>
    <row r="51" spans="1:9">
      <c r="A51" s="157"/>
    </row>
  </sheetData>
  <mergeCells count="17">
    <mergeCell ref="A28:A31"/>
    <mergeCell ref="O28:O31"/>
    <mergeCell ref="A32:A35"/>
    <mergeCell ref="O32:O35"/>
    <mergeCell ref="A36:A39"/>
    <mergeCell ref="A16:A19"/>
    <mergeCell ref="O16:O19"/>
    <mergeCell ref="A20:A23"/>
    <mergeCell ref="O20:O23"/>
    <mergeCell ref="A24:A27"/>
    <mergeCell ref="O24:O27"/>
    <mergeCell ref="A4:A7"/>
    <mergeCell ref="O4:O7"/>
    <mergeCell ref="A8:A11"/>
    <mergeCell ref="O8:O11"/>
    <mergeCell ref="A12:A15"/>
    <mergeCell ref="O12:O15"/>
  </mergeCells>
  <hyperlinks>
    <hyperlink ref="N5" location="Content!B5" display="Back to Content Page" xr:uid="{00000000-0004-0000-7F00-000000000000}"/>
  </hyperlinks>
  <printOptions horizontalCentered="1" verticalCentered="1"/>
  <pageMargins left="0.7" right="0.7" top="0.75" bottom="0.75" header="0.3" footer="0.3"/>
  <pageSetup scale="53" orientation="landscape" r:id="rId1"/>
  <headerFooter>
    <oddFooter>&amp;C&amp;P</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S67"/>
  <sheetViews>
    <sheetView zoomScaleNormal="100" workbookViewId="0">
      <selection activeCell="R44" sqref="R44"/>
    </sheetView>
  </sheetViews>
  <sheetFormatPr defaultColWidth="9.21875" defaultRowHeight="14.4"/>
  <cols>
    <col min="1" max="1" width="33.77734375" customWidth="1"/>
    <col min="2" max="15" width="7" customWidth="1"/>
  </cols>
  <sheetData>
    <row r="1" spans="1:19">
      <c r="A1" s="16" t="s">
        <v>513</v>
      </c>
      <c r="B1" s="24"/>
      <c r="C1" s="24"/>
      <c r="D1" s="24"/>
    </row>
    <row r="2" spans="1:19">
      <c r="A2" s="24"/>
      <c r="B2" s="24"/>
      <c r="C2" s="24"/>
      <c r="D2" s="24"/>
    </row>
    <row r="3" spans="1:19">
      <c r="A3" s="269" t="s">
        <v>42</v>
      </c>
      <c r="B3" s="119">
        <v>2009</v>
      </c>
      <c r="C3" s="119">
        <v>2010</v>
      </c>
      <c r="D3" s="119">
        <v>2011</v>
      </c>
      <c r="E3" s="119">
        <v>2012</v>
      </c>
      <c r="F3" s="119">
        <v>2013</v>
      </c>
      <c r="G3" s="119">
        <v>2014</v>
      </c>
      <c r="H3" s="119">
        <v>2015</v>
      </c>
      <c r="I3" s="119">
        <v>2016</v>
      </c>
      <c r="J3" s="119">
        <v>2017</v>
      </c>
      <c r="K3" s="119">
        <v>2018</v>
      </c>
      <c r="L3" s="119">
        <v>2019</v>
      </c>
      <c r="M3" s="119">
        <v>2020</v>
      </c>
      <c r="N3" s="119">
        <v>2021</v>
      </c>
      <c r="O3" s="119">
        <v>2022</v>
      </c>
    </row>
    <row r="4" spans="1:19">
      <c r="A4" s="97" t="s">
        <v>14</v>
      </c>
      <c r="B4" s="115">
        <v>19.399999999999999</v>
      </c>
      <c r="C4" s="115">
        <v>21.8</v>
      </c>
      <c r="D4" s="115">
        <v>22</v>
      </c>
      <c r="E4" s="115">
        <v>20.9</v>
      </c>
      <c r="F4" s="115">
        <v>23</v>
      </c>
      <c r="G4" s="115">
        <v>23.5</v>
      </c>
      <c r="H4" s="115">
        <v>23.5</v>
      </c>
      <c r="I4" s="115">
        <v>22.2</v>
      </c>
      <c r="J4" s="115"/>
      <c r="K4" s="115">
        <v>34.4</v>
      </c>
      <c r="L4" s="115">
        <v>40</v>
      </c>
      <c r="M4" s="115">
        <v>31.818181818181799</v>
      </c>
      <c r="N4" s="115"/>
      <c r="O4" s="115">
        <v>37.5</v>
      </c>
      <c r="P4" s="48"/>
    </row>
    <row r="5" spans="1:19">
      <c r="A5" s="97" t="s">
        <v>13</v>
      </c>
      <c r="B5" s="115">
        <v>25</v>
      </c>
      <c r="C5" s="115">
        <v>11.8</v>
      </c>
      <c r="D5" s="115">
        <v>17</v>
      </c>
      <c r="E5" s="115">
        <v>21</v>
      </c>
      <c r="F5" s="115">
        <v>21</v>
      </c>
      <c r="G5" s="115">
        <v>16.7</v>
      </c>
      <c r="H5" s="115">
        <v>23.08</v>
      </c>
      <c r="I5" s="115">
        <v>15.8</v>
      </c>
      <c r="J5" s="115">
        <v>15.8</v>
      </c>
      <c r="K5" s="115">
        <v>15.8</v>
      </c>
      <c r="L5" s="115">
        <v>12.5</v>
      </c>
      <c r="M5" s="115">
        <v>15.789473684210501</v>
      </c>
      <c r="N5" s="115"/>
      <c r="O5" s="115">
        <v>16.6666666666667</v>
      </c>
      <c r="S5" s="48" t="s">
        <v>12</v>
      </c>
    </row>
    <row r="6" spans="1:19">
      <c r="A6" s="97" t="s">
        <v>259</v>
      </c>
      <c r="B6" s="115"/>
      <c r="C6" s="115"/>
      <c r="D6" s="115"/>
      <c r="E6" s="115"/>
      <c r="F6" s="115"/>
      <c r="G6" s="115"/>
      <c r="H6" s="115"/>
      <c r="I6" s="115"/>
      <c r="J6" s="115"/>
      <c r="K6" s="115"/>
      <c r="L6" s="115">
        <v>6.25</v>
      </c>
      <c r="M6" s="115">
        <v>6.25</v>
      </c>
      <c r="N6" s="115">
        <v>6.25</v>
      </c>
      <c r="O6" s="115">
        <v>6.25</v>
      </c>
      <c r="S6" s="48"/>
    </row>
    <row r="7" spans="1:19">
      <c r="A7" s="97" t="s">
        <v>85</v>
      </c>
      <c r="B7" s="115">
        <v>17</v>
      </c>
      <c r="C7" s="115">
        <v>12.5</v>
      </c>
      <c r="D7" s="115">
        <v>12</v>
      </c>
      <c r="E7" s="115">
        <v>17</v>
      </c>
      <c r="F7" s="115">
        <v>17</v>
      </c>
      <c r="G7" s="115">
        <v>17</v>
      </c>
      <c r="H7" s="115">
        <v>17</v>
      </c>
      <c r="I7" s="115">
        <v>11.6</v>
      </c>
      <c r="J7" s="115">
        <v>10.199999999999999</v>
      </c>
      <c r="K7" s="115">
        <v>10.199999999999999</v>
      </c>
      <c r="L7" s="115">
        <v>17</v>
      </c>
      <c r="M7" s="115">
        <v>17.7777777777778</v>
      </c>
      <c r="N7" s="115"/>
      <c r="O7" s="115">
        <v>20.930232558139501</v>
      </c>
    </row>
    <row r="8" spans="1:19">
      <c r="A8" s="97" t="s">
        <v>258</v>
      </c>
      <c r="B8" s="115">
        <v>28</v>
      </c>
      <c r="C8" s="115">
        <v>26.3</v>
      </c>
      <c r="D8" s="115">
        <v>25</v>
      </c>
      <c r="E8" s="115">
        <v>25</v>
      </c>
      <c r="F8" s="115">
        <v>33.299999999999997</v>
      </c>
      <c r="G8" s="115">
        <v>33.299999999999997</v>
      </c>
      <c r="H8" s="115">
        <v>33.299999999999997</v>
      </c>
      <c r="I8" s="115">
        <v>33.299999999999997</v>
      </c>
      <c r="J8" s="115"/>
      <c r="K8" s="115">
        <v>31.6</v>
      </c>
      <c r="L8" s="115">
        <v>31.578947368421002</v>
      </c>
      <c r="M8" s="115">
        <v>31.578947368421101</v>
      </c>
      <c r="N8" s="115"/>
      <c r="O8" s="115">
        <v>33.3333333333333</v>
      </c>
    </row>
    <row r="9" spans="1:19">
      <c r="A9" s="97" t="s">
        <v>11</v>
      </c>
      <c r="B9" s="115">
        <v>39</v>
      </c>
      <c r="C9" s="115">
        <v>31.6</v>
      </c>
      <c r="D9" s="115">
        <v>39</v>
      </c>
      <c r="E9" s="115">
        <v>22</v>
      </c>
      <c r="F9" s="115">
        <v>30</v>
      </c>
      <c r="G9" s="115">
        <v>28.6</v>
      </c>
      <c r="H9" s="115">
        <v>22.86</v>
      </c>
      <c r="I9" s="115"/>
      <c r="J9" s="115">
        <v>22.9</v>
      </c>
      <c r="K9" s="115"/>
      <c r="L9" s="115">
        <v>7.4074074074074003</v>
      </c>
      <c r="M9" s="115">
        <v>22.2222222222222</v>
      </c>
      <c r="N9" s="115"/>
      <c r="O9" s="115">
        <v>21.428571428571399</v>
      </c>
    </row>
    <row r="10" spans="1:19">
      <c r="A10" s="97" t="s">
        <v>10</v>
      </c>
      <c r="B10" s="115"/>
      <c r="C10" s="115">
        <v>17.2</v>
      </c>
      <c r="D10" s="115">
        <v>16</v>
      </c>
      <c r="E10" s="115">
        <v>27</v>
      </c>
      <c r="F10" s="115">
        <v>27</v>
      </c>
      <c r="G10" s="115">
        <v>27</v>
      </c>
      <c r="H10" s="115">
        <v>23.3</v>
      </c>
      <c r="I10" s="115">
        <v>17.899999999999999</v>
      </c>
      <c r="J10" s="115"/>
      <c r="K10" s="115">
        <v>27.3</v>
      </c>
      <c r="L10" s="115">
        <v>30</v>
      </c>
      <c r="M10" s="115">
        <v>34.7826086956522</v>
      </c>
      <c r="N10" s="115"/>
      <c r="O10" s="115">
        <v>34.615384615384599</v>
      </c>
    </row>
    <row r="11" spans="1:19">
      <c r="A11" s="97" t="s">
        <v>9</v>
      </c>
      <c r="B11" s="115">
        <v>26</v>
      </c>
      <c r="C11" s="115">
        <v>27.3</v>
      </c>
      <c r="D11" s="115">
        <v>27</v>
      </c>
      <c r="E11" s="115">
        <v>23</v>
      </c>
      <c r="F11" s="115">
        <v>23</v>
      </c>
      <c r="G11" s="115">
        <v>15</v>
      </c>
      <c r="H11" s="115">
        <v>15</v>
      </c>
      <c r="I11" s="115">
        <v>22.2</v>
      </c>
      <c r="J11" s="115"/>
      <c r="K11" s="115">
        <v>16.7</v>
      </c>
      <c r="L11" s="115">
        <v>11.1111111111111</v>
      </c>
      <c r="M11" s="115">
        <v>17.3913043478261</v>
      </c>
      <c r="N11" s="115"/>
      <c r="O11" s="115">
        <v>33.3333333333333</v>
      </c>
    </row>
    <row r="12" spans="1:19">
      <c r="A12" s="97" t="s">
        <v>8</v>
      </c>
      <c r="B12" s="115">
        <v>10.5</v>
      </c>
      <c r="C12" s="115">
        <v>10.5</v>
      </c>
      <c r="D12" s="115">
        <v>12</v>
      </c>
      <c r="E12" s="115">
        <v>8</v>
      </c>
      <c r="F12" s="115">
        <v>8</v>
      </c>
      <c r="G12" s="115">
        <v>12.5</v>
      </c>
      <c r="H12" s="115">
        <v>12.5</v>
      </c>
      <c r="I12" s="115">
        <v>8.3000000000000007</v>
      </c>
      <c r="J12" s="115">
        <v>12.5</v>
      </c>
      <c r="K12" s="115">
        <v>8.3000000000000007</v>
      </c>
      <c r="L12" s="115">
        <v>12.5</v>
      </c>
      <c r="M12" s="115">
        <v>13.0434782608696</v>
      </c>
      <c r="N12" s="115"/>
      <c r="O12" s="115">
        <v>14.285714285714301</v>
      </c>
    </row>
    <row r="13" spans="1:19">
      <c r="A13" s="97" t="s">
        <v>6</v>
      </c>
      <c r="B13" s="115">
        <v>28.7</v>
      </c>
      <c r="C13" s="115">
        <v>28.7</v>
      </c>
      <c r="D13" s="115">
        <v>28.7</v>
      </c>
      <c r="E13" s="115">
        <v>23.4</v>
      </c>
      <c r="F13" s="115">
        <v>23.4</v>
      </c>
      <c r="G13" s="115">
        <v>23.4</v>
      </c>
      <c r="H13" s="115">
        <v>32.5</v>
      </c>
      <c r="I13" s="115">
        <v>32.5</v>
      </c>
      <c r="J13" s="115">
        <v>38.1</v>
      </c>
      <c r="K13" s="115">
        <v>38.1</v>
      </c>
      <c r="L13" s="115">
        <v>42.9</v>
      </c>
      <c r="M13" s="115">
        <v>45.5</v>
      </c>
      <c r="N13" s="115">
        <v>42.5</v>
      </c>
      <c r="O13" s="115">
        <v>47.5</v>
      </c>
    </row>
    <row r="14" spans="1:19">
      <c r="A14" s="97" t="s">
        <v>25</v>
      </c>
      <c r="B14" s="115">
        <v>24</v>
      </c>
      <c r="C14" s="115">
        <v>24</v>
      </c>
      <c r="D14" s="115">
        <v>19</v>
      </c>
      <c r="E14" s="115">
        <v>20</v>
      </c>
      <c r="F14" s="115">
        <v>20</v>
      </c>
      <c r="G14" s="115">
        <v>20</v>
      </c>
      <c r="H14" s="115">
        <v>22.6</v>
      </c>
      <c r="I14" s="115">
        <v>24</v>
      </c>
      <c r="J14" s="115"/>
      <c r="K14" s="115">
        <v>20</v>
      </c>
      <c r="L14" s="115">
        <v>14.814814814814801</v>
      </c>
      <c r="M14" s="115">
        <v>39.130434782608702</v>
      </c>
      <c r="N14" s="115"/>
      <c r="O14" s="115">
        <v>31.578947368421101</v>
      </c>
    </row>
    <row r="15" spans="1:19">
      <c r="A15" s="97" t="s">
        <v>4</v>
      </c>
      <c r="B15" s="115">
        <v>25</v>
      </c>
      <c r="C15" s="115">
        <v>20</v>
      </c>
      <c r="D15" s="115">
        <v>29</v>
      </c>
      <c r="E15" s="115">
        <v>17</v>
      </c>
      <c r="F15" s="115">
        <v>30</v>
      </c>
      <c r="G15" s="115">
        <v>23</v>
      </c>
      <c r="H15" s="115">
        <v>12</v>
      </c>
      <c r="I15" s="115">
        <v>30.8</v>
      </c>
      <c r="J15" s="115"/>
      <c r="K15" s="115">
        <v>45.5</v>
      </c>
      <c r="L15" s="115">
        <v>45.454545454545404</v>
      </c>
      <c r="M15" s="115">
        <v>33.3333333333333</v>
      </c>
      <c r="N15" s="115"/>
      <c r="O15" s="115">
        <v>33.3333333333333</v>
      </c>
    </row>
    <row r="16" spans="1:19">
      <c r="A16" s="97" t="s">
        <v>3</v>
      </c>
      <c r="B16" s="115">
        <v>41</v>
      </c>
      <c r="C16" s="115">
        <v>34.299999999999997</v>
      </c>
      <c r="D16" s="115">
        <v>41</v>
      </c>
      <c r="E16" s="115">
        <v>42</v>
      </c>
      <c r="F16" s="115">
        <v>38.200000000000003</v>
      </c>
      <c r="G16" s="115">
        <v>43</v>
      </c>
      <c r="H16" s="115">
        <v>42.857142857142854</v>
      </c>
      <c r="I16" s="115">
        <v>42.857142857142854</v>
      </c>
      <c r="J16" s="115">
        <v>48.5</v>
      </c>
      <c r="K16" s="115"/>
      <c r="L16" s="115">
        <v>50</v>
      </c>
      <c r="M16" s="115">
        <v>48.275862068965502</v>
      </c>
      <c r="N16" s="115"/>
      <c r="O16" s="115">
        <v>48.148148148148103</v>
      </c>
    </row>
    <row r="17" spans="1:16">
      <c r="A17" s="97" t="s">
        <v>65</v>
      </c>
      <c r="B17" s="115">
        <v>15</v>
      </c>
      <c r="C17" s="115">
        <v>26.9</v>
      </c>
      <c r="D17" s="115">
        <v>28</v>
      </c>
      <c r="E17" s="115">
        <v>21.6</v>
      </c>
      <c r="F17" s="115">
        <v>28.6</v>
      </c>
      <c r="G17" s="115">
        <v>28.6</v>
      </c>
      <c r="H17" s="115">
        <v>28.1</v>
      </c>
      <c r="I17" s="115">
        <v>25.7</v>
      </c>
      <c r="J17" s="115">
        <v>25.7</v>
      </c>
      <c r="K17" s="115">
        <v>23.1</v>
      </c>
      <c r="L17" s="115">
        <v>22.5</v>
      </c>
      <c r="M17" s="115">
        <v>18.181818181818201</v>
      </c>
      <c r="N17" s="115"/>
      <c r="O17" s="115">
        <v>30</v>
      </c>
    </row>
    <row r="18" spans="1:16">
      <c r="A18" s="97" t="s">
        <v>2</v>
      </c>
      <c r="B18" s="115">
        <v>23</v>
      </c>
      <c r="C18" s="115">
        <v>16.7</v>
      </c>
      <c r="D18" s="115">
        <v>14</v>
      </c>
      <c r="E18" s="115">
        <v>14</v>
      </c>
      <c r="F18" s="115">
        <v>5</v>
      </c>
      <c r="G18" s="115">
        <v>18</v>
      </c>
      <c r="H18" s="115">
        <v>18</v>
      </c>
      <c r="I18" s="115">
        <v>33.299999999999997</v>
      </c>
      <c r="J18" s="115"/>
      <c r="K18" s="115">
        <v>30</v>
      </c>
      <c r="L18" s="115">
        <v>32.258064516128997</v>
      </c>
      <c r="M18" s="115">
        <v>32.258064516128997</v>
      </c>
      <c r="N18" s="115"/>
      <c r="O18" s="115">
        <v>16</v>
      </c>
    </row>
    <row r="19" spans="1:16">
      <c r="A19" s="97" t="s">
        <v>40</v>
      </c>
      <c r="B19" s="115">
        <v>13</v>
      </c>
      <c r="C19" s="115">
        <v>18.600000000000001</v>
      </c>
      <c r="D19" s="115">
        <v>16</v>
      </c>
      <c r="E19" s="115">
        <v>16</v>
      </c>
      <c r="F19" s="115">
        <v>22.2</v>
      </c>
      <c r="G19" s="115">
        <v>22.2</v>
      </c>
      <c r="H19" s="115">
        <v>22.2</v>
      </c>
      <c r="I19" s="115">
        <v>22.2</v>
      </c>
      <c r="J19" s="115">
        <v>22.2</v>
      </c>
      <c r="K19" s="115">
        <v>30</v>
      </c>
      <c r="L19" s="115">
        <v>20.8333333333333</v>
      </c>
      <c r="M19" s="115">
        <v>20.8333333333333</v>
      </c>
      <c r="N19" s="115"/>
      <c r="O19" s="115">
        <v>23.8095238095238</v>
      </c>
    </row>
    <row r="20" spans="1:16">
      <c r="A20" s="108" t="s">
        <v>131</v>
      </c>
      <c r="B20" s="115">
        <v>22.306666666666668</v>
      </c>
      <c r="C20" s="115">
        <v>21.88</v>
      </c>
      <c r="D20" s="115">
        <v>23.046666666666667</v>
      </c>
      <c r="E20" s="115">
        <v>21.193333333333335</v>
      </c>
      <c r="F20" s="115">
        <v>23.313333333333336</v>
      </c>
      <c r="G20" s="115">
        <v>23.453333333333333</v>
      </c>
      <c r="H20" s="115">
        <v>23.253142857142855</v>
      </c>
      <c r="I20" s="115">
        <v>22.843809523809522</v>
      </c>
      <c r="J20" s="115"/>
      <c r="K20" s="115"/>
      <c r="L20" s="115">
        <v>24.949472333693461</v>
      </c>
      <c r="M20" s="115">
        <f>AVERAGE(M4:M19)</f>
        <v>26.760427524459335</v>
      </c>
      <c r="N20" s="115"/>
      <c r="O20" s="115">
        <f>AVERAGE(O4:O19)</f>
        <v>28.044574305035589</v>
      </c>
    </row>
    <row r="21" spans="1:16">
      <c r="A21" s="150"/>
      <c r="B21" s="24"/>
      <c r="C21" s="24"/>
      <c r="D21" s="24"/>
      <c r="L21" s="64"/>
      <c r="M21" s="64"/>
      <c r="N21" s="64"/>
      <c r="O21" s="64"/>
    </row>
    <row r="22" spans="1:16" ht="15" customHeight="1">
      <c r="A22" s="149" t="s">
        <v>73</v>
      </c>
      <c r="B22" s="408"/>
      <c r="C22" s="342"/>
      <c r="D22" s="342"/>
      <c r="E22" s="342"/>
      <c r="F22" s="342"/>
      <c r="G22" s="342"/>
      <c r="H22" s="111"/>
      <c r="I22" s="111"/>
      <c r="J22" s="111"/>
      <c r="K22" s="111"/>
      <c r="L22" s="64"/>
      <c r="M22" s="64"/>
      <c r="N22" s="64"/>
      <c r="O22" s="64"/>
    </row>
    <row r="23" spans="1:16" ht="15" customHeight="1">
      <c r="A23" s="161" t="s">
        <v>72</v>
      </c>
      <c r="B23" s="342"/>
      <c r="C23" s="342"/>
      <c r="D23" s="342"/>
      <c r="E23" s="342"/>
      <c r="F23" s="342"/>
      <c r="G23" s="342"/>
      <c r="H23" s="111"/>
      <c r="I23" s="111"/>
      <c r="J23" s="111"/>
      <c r="K23" s="111"/>
      <c r="L23" s="64"/>
      <c r="M23" s="64"/>
      <c r="N23" s="64"/>
      <c r="O23" s="64"/>
    </row>
    <row r="24" spans="1:16">
      <c r="A24" s="157"/>
      <c r="B24" s="24"/>
      <c r="C24" s="24"/>
      <c r="D24" s="24"/>
      <c r="L24" s="64"/>
      <c r="M24" s="64"/>
      <c r="N24" s="64"/>
      <c r="O24" s="64"/>
    </row>
    <row r="25" spans="1:16" ht="15" customHeight="1">
      <c r="A25" s="149" t="s">
        <v>26</v>
      </c>
      <c r="B25" s="24"/>
      <c r="C25" s="24"/>
      <c r="D25" s="24"/>
      <c r="E25" s="24"/>
      <c r="F25" s="24"/>
      <c r="G25" s="24"/>
      <c r="H25" s="348"/>
      <c r="I25" s="348"/>
      <c r="J25" s="348"/>
      <c r="K25" s="348"/>
      <c r="L25" s="64"/>
      <c r="M25" s="64"/>
      <c r="N25" s="64"/>
      <c r="O25" s="64"/>
    </row>
    <row r="26" spans="1:16">
      <c r="A26" s="685" t="s">
        <v>133</v>
      </c>
      <c r="B26" s="685"/>
      <c r="C26" s="685"/>
      <c r="D26" s="685"/>
      <c r="E26" s="685"/>
      <c r="F26" s="685"/>
      <c r="G26" s="685"/>
      <c r="H26" s="685"/>
      <c r="I26" s="685"/>
      <c r="J26" s="685"/>
      <c r="K26" s="685"/>
      <c r="L26" s="685"/>
      <c r="M26" s="685"/>
      <c r="N26" s="685"/>
      <c r="O26" s="685"/>
      <c r="P26" s="685"/>
    </row>
    <row r="27" spans="1:16" ht="15" customHeight="1">
      <c r="A27" s="685"/>
      <c r="B27" s="685"/>
      <c r="C27" s="685"/>
      <c r="D27" s="685"/>
      <c r="E27" s="685"/>
      <c r="F27" s="685"/>
      <c r="G27" s="685"/>
      <c r="H27" s="685"/>
      <c r="I27" s="685"/>
      <c r="J27" s="685"/>
      <c r="K27" s="685"/>
      <c r="L27" s="685"/>
      <c r="M27" s="685"/>
      <c r="N27" s="685"/>
      <c r="O27" s="685"/>
      <c r="P27" s="685"/>
    </row>
    <row r="28" spans="1:16">
      <c r="A28" s="685"/>
      <c r="B28" s="685"/>
      <c r="C28" s="685"/>
      <c r="D28" s="685"/>
      <c r="E28" s="685"/>
      <c r="F28" s="685"/>
      <c r="G28" s="685"/>
      <c r="H28" s="685"/>
      <c r="I28" s="685"/>
      <c r="J28" s="685"/>
      <c r="K28" s="685"/>
      <c r="L28" s="685"/>
      <c r="M28" s="685"/>
      <c r="N28" s="685"/>
      <c r="O28" s="685"/>
      <c r="P28" s="685"/>
    </row>
    <row r="29" spans="1:16">
      <c r="A29" s="685" t="s">
        <v>111</v>
      </c>
      <c r="B29" s="685"/>
      <c r="C29" s="685"/>
      <c r="D29" s="685"/>
      <c r="E29" s="685"/>
      <c r="F29" s="685"/>
      <c r="G29" s="685"/>
      <c r="H29" s="685"/>
      <c r="I29" s="685"/>
      <c r="J29" s="685"/>
      <c r="K29" s="685"/>
      <c r="L29" s="685"/>
      <c r="M29" s="685"/>
      <c r="N29" s="685"/>
      <c r="O29" s="685"/>
      <c r="P29" s="685"/>
    </row>
    <row r="30" spans="1:16">
      <c r="A30" s="685"/>
      <c r="B30" s="685"/>
      <c r="C30" s="685"/>
      <c r="D30" s="685"/>
      <c r="E30" s="685"/>
      <c r="F30" s="685"/>
      <c r="G30" s="685"/>
      <c r="H30" s="685"/>
      <c r="I30" s="685"/>
      <c r="J30" s="685"/>
      <c r="K30" s="685"/>
      <c r="L30" s="685"/>
      <c r="M30" s="685"/>
      <c r="N30" s="685"/>
      <c r="O30" s="685"/>
      <c r="P30" s="685"/>
    </row>
    <row r="31" spans="1:16">
      <c r="A31" s="685"/>
      <c r="B31" s="685"/>
      <c r="C31" s="685"/>
      <c r="D31" s="685"/>
      <c r="E31" s="685"/>
      <c r="F31" s="685"/>
      <c r="G31" s="685"/>
      <c r="H31" s="685"/>
      <c r="I31" s="685"/>
      <c r="J31" s="685"/>
      <c r="K31" s="685"/>
      <c r="L31" s="685"/>
      <c r="M31" s="685"/>
      <c r="N31" s="685"/>
      <c r="O31" s="685"/>
      <c r="P31" s="685"/>
    </row>
    <row r="32" spans="1:16">
      <c r="A32" s="685" t="s">
        <v>139</v>
      </c>
      <c r="B32" s="685"/>
      <c r="C32" s="685"/>
      <c r="D32" s="685"/>
      <c r="E32" s="685"/>
      <c r="F32" s="685"/>
      <c r="G32" s="685"/>
      <c r="H32" s="685"/>
      <c r="I32" s="685"/>
      <c r="J32" s="685"/>
      <c r="K32" s="685"/>
      <c r="L32" s="685"/>
      <c r="M32" s="685"/>
      <c r="N32" s="685"/>
      <c r="O32" s="685"/>
      <c r="P32" s="685"/>
    </row>
    <row r="33" spans="1:16">
      <c r="A33" s="685"/>
      <c r="B33" s="685"/>
      <c r="C33" s="685"/>
      <c r="D33" s="685"/>
      <c r="E33" s="685"/>
      <c r="F33" s="685"/>
      <c r="G33" s="685"/>
      <c r="H33" s="685"/>
      <c r="I33" s="685"/>
      <c r="J33" s="685"/>
      <c r="K33" s="685"/>
      <c r="L33" s="685"/>
      <c r="M33" s="685"/>
      <c r="N33" s="685"/>
      <c r="O33" s="685"/>
      <c r="P33" s="685"/>
    </row>
    <row r="34" spans="1:16">
      <c r="A34" s="685"/>
      <c r="B34" s="685"/>
      <c r="C34" s="685"/>
      <c r="D34" s="685"/>
      <c r="E34" s="685"/>
      <c r="F34" s="685"/>
      <c r="G34" s="685"/>
      <c r="H34" s="685"/>
      <c r="I34" s="685"/>
      <c r="J34" s="685"/>
      <c r="K34" s="685"/>
      <c r="L34" s="685"/>
      <c r="M34" s="685"/>
      <c r="N34" s="685"/>
      <c r="O34" s="685"/>
      <c r="P34" s="685"/>
    </row>
    <row r="35" spans="1:16" ht="28.95" customHeight="1">
      <c r="A35" s="818" t="s">
        <v>516</v>
      </c>
      <c r="B35" s="818"/>
      <c r="C35" s="818"/>
      <c r="D35" s="818"/>
      <c r="E35" s="818"/>
      <c r="F35" s="818"/>
      <c r="G35" s="818"/>
      <c r="H35" s="818"/>
      <c r="I35" s="818"/>
      <c r="J35" s="818"/>
      <c r="K35" s="818"/>
      <c r="L35" s="818"/>
      <c r="M35" s="818"/>
      <c r="N35" s="818"/>
      <c r="O35" s="818"/>
      <c r="P35" s="818"/>
    </row>
    <row r="36" spans="1:16" ht="28.95" customHeight="1">
      <c r="A36" s="818" t="s">
        <v>762</v>
      </c>
      <c r="B36" s="818"/>
      <c r="C36" s="818"/>
      <c r="D36" s="818"/>
      <c r="E36" s="818"/>
      <c r="F36" s="818"/>
      <c r="G36" s="818"/>
      <c r="H36" s="818"/>
      <c r="I36" s="818"/>
      <c r="J36" s="818"/>
      <c r="K36" s="818"/>
      <c r="L36" s="818"/>
      <c r="M36" s="818"/>
      <c r="N36" s="818"/>
      <c r="O36" s="818"/>
      <c r="P36" s="818"/>
    </row>
    <row r="37" spans="1:16">
      <c r="A37" s="155" t="s">
        <v>104</v>
      </c>
      <c r="B37" s="24"/>
      <c r="C37" s="24"/>
      <c r="D37" s="24"/>
      <c r="E37" s="24"/>
      <c r="F37" s="24"/>
      <c r="G37" s="24"/>
      <c r="H37" s="348"/>
      <c r="I37" s="348"/>
      <c r="J37" s="348"/>
      <c r="K37" s="348"/>
      <c r="L37" s="64"/>
      <c r="M37" s="64"/>
      <c r="N37" s="64"/>
      <c r="O37" s="64"/>
    </row>
    <row r="38" spans="1:16">
      <c r="A38" s="155"/>
      <c r="B38" s="24"/>
      <c r="C38" s="24"/>
      <c r="D38" s="24"/>
      <c r="E38" s="24"/>
      <c r="F38" s="24"/>
      <c r="G38" s="24"/>
      <c r="H38" s="348"/>
      <c r="I38" s="348"/>
      <c r="J38" s="348"/>
      <c r="K38" s="348"/>
      <c r="L38" s="64"/>
      <c r="M38" s="64"/>
      <c r="N38" s="64"/>
      <c r="O38" s="64"/>
    </row>
    <row r="39" spans="1:16">
      <c r="B39" s="24"/>
      <c r="C39" s="24"/>
      <c r="D39" s="24"/>
      <c r="E39" s="24"/>
      <c r="F39" s="24"/>
      <c r="G39" s="24"/>
      <c r="H39" s="348"/>
      <c r="I39" s="348"/>
      <c r="J39" s="348"/>
      <c r="K39" s="348"/>
      <c r="L39" s="64"/>
      <c r="M39" s="64"/>
      <c r="N39" s="64"/>
      <c r="O39" s="64"/>
    </row>
    <row r="40" spans="1:16">
      <c r="A40" s="24"/>
      <c r="B40" s="24"/>
      <c r="C40" s="685" t="s">
        <v>141</v>
      </c>
      <c r="D40" s="685"/>
      <c r="E40" s="685"/>
      <c r="F40" s="685"/>
      <c r="G40" s="685"/>
      <c r="H40" s="685"/>
      <c r="I40" s="685"/>
      <c r="J40" s="685"/>
      <c r="K40" s="685"/>
      <c r="L40" s="47"/>
      <c r="M40" s="47"/>
      <c r="N40" s="47"/>
      <c r="O40" s="47"/>
    </row>
    <row r="41" spans="1:16">
      <c r="A41" s="24"/>
      <c r="B41" s="24"/>
      <c r="C41" s="685"/>
      <c r="D41" s="685"/>
      <c r="E41" s="685"/>
      <c r="F41" s="685"/>
      <c r="G41" s="685"/>
      <c r="H41" s="685"/>
      <c r="I41" s="685"/>
      <c r="J41" s="685"/>
      <c r="K41" s="685"/>
      <c r="L41" s="15"/>
      <c r="M41" s="15"/>
      <c r="N41" s="15"/>
      <c r="O41" s="15"/>
    </row>
    <row r="42" spans="1:16">
      <c r="A42" s="24"/>
      <c r="B42" s="348"/>
      <c r="C42" s="685"/>
      <c r="D42" s="685"/>
      <c r="E42" s="685"/>
      <c r="F42" s="685"/>
      <c r="G42" s="685"/>
      <c r="H42" s="685"/>
      <c r="I42" s="685"/>
      <c r="J42" s="685"/>
      <c r="K42" s="685"/>
      <c r="L42" s="15"/>
      <c r="M42" s="15"/>
      <c r="N42" s="15"/>
      <c r="O42" s="15"/>
    </row>
    <row r="43" spans="1:16" ht="15" customHeight="1">
      <c r="A43" s="24"/>
      <c r="B43" s="24"/>
      <c r="C43" s="685"/>
      <c r="D43" s="685"/>
      <c r="E43" s="685"/>
      <c r="F43" s="685"/>
      <c r="G43" s="685"/>
      <c r="H43" s="685"/>
      <c r="I43" s="685"/>
      <c r="J43" s="685"/>
      <c r="K43" s="685"/>
      <c r="L43" s="15"/>
      <c r="M43" s="15"/>
      <c r="N43" s="15"/>
      <c r="O43" s="15"/>
    </row>
    <row r="44" spans="1:16" ht="15" customHeight="1">
      <c r="B44" s="24"/>
      <c r="C44" s="24"/>
      <c r="D44" s="24"/>
      <c r="E44" s="24"/>
      <c r="F44" s="24"/>
      <c r="G44" s="24"/>
      <c r="H44" s="348"/>
      <c r="I44" s="348"/>
      <c r="J44" s="348"/>
      <c r="K44" s="348"/>
      <c r="L44" s="64"/>
      <c r="M44" s="64"/>
      <c r="N44" s="64"/>
      <c r="O44" s="64"/>
    </row>
    <row r="45" spans="1:16">
      <c r="B45" s="24"/>
      <c r="C45" s="24"/>
      <c r="D45" s="24"/>
      <c r="E45" s="24"/>
      <c r="F45" s="24"/>
      <c r="G45" s="24"/>
      <c r="H45" s="348"/>
      <c r="I45" s="348"/>
      <c r="J45" s="348"/>
      <c r="K45" s="348"/>
      <c r="L45" s="64"/>
      <c r="M45" s="64"/>
      <c r="N45" s="64"/>
      <c r="O45" s="64"/>
    </row>
    <row r="46" spans="1:16">
      <c r="B46" s="24"/>
      <c r="C46" s="24"/>
      <c r="D46" s="24"/>
      <c r="E46" s="24"/>
      <c r="F46" s="24"/>
      <c r="G46" s="24"/>
      <c r="H46" s="348"/>
      <c r="I46" s="348"/>
      <c r="J46" s="348"/>
      <c r="K46" s="348"/>
      <c r="L46" s="64"/>
      <c r="M46" s="64"/>
      <c r="N46" s="64"/>
      <c r="O46" s="64"/>
    </row>
    <row r="47" spans="1:16">
      <c r="B47" s="24"/>
      <c r="C47" s="24"/>
      <c r="D47" s="24"/>
      <c r="E47" s="24"/>
      <c r="F47" s="24"/>
      <c r="G47" s="24"/>
      <c r="H47" s="348"/>
      <c r="I47" s="348"/>
      <c r="J47" s="348"/>
      <c r="K47" s="348"/>
      <c r="L47" s="47"/>
      <c r="M47" s="47"/>
      <c r="N47" s="47"/>
      <c r="O47" s="47"/>
    </row>
    <row r="48" spans="1:16">
      <c r="B48" s="24"/>
      <c r="C48" s="24"/>
      <c r="D48" s="24"/>
      <c r="E48" s="24"/>
      <c r="F48" s="24"/>
      <c r="G48" s="24"/>
      <c r="H48" s="348"/>
      <c r="I48" s="348"/>
      <c r="J48" s="348"/>
      <c r="K48" s="348"/>
      <c r="L48" s="15"/>
      <c r="M48" s="15"/>
      <c r="N48" s="15"/>
      <c r="O48" s="15"/>
    </row>
    <row r="49" spans="2:15">
      <c r="B49" s="24"/>
      <c r="C49" s="24"/>
      <c r="D49" s="24"/>
      <c r="E49" s="24"/>
      <c r="F49" s="24"/>
      <c r="G49" s="24"/>
      <c r="H49" s="348"/>
      <c r="I49" s="348"/>
      <c r="J49" s="348"/>
      <c r="K49" s="348"/>
      <c r="L49" s="15"/>
      <c r="M49" s="15"/>
      <c r="N49" s="15"/>
      <c r="O49" s="15"/>
    </row>
    <row r="50" spans="2:15">
      <c r="B50" s="24"/>
      <c r="C50" s="24"/>
      <c r="D50" s="24"/>
      <c r="E50" s="24"/>
      <c r="F50" s="24"/>
      <c r="G50" s="24"/>
      <c r="H50" s="348"/>
      <c r="I50" s="348"/>
      <c r="J50" s="348"/>
      <c r="K50" s="348"/>
      <c r="L50" s="15"/>
      <c r="M50" s="15"/>
      <c r="N50" s="15"/>
      <c r="O50" s="15"/>
    </row>
    <row r="51" spans="2:15">
      <c r="L51" s="15"/>
      <c r="M51" s="15"/>
      <c r="N51" s="15"/>
      <c r="O51" s="15"/>
    </row>
    <row r="52" spans="2:15" ht="15" customHeight="1">
      <c r="B52" s="675"/>
      <c r="C52" s="675"/>
      <c r="D52" s="675"/>
      <c r="E52" s="675"/>
      <c r="F52" s="675"/>
      <c r="G52" s="675"/>
      <c r="H52" s="148"/>
      <c r="I52" s="148"/>
      <c r="J52" s="148"/>
      <c r="K52" s="148"/>
      <c r="L52" s="64"/>
      <c r="M52" s="64"/>
      <c r="N52" s="64"/>
      <c r="O52" s="64"/>
    </row>
    <row r="53" spans="2:15">
      <c r="B53" s="675"/>
      <c r="C53" s="675"/>
      <c r="D53" s="675"/>
      <c r="E53" s="675"/>
      <c r="F53" s="675"/>
      <c r="G53" s="675"/>
      <c r="H53" s="148"/>
      <c r="I53" s="148"/>
      <c r="J53" s="148"/>
      <c r="K53" s="148"/>
      <c r="L53" s="64"/>
      <c r="M53" s="64"/>
      <c r="N53" s="64"/>
      <c r="O53" s="64"/>
    </row>
    <row r="54" spans="2:15">
      <c r="B54" s="675"/>
      <c r="C54" s="675"/>
      <c r="D54" s="675"/>
      <c r="E54" s="675"/>
      <c r="F54" s="675"/>
      <c r="G54" s="675"/>
      <c r="H54" s="148"/>
      <c r="I54" s="148"/>
      <c r="J54" s="148"/>
      <c r="K54" s="148"/>
      <c r="L54" s="64"/>
      <c r="M54" s="64"/>
      <c r="N54" s="64"/>
      <c r="O54" s="64"/>
    </row>
    <row r="55" spans="2:15">
      <c r="B55" s="675"/>
      <c r="C55" s="675"/>
      <c r="D55" s="675"/>
      <c r="E55" s="675"/>
      <c r="F55" s="675"/>
      <c r="G55" s="675"/>
      <c r="H55" s="148"/>
      <c r="I55" s="148"/>
      <c r="J55" s="148"/>
      <c r="K55" s="148"/>
      <c r="L55" s="47"/>
      <c r="M55" s="47"/>
      <c r="N55" s="47"/>
      <c r="O55" s="47"/>
    </row>
    <row r="56" spans="2:15">
      <c r="L56" s="15"/>
      <c r="M56" s="15"/>
      <c r="N56" s="15"/>
      <c r="O56" s="15"/>
    </row>
    <row r="57" spans="2:15">
      <c r="L57" s="15"/>
      <c r="M57" s="15"/>
      <c r="N57" s="15"/>
      <c r="O57" s="15"/>
    </row>
    <row r="58" spans="2:15">
      <c r="L58" s="15"/>
      <c r="M58" s="15"/>
      <c r="N58" s="15"/>
      <c r="O58" s="15"/>
    </row>
    <row r="59" spans="2:15">
      <c r="L59" s="15"/>
      <c r="M59" s="15"/>
      <c r="N59" s="15"/>
      <c r="O59" s="15"/>
    </row>
    <row r="60" spans="2:15">
      <c r="L60" s="15"/>
      <c r="M60" s="15"/>
      <c r="N60" s="15"/>
      <c r="O60" s="15"/>
    </row>
    <row r="61" spans="2:15">
      <c r="L61" s="15"/>
      <c r="M61" s="15"/>
      <c r="N61" s="15"/>
      <c r="O61" s="15"/>
    </row>
    <row r="62" spans="2:15">
      <c r="L62" s="15"/>
      <c r="M62" s="15"/>
      <c r="N62" s="15"/>
      <c r="O62" s="15"/>
    </row>
    <row r="63" spans="2:15">
      <c r="L63" s="15"/>
      <c r="M63" s="15"/>
      <c r="N63" s="15"/>
      <c r="O63" s="15"/>
    </row>
    <row r="64" spans="2:15">
      <c r="L64" s="15"/>
      <c r="M64" s="15"/>
      <c r="N64" s="15"/>
      <c r="O64" s="15"/>
    </row>
    <row r="65" spans="12:15">
      <c r="L65" s="409"/>
      <c r="M65" s="409"/>
      <c r="N65" s="409"/>
      <c r="O65" s="409"/>
    </row>
    <row r="66" spans="12:15">
      <c r="L66" s="409"/>
      <c r="M66" s="409"/>
      <c r="N66" s="409"/>
      <c r="O66" s="409"/>
    </row>
    <row r="67" spans="12:15">
      <c r="L67" s="47"/>
      <c r="M67" s="47"/>
      <c r="N67" s="47"/>
      <c r="O67" s="47"/>
    </row>
  </sheetData>
  <mergeCells count="7">
    <mergeCell ref="A26:P28"/>
    <mergeCell ref="A29:P31"/>
    <mergeCell ref="A32:P34"/>
    <mergeCell ref="B52:G55"/>
    <mergeCell ref="A35:P35"/>
    <mergeCell ref="C40:K43"/>
    <mergeCell ref="A36:P36"/>
  </mergeCells>
  <hyperlinks>
    <hyperlink ref="S5" location="Content!B69" display="Back to Content Page" xr:uid="{00000000-0004-0000-8000-000000000000}"/>
  </hyperlinks>
  <pageMargins left="0.7" right="0.7" top="0.75" bottom="0.75" header="0.3" footer="0.3"/>
  <pageSetup scale="80" orientation="landscape" r:id="rId1"/>
  <headerFooter>
    <oddFooter>&amp;C&amp;P</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M25"/>
  <sheetViews>
    <sheetView workbookViewId="0">
      <selection activeCell="O14" sqref="O14"/>
    </sheetView>
  </sheetViews>
  <sheetFormatPr defaultColWidth="9.21875" defaultRowHeight="14.4"/>
  <cols>
    <col min="1" max="1" width="33.77734375" customWidth="1"/>
    <col min="2" max="3" width="7" customWidth="1"/>
    <col min="4" max="11" width="7.44140625" customWidth="1"/>
  </cols>
  <sheetData>
    <row r="1" spans="1:13">
      <c r="A1" s="66" t="s">
        <v>518</v>
      </c>
      <c r="D1" s="63"/>
      <c r="E1" s="63"/>
      <c r="F1" s="63"/>
      <c r="G1" s="63"/>
      <c r="H1" s="63"/>
      <c r="I1" s="63"/>
      <c r="J1" s="63"/>
      <c r="K1" s="63"/>
      <c r="L1" s="63"/>
    </row>
    <row r="2" spans="1:13" ht="15" thickBot="1">
      <c r="A2" s="63"/>
      <c r="D2" s="63"/>
      <c r="E2" s="63"/>
      <c r="F2" s="63"/>
      <c r="G2" s="63"/>
      <c r="H2" s="63"/>
      <c r="I2" s="63"/>
      <c r="J2" s="63"/>
      <c r="K2" s="63"/>
      <c r="L2" s="63"/>
    </row>
    <row r="3" spans="1:13">
      <c r="A3" s="410" t="s">
        <v>15</v>
      </c>
      <c r="B3" s="411">
        <v>2010</v>
      </c>
      <c r="C3" s="411">
        <v>2011</v>
      </c>
      <c r="D3" s="412">
        <v>2012</v>
      </c>
      <c r="E3" s="412">
        <v>2013</v>
      </c>
      <c r="F3" s="412">
        <v>2014</v>
      </c>
      <c r="G3" s="413">
        <v>2015</v>
      </c>
      <c r="H3" s="413">
        <v>2016</v>
      </c>
      <c r="I3" s="413">
        <v>2017</v>
      </c>
      <c r="J3" s="413">
        <v>2018</v>
      </c>
      <c r="K3" s="413">
        <v>2021</v>
      </c>
      <c r="L3" s="63"/>
      <c r="M3" t="s">
        <v>16</v>
      </c>
    </row>
    <row r="4" spans="1:13">
      <c r="A4" s="217" t="s">
        <v>14</v>
      </c>
      <c r="B4" s="601"/>
      <c r="C4" s="601"/>
      <c r="D4" s="601"/>
      <c r="E4" s="601"/>
      <c r="F4" s="601"/>
      <c r="G4" s="601"/>
      <c r="H4" s="601"/>
      <c r="I4" s="601"/>
      <c r="J4" s="601">
        <v>0.90185252217765943</v>
      </c>
      <c r="K4" s="601">
        <v>0.90300000000000002</v>
      </c>
    </row>
    <row r="5" spans="1:13">
      <c r="A5" s="217" t="s">
        <v>13</v>
      </c>
      <c r="B5" s="601">
        <v>0.97499999999999998</v>
      </c>
      <c r="C5" s="601">
        <v>0.98499999999999999</v>
      </c>
      <c r="D5" s="601">
        <v>0.98699999999999999</v>
      </c>
      <c r="E5" s="601">
        <v>0.99</v>
      </c>
      <c r="F5" s="601">
        <v>0.99199999999999999</v>
      </c>
      <c r="G5" s="601">
        <v>0.97899999999999998</v>
      </c>
      <c r="H5" s="601">
        <v>0.97899999999999998</v>
      </c>
      <c r="I5" s="601">
        <v>0.97599999999999998</v>
      </c>
      <c r="J5" s="601">
        <v>0.98953186946181437</v>
      </c>
      <c r="K5" s="601">
        <v>0.98099999999999998</v>
      </c>
    </row>
    <row r="6" spans="1:13">
      <c r="A6" s="217" t="s">
        <v>259</v>
      </c>
      <c r="B6" s="601">
        <v>0.86199999999999999</v>
      </c>
      <c r="C6" s="601">
        <v>0.86299999999999999</v>
      </c>
      <c r="D6" s="601">
        <v>0.86499999999999999</v>
      </c>
      <c r="E6" s="601">
        <v>0.86899999999999999</v>
      </c>
      <c r="F6" s="601">
        <v>0.871</v>
      </c>
      <c r="G6" s="601">
        <v>0.874</v>
      </c>
      <c r="H6" s="601">
        <v>0.874</v>
      </c>
      <c r="I6" s="601">
        <v>0.876</v>
      </c>
      <c r="J6" s="601">
        <v>0.88806954092726598</v>
      </c>
      <c r="K6" s="601">
        <v>0.89100000000000001</v>
      </c>
    </row>
    <row r="7" spans="1:13">
      <c r="A7" s="217" t="s">
        <v>85</v>
      </c>
      <c r="B7" s="601">
        <v>0.80300000000000005</v>
      </c>
      <c r="C7" s="601">
        <v>0.80500000000000005</v>
      </c>
      <c r="D7" s="601">
        <v>0.81</v>
      </c>
      <c r="E7" s="601">
        <v>0.80700000000000005</v>
      </c>
      <c r="F7" s="601">
        <v>0.82</v>
      </c>
      <c r="G7" s="601">
        <v>0.83299999999999996</v>
      </c>
      <c r="H7" s="601">
        <v>0.84499999999999997</v>
      </c>
      <c r="I7" s="601">
        <v>0.85199999999999998</v>
      </c>
      <c r="J7" s="601">
        <v>0.84404524442238749</v>
      </c>
      <c r="K7" s="601">
        <v>0.88500000000000001</v>
      </c>
    </row>
    <row r="8" spans="1:13">
      <c r="A8" s="217" t="s">
        <v>258</v>
      </c>
      <c r="B8" s="601">
        <v>0.92</v>
      </c>
      <c r="C8" s="601">
        <v>0.92600000000000005</v>
      </c>
      <c r="D8" s="601">
        <v>0.93100000000000005</v>
      </c>
      <c r="E8" s="601">
        <v>0.94299999999999995</v>
      </c>
      <c r="F8" s="601">
        <v>0.94499999999999995</v>
      </c>
      <c r="G8" s="601">
        <v>0.94499999999999995</v>
      </c>
      <c r="H8" s="601">
        <v>0.94399999999999995</v>
      </c>
      <c r="I8" s="601">
        <v>0.94299999999999995</v>
      </c>
      <c r="J8" s="601">
        <v>0.96228069809281369</v>
      </c>
      <c r="K8" s="601">
        <v>0.98599999999999999</v>
      </c>
    </row>
    <row r="9" spans="1:13">
      <c r="A9" s="217" t="s">
        <v>11</v>
      </c>
      <c r="B9" s="601">
        <v>0.998</v>
      </c>
      <c r="C9" s="601">
        <v>1.004</v>
      </c>
      <c r="D9" s="601">
        <v>1.0069999999999999</v>
      </c>
      <c r="E9" s="601">
        <v>1.0089999999999999</v>
      </c>
      <c r="F9" s="601">
        <v>1.0109999999999999</v>
      </c>
      <c r="G9" s="601">
        <v>1.01</v>
      </c>
      <c r="H9" s="601">
        <v>1.0049999999999999</v>
      </c>
      <c r="I9" s="601">
        <v>1.004</v>
      </c>
      <c r="J9" s="601">
        <v>1.0255495631143263</v>
      </c>
      <c r="K9" s="601">
        <v>0.98499999999999999</v>
      </c>
    </row>
    <row r="10" spans="1:13">
      <c r="A10" s="217" t="s">
        <v>10</v>
      </c>
      <c r="B10" s="601">
        <v>0.93899999999999995</v>
      </c>
      <c r="C10" s="601">
        <v>0.94199999999999995</v>
      </c>
      <c r="D10" s="601">
        <v>0.94199999999999995</v>
      </c>
      <c r="E10" s="601">
        <v>0.94199999999999995</v>
      </c>
      <c r="F10" s="601">
        <v>0.94299999999999995</v>
      </c>
      <c r="G10" s="601">
        <v>0.94299999999999995</v>
      </c>
      <c r="H10" s="601">
        <v>0.96099999999999997</v>
      </c>
      <c r="I10" s="601">
        <v>0.96199999999999997</v>
      </c>
      <c r="J10" s="601">
        <v>0.94643663724901073</v>
      </c>
      <c r="K10" s="601">
        <v>0.95599999999999996</v>
      </c>
    </row>
    <row r="11" spans="1:13">
      <c r="A11" s="217" t="s">
        <v>9</v>
      </c>
      <c r="B11" s="601">
        <v>0.90400000000000003</v>
      </c>
      <c r="C11" s="601">
        <v>0.91</v>
      </c>
      <c r="D11" s="601">
        <v>0.91500000000000004</v>
      </c>
      <c r="E11" s="601">
        <v>0.92</v>
      </c>
      <c r="F11" s="601">
        <v>0.92700000000000005</v>
      </c>
      <c r="G11" s="601">
        <v>0.93300000000000005</v>
      </c>
      <c r="H11" s="601">
        <v>0.93600000000000005</v>
      </c>
      <c r="I11" s="601">
        <v>0.93600000000000005</v>
      </c>
      <c r="J11" s="601">
        <v>0.92997950092854709</v>
      </c>
      <c r="K11" s="601">
        <v>0.96799999999999997</v>
      </c>
    </row>
    <row r="12" spans="1:13">
      <c r="A12" s="217" t="s">
        <v>8</v>
      </c>
      <c r="B12" s="601">
        <v>0.94099999999999995</v>
      </c>
      <c r="C12" s="601">
        <v>0.94699999999999995</v>
      </c>
      <c r="D12" s="601">
        <v>0.95399999999999996</v>
      </c>
      <c r="E12" s="601">
        <v>0.95899999999999996</v>
      </c>
      <c r="F12" s="601">
        <v>0.96299999999999997</v>
      </c>
      <c r="G12" s="601">
        <v>0.96499999999999997</v>
      </c>
      <c r="H12" s="601">
        <v>0.96699999999999997</v>
      </c>
      <c r="I12" s="601">
        <v>0.96799999999999997</v>
      </c>
      <c r="J12" s="601">
        <v>0.97359856097156305</v>
      </c>
      <c r="K12" s="601">
        <v>0.97299999999999998</v>
      </c>
    </row>
    <row r="13" spans="1:13">
      <c r="A13" s="217" t="s">
        <v>6</v>
      </c>
      <c r="B13" s="601">
        <v>0.88900000000000001</v>
      </c>
      <c r="C13" s="601">
        <v>0.89300000000000002</v>
      </c>
      <c r="D13" s="601">
        <v>0.89700000000000002</v>
      </c>
      <c r="E13" s="601">
        <v>0.90100000000000002</v>
      </c>
      <c r="F13" s="601">
        <v>0.90300000000000002</v>
      </c>
      <c r="G13" s="601">
        <v>0.90400000000000003</v>
      </c>
      <c r="H13" s="601">
        <v>0.90400000000000003</v>
      </c>
      <c r="I13" s="601">
        <v>0.90400000000000003</v>
      </c>
      <c r="J13" s="601">
        <v>0.90139924105708846</v>
      </c>
      <c r="K13" s="601">
        <v>0.92200000000000004</v>
      </c>
    </row>
    <row r="14" spans="1:13">
      <c r="A14" s="217" t="s">
        <v>25</v>
      </c>
      <c r="B14" s="601">
        <v>0.97599999999999998</v>
      </c>
      <c r="C14" s="601">
        <v>0.98199999999999998</v>
      </c>
      <c r="D14" s="601">
        <v>0.98699999999999999</v>
      </c>
      <c r="E14" s="601">
        <v>0.99399999999999999</v>
      </c>
      <c r="F14" s="601">
        <v>1.0029999999999999</v>
      </c>
      <c r="G14" s="601">
        <v>1.0029999999999999</v>
      </c>
      <c r="H14" s="601">
        <v>1.012</v>
      </c>
      <c r="I14" s="601">
        <v>1.014</v>
      </c>
      <c r="J14" s="601">
        <v>1.0094706476123028</v>
      </c>
      <c r="K14" s="601">
        <v>1.004</v>
      </c>
    </row>
    <row r="15" spans="1:13">
      <c r="A15" s="217" t="s">
        <v>4</v>
      </c>
      <c r="B15" s="601"/>
      <c r="C15" s="601"/>
      <c r="D15" s="602"/>
      <c r="E15" s="601"/>
      <c r="F15" s="601"/>
      <c r="G15" s="601"/>
      <c r="H15" s="601"/>
      <c r="I15" s="601"/>
      <c r="J15" s="601"/>
      <c r="K15" s="601"/>
    </row>
    <row r="16" spans="1:13">
      <c r="A16" s="217" t="s">
        <v>3</v>
      </c>
      <c r="B16" s="601">
        <v>0.97699999999999998</v>
      </c>
      <c r="C16" s="601">
        <v>0.98599999999999999</v>
      </c>
      <c r="D16" s="601">
        <v>0.97899999999999998</v>
      </c>
      <c r="E16" s="601">
        <v>0.98299999999999998</v>
      </c>
      <c r="F16" s="601">
        <v>0.98599999999999999</v>
      </c>
      <c r="G16" s="601">
        <v>0.98399999999999999</v>
      </c>
      <c r="H16" s="601">
        <v>0.98399999999999999</v>
      </c>
      <c r="I16" s="601">
        <v>0.98399999999999999</v>
      </c>
      <c r="J16" s="601">
        <v>0.98415335943431659</v>
      </c>
      <c r="K16" s="601">
        <v>0.94399999999999995</v>
      </c>
    </row>
    <row r="17" spans="1:11">
      <c r="A17" s="217" t="s">
        <v>65</v>
      </c>
      <c r="B17" s="601">
        <v>0.92200000000000004</v>
      </c>
      <c r="C17" s="601">
        <v>0.92500000000000004</v>
      </c>
      <c r="D17" s="601">
        <v>0.94199999999999995</v>
      </c>
      <c r="E17" s="601">
        <v>0.94499999999999995</v>
      </c>
      <c r="F17" s="601">
        <v>0.92600000000000005</v>
      </c>
      <c r="G17" s="601">
        <v>0.92400000000000004</v>
      </c>
      <c r="H17" s="601">
        <v>0.92900000000000005</v>
      </c>
      <c r="I17" s="601">
        <v>0.92800000000000005</v>
      </c>
      <c r="J17" s="601">
        <v>0.93556520183438008</v>
      </c>
      <c r="K17" s="601">
        <v>0.94299999999999995</v>
      </c>
    </row>
    <row r="18" spans="1:11">
      <c r="A18" s="217" t="s">
        <v>2</v>
      </c>
      <c r="B18" s="601">
        <v>0.90600000000000003</v>
      </c>
      <c r="C18" s="601">
        <v>0.91300000000000003</v>
      </c>
      <c r="D18" s="601">
        <v>0.92</v>
      </c>
      <c r="E18" s="601">
        <v>0.92600000000000005</v>
      </c>
      <c r="F18" s="601">
        <v>0.93300000000000005</v>
      </c>
      <c r="G18" s="601">
        <v>0.93500000000000005</v>
      </c>
      <c r="H18" s="601">
        <v>0.93899999999999995</v>
      </c>
      <c r="I18" s="601">
        <v>0.94099999999999995</v>
      </c>
      <c r="J18" s="601">
        <v>0.94934676389444572</v>
      </c>
      <c r="K18" s="601">
        <v>0.96499999999999997</v>
      </c>
    </row>
    <row r="19" spans="1:11" ht="15" thickBot="1">
      <c r="A19" s="220" t="s">
        <v>40</v>
      </c>
      <c r="B19" s="601">
        <v>0.91500000000000004</v>
      </c>
      <c r="C19" s="601">
        <v>0.92100000000000004</v>
      </c>
      <c r="D19" s="601">
        <v>0.92700000000000005</v>
      </c>
      <c r="E19" s="601">
        <v>0.93100000000000005</v>
      </c>
      <c r="F19" s="601">
        <v>0.92600000000000005</v>
      </c>
      <c r="G19" s="601">
        <v>0.92200000000000004</v>
      </c>
      <c r="H19" s="601">
        <v>0.92300000000000004</v>
      </c>
      <c r="I19" s="601">
        <v>0.92400000000000004</v>
      </c>
      <c r="J19" s="601">
        <v>0.92486512647304897</v>
      </c>
      <c r="K19" s="601">
        <v>0.96099999999999997</v>
      </c>
    </row>
    <row r="21" spans="1:11" ht="15" customHeight="1">
      <c r="A21" s="29" t="s">
        <v>28</v>
      </c>
      <c r="C21" s="24"/>
      <c r="D21" s="24"/>
      <c r="E21" s="348"/>
    </row>
    <row r="22" spans="1:11">
      <c r="A22" s="150" t="s">
        <v>442</v>
      </c>
    </row>
    <row r="23" spans="1:11">
      <c r="A23" s="150" t="s">
        <v>443</v>
      </c>
      <c r="B23" s="24"/>
      <c r="C23" s="24"/>
      <c r="D23" s="24"/>
    </row>
    <row r="24" spans="1:11">
      <c r="A24" s="150" t="s">
        <v>517</v>
      </c>
      <c r="B24" s="24"/>
      <c r="C24" s="24"/>
      <c r="D24" s="24"/>
    </row>
    <row r="25" spans="1:11">
      <c r="A25" t="s">
        <v>444</v>
      </c>
    </row>
  </sheetData>
  <printOptions horizontalCentered="1" verticalCentered="1"/>
  <pageMargins left="0.7" right="0.7" top="0.75" bottom="0.75" header="0.3" footer="0.3"/>
  <pageSetup orientation="landscape" r:id="rId1"/>
  <headerFooter>
    <oddFooter>&amp;C&amp;P</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O60"/>
  <sheetViews>
    <sheetView zoomScale="98" zoomScaleNormal="98" workbookViewId="0"/>
  </sheetViews>
  <sheetFormatPr defaultColWidth="9.21875" defaultRowHeight="14.4"/>
  <cols>
    <col min="1" max="1" width="33.77734375" customWidth="1"/>
    <col min="2" max="8" width="7" customWidth="1"/>
  </cols>
  <sheetData>
    <row r="1" spans="1:14">
      <c r="A1" s="58" t="s">
        <v>533</v>
      </c>
      <c r="B1" s="24"/>
      <c r="C1" s="24"/>
      <c r="D1" s="24"/>
      <c r="E1" s="24"/>
      <c r="F1" s="24"/>
      <c r="G1" s="24"/>
      <c r="H1" s="24"/>
      <c r="I1" s="24"/>
      <c r="J1" s="24"/>
      <c r="K1" s="24"/>
      <c r="L1" s="24"/>
      <c r="M1" s="24"/>
      <c r="N1" s="24"/>
    </row>
    <row r="2" spans="1:14">
      <c r="A2" s="24"/>
      <c r="B2" s="24"/>
      <c r="C2" s="24"/>
      <c r="D2" s="24"/>
      <c r="E2" s="24"/>
      <c r="F2" s="24"/>
      <c r="G2" s="24"/>
      <c r="H2" s="24"/>
      <c r="I2" s="24"/>
      <c r="J2" s="24"/>
      <c r="K2" s="24"/>
      <c r="L2" s="24"/>
      <c r="M2" s="24"/>
      <c r="N2" s="24"/>
    </row>
    <row r="3" spans="1:14">
      <c r="A3" s="109" t="s">
        <v>15</v>
      </c>
      <c r="B3" s="131">
        <v>2008</v>
      </c>
      <c r="C3" s="131">
        <v>2009</v>
      </c>
      <c r="D3" s="131">
        <v>2010</v>
      </c>
      <c r="E3" s="131">
        <v>2011</v>
      </c>
      <c r="F3" s="131">
        <v>2012</v>
      </c>
      <c r="G3" s="131">
        <v>2013</v>
      </c>
      <c r="H3" s="132">
        <v>2014</v>
      </c>
      <c r="I3" s="131">
        <v>2015</v>
      </c>
      <c r="J3" s="131">
        <v>2016</v>
      </c>
      <c r="K3" s="131">
        <v>2017</v>
      </c>
      <c r="L3" s="131">
        <v>2018</v>
      </c>
      <c r="M3" s="24"/>
      <c r="N3" s="24"/>
    </row>
    <row r="4" spans="1:14">
      <c r="A4" s="97" t="s">
        <v>14</v>
      </c>
      <c r="B4" s="113"/>
      <c r="C4" s="113"/>
      <c r="D4" s="113"/>
      <c r="E4" s="113"/>
      <c r="F4" s="113"/>
      <c r="G4" s="113"/>
      <c r="H4" s="113"/>
      <c r="I4" s="113">
        <v>38.415840000000003</v>
      </c>
      <c r="J4" s="113"/>
      <c r="K4" s="113"/>
      <c r="L4" s="113"/>
      <c r="M4" s="24"/>
      <c r="N4" s="24"/>
    </row>
    <row r="5" spans="1:14">
      <c r="A5" s="97" t="s">
        <v>13</v>
      </c>
      <c r="B5" s="115"/>
      <c r="C5" s="115"/>
      <c r="D5" s="115"/>
      <c r="E5" s="113"/>
      <c r="F5" s="113"/>
      <c r="G5" s="113"/>
      <c r="H5" s="113"/>
      <c r="I5" s="113"/>
      <c r="J5" s="113"/>
      <c r="K5" s="113"/>
      <c r="L5" s="113"/>
      <c r="N5" s="48" t="s">
        <v>12</v>
      </c>
    </row>
    <row r="6" spans="1:14">
      <c r="A6" s="97" t="s">
        <v>259</v>
      </c>
      <c r="B6" s="115"/>
      <c r="C6" s="115"/>
      <c r="D6" s="115"/>
      <c r="E6" s="113"/>
      <c r="F6" s="113"/>
      <c r="G6" s="113"/>
      <c r="H6" s="113"/>
      <c r="I6" s="113"/>
      <c r="J6" s="113"/>
      <c r="K6" s="113"/>
      <c r="L6" s="113"/>
      <c r="N6" s="48"/>
    </row>
    <row r="7" spans="1:14">
      <c r="A7" s="97" t="s">
        <v>85</v>
      </c>
      <c r="B7" s="115"/>
      <c r="C7" s="113"/>
      <c r="D7" s="113"/>
      <c r="E7" s="113"/>
      <c r="F7" s="113"/>
      <c r="G7" s="113"/>
      <c r="H7" s="113"/>
      <c r="I7" s="113"/>
      <c r="J7" s="113">
        <v>25.095379999999999</v>
      </c>
      <c r="K7" s="113"/>
      <c r="L7" s="113"/>
      <c r="M7" s="24"/>
      <c r="N7" s="24"/>
    </row>
    <row r="8" spans="1:14">
      <c r="A8" s="97" t="s">
        <v>258</v>
      </c>
      <c r="B8" s="113"/>
      <c r="C8" s="113"/>
      <c r="D8" s="113"/>
      <c r="E8" s="113"/>
      <c r="F8" s="115"/>
      <c r="G8" s="113"/>
      <c r="H8" s="113"/>
      <c r="I8" s="115"/>
      <c r="J8" s="113"/>
      <c r="K8" s="113"/>
      <c r="L8" s="113"/>
      <c r="N8" s="24"/>
    </row>
    <row r="9" spans="1:14">
      <c r="A9" s="97" t="s">
        <v>11</v>
      </c>
      <c r="B9" s="113"/>
      <c r="C9" s="113"/>
      <c r="D9" s="113"/>
      <c r="E9" s="113"/>
      <c r="F9" s="113">
        <v>30.332920000000001</v>
      </c>
      <c r="G9" s="113"/>
      <c r="H9" s="113"/>
      <c r="I9" s="113">
        <v>23.444279999999999</v>
      </c>
      <c r="J9" s="113"/>
      <c r="K9" s="113"/>
      <c r="L9" s="113"/>
      <c r="M9" s="24"/>
      <c r="N9" s="24"/>
    </row>
    <row r="10" spans="1:14">
      <c r="A10" s="97" t="s">
        <v>10</v>
      </c>
      <c r="B10" s="113">
        <v>30.591100000000001</v>
      </c>
      <c r="C10" s="113">
        <v>28.71931</v>
      </c>
      <c r="D10" s="113">
        <v>30.89076</v>
      </c>
      <c r="E10" s="113"/>
      <c r="F10" s="113"/>
      <c r="G10" s="113"/>
      <c r="H10" s="113">
        <v>31.368099999999998</v>
      </c>
      <c r="I10" s="115">
        <v>30.63842</v>
      </c>
      <c r="J10" s="113">
        <v>28.10765</v>
      </c>
      <c r="K10" s="113"/>
      <c r="L10" s="115">
        <v>31.017469999999999</v>
      </c>
      <c r="M10" s="24"/>
      <c r="N10" s="24"/>
    </row>
    <row r="11" spans="1:14">
      <c r="A11" s="97" t="s">
        <v>9</v>
      </c>
      <c r="B11" s="113"/>
      <c r="C11" s="113"/>
      <c r="D11" s="113"/>
      <c r="E11" s="113"/>
      <c r="F11" s="113"/>
      <c r="G11" s="113"/>
      <c r="H11" s="113"/>
      <c r="I11" s="113"/>
      <c r="J11" s="113"/>
      <c r="K11" s="113"/>
      <c r="L11" s="113"/>
      <c r="M11" s="24"/>
      <c r="N11" s="24"/>
    </row>
    <row r="12" spans="1:14">
      <c r="A12" s="97" t="s">
        <v>8</v>
      </c>
      <c r="B12" s="115"/>
      <c r="C12" s="115"/>
      <c r="D12" s="113"/>
      <c r="E12" s="113"/>
      <c r="F12" s="113"/>
      <c r="G12" s="113"/>
      <c r="H12" s="371"/>
      <c r="I12" s="113"/>
      <c r="J12" s="113"/>
      <c r="K12" s="113"/>
      <c r="L12" s="113"/>
      <c r="M12" s="24"/>
      <c r="N12" s="24"/>
    </row>
    <row r="13" spans="1:14">
      <c r="A13" s="97" t="s">
        <v>6</v>
      </c>
      <c r="B13" s="113">
        <v>21.108180000000001</v>
      </c>
      <c r="C13" s="113">
        <v>21.008400000000002</v>
      </c>
      <c r="D13" s="113"/>
      <c r="E13" s="113"/>
      <c r="F13" s="113">
        <v>19.238900000000001</v>
      </c>
      <c r="G13" s="113"/>
      <c r="H13" s="113"/>
      <c r="I13" s="113">
        <v>21.37978</v>
      </c>
      <c r="J13" s="113">
        <v>23.119520000000001</v>
      </c>
      <c r="K13" s="113">
        <v>26.701270000000001</v>
      </c>
      <c r="L13" s="115">
        <v>29.256699999999999</v>
      </c>
      <c r="M13" s="24"/>
      <c r="N13" s="24"/>
    </row>
    <row r="14" spans="1:14">
      <c r="A14" s="97" t="s">
        <v>25</v>
      </c>
      <c r="B14" s="113"/>
      <c r="C14" s="113"/>
      <c r="D14" s="113"/>
      <c r="E14" s="115"/>
      <c r="F14" s="115"/>
      <c r="G14" s="113"/>
      <c r="H14" s="113">
        <v>46.332949999999997</v>
      </c>
      <c r="I14" s="113">
        <v>46.567509999999999</v>
      </c>
      <c r="J14" s="113">
        <v>41.932969999999997</v>
      </c>
      <c r="K14" s="115">
        <v>36.029029999999999</v>
      </c>
      <c r="L14" s="113"/>
      <c r="M14" s="24"/>
      <c r="N14" s="24"/>
    </row>
    <row r="15" spans="1:14">
      <c r="A15" s="97" t="s">
        <v>4</v>
      </c>
      <c r="B15" s="113"/>
      <c r="C15" s="113"/>
      <c r="D15" s="113"/>
      <c r="E15" s="113">
        <v>26.66667</v>
      </c>
      <c r="F15" s="113"/>
      <c r="G15" s="113"/>
      <c r="H15" s="113"/>
      <c r="I15" s="113">
        <v>28.571429999999999</v>
      </c>
      <c r="J15" s="113">
        <v>46</v>
      </c>
      <c r="K15" s="113">
        <v>38.888890000000004</v>
      </c>
      <c r="L15" s="115">
        <v>31.578949999999999</v>
      </c>
      <c r="N15" s="24"/>
    </row>
    <row r="16" spans="1:14">
      <c r="A16" s="97" t="s">
        <v>3</v>
      </c>
      <c r="B16" s="113"/>
      <c r="C16" s="113"/>
      <c r="D16" s="113"/>
      <c r="E16" s="113"/>
      <c r="F16" s="113"/>
      <c r="G16" s="113"/>
      <c r="H16" s="113">
        <v>41.243470000000002</v>
      </c>
      <c r="I16" s="113">
        <v>41.333820000000003</v>
      </c>
      <c r="J16" s="113">
        <v>41.862009999999998</v>
      </c>
      <c r="K16" s="115">
        <v>42.75694</v>
      </c>
      <c r="L16" s="113"/>
      <c r="N16" s="24"/>
    </row>
    <row r="17" spans="1:15">
      <c r="A17" s="97" t="s">
        <v>65</v>
      </c>
      <c r="B17" s="113"/>
      <c r="C17" s="115"/>
      <c r="D17" s="113"/>
      <c r="E17" s="113"/>
      <c r="F17" s="113"/>
      <c r="G17" s="113"/>
      <c r="H17" s="113"/>
      <c r="I17" s="113"/>
      <c r="J17" s="113"/>
      <c r="K17" s="113"/>
      <c r="L17" s="113"/>
      <c r="M17" s="24"/>
      <c r="N17" s="24"/>
    </row>
    <row r="18" spans="1:15">
      <c r="A18" s="97" t="s">
        <v>2</v>
      </c>
      <c r="B18" s="115"/>
      <c r="C18" s="113"/>
      <c r="D18" s="113"/>
      <c r="E18" s="113"/>
      <c r="F18" s="115"/>
      <c r="G18" s="113"/>
      <c r="H18" s="113"/>
      <c r="I18" s="113"/>
      <c r="J18" s="113"/>
      <c r="K18" s="113"/>
      <c r="L18" s="113"/>
      <c r="M18" s="24"/>
      <c r="N18" s="24"/>
    </row>
    <row r="19" spans="1:15">
      <c r="A19" s="97" t="s">
        <v>40</v>
      </c>
      <c r="B19" s="113"/>
      <c r="C19" s="113"/>
      <c r="D19" s="113">
        <v>20.08586</v>
      </c>
      <c r="E19" s="113">
        <v>26.701709999999999</v>
      </c>
      <c r="F19" s="113">
        <v>26.918109999999999</v>
      </c>
      <c r="G19" s="113"/>
      <c r="H19" s="113"/>
      <c r="I19" s="113">
        <v>28.793150000000001</v>
      </c>
      <c r="J19" s="113"/>
      <c r="K19" s="113"/>
      <c r="L19" s="113"/>
      <c r="M19" s="24"/>
      <c r="N19" s="24"/>
    </row>
    <row r="20" spans="1:15">
      <c r="A20" s="150"/>
      <c r="B20" s="24"/>
      <c r="C20" s="24"/>
      <c r="D20" s="24"/>
      <c r="E20" s="24"/>
      <c r="F20" s="24"/>
      <c r="G20" s="24"/>
      <c r="H20" s="24"/>
      <c r="I20" s="24"/>
      <c r="J20" s="70"/>
      <c r="K20" s="70"/>
      <c r="L20" s="70"/>
      <c r="M20" s="24"/>
      <c r="N20" s="24"/>
    </row>
    <row r="21" spans="1:15" ht="15" customHeight="1">
      <c r="A21" s="162" t="s">
        <v>26</v>
      </c>
      <c r="B21" s="24"/>
      <c r="C21" s="24"/>
      <c r="D21" s="24"/>
      <c r="E21" s="24"/>
      <c r="F21" s="24"/>
      <c r="G21" s="24"/>
      <c r="H21" s="24"/>
      <c r="I21" s="24"/>
      <c r="J21" s="70"/>
      <c r="K21" s="70"/>
      <c r="L21" s="70"/>
      <c r="M21" s="24"/>
      <c r="N21" s="24"/>
    </row>
    <row r="22" spans="1:15">
      <c r="A22" s="685" t="s">
        <v>534</v>
      </c>
      <c r="B22" s="685"/>
      <c r="C22" s="685"/>
      <c r="D22" s="685"/>
      <c r="E22" s="685"/>
      <c r="F22" s="685"/>
      <c r="G22" s="685"/>
      <c r="H22" s="685"/>
      <c r="I22" s="685"/>
      <c r="J22" s="685"/>
      <c r="K22" s="685"/>
      <c r="L22" s="164"/>
      <c r="M22" s="24"/>
      <c r="N22" s="24"/>
    </row>
    <row r="23" spans="1:15" ht="14.7" customHeight="1">
      <c r="A23" s="685"/>
      <c r="B23" s="685"/>
      <c r="C23" s="685"/>
      <c r="D23" s="685"/>
      <c r="E23" s="685"/>
      <c r="F23" s="685"/>
      <c r="G23" s="685"/>
      <c r="H23" s="685"/>
      <c r="I23" s="685"/>
      <c r="J23" s="685"/>
      <c r="K23" s="685"/>
      <c r="L23" s="164"/>
      <c r="M23" s="24"/>
      <c r="N23" s="24"/>
    </row>
    <row r="24" spans="1:15" ht="14.7" customHeight="1">
      <c r="A24" s="151"/>
      <c r="B24" s="151"/>
      <c r="C24" s="151"/>
      <c r="D24" s="151"/>
      <c r="E24" s="151"/>
      <c r="F24" s="151"/>
      <c r="G24" s="151"/>
      <c r="H24" s="151"/>
      <c r="I24" s="151"/>
      <c r="J24" s="151"/>
      <c r="K24" s="151"/>
      <c r="L24" s="151"/>
      <c r="M24" s="24"/>
      <c r="N24" s="24"/>
    </row>
    <row r="25" spans="1:15">
      <c r="A25" s="151"/>
      <c r="B25" s="151"/>
      <c r="C25" s="151"/>
      <c r="D25" s="151"/>
      <c r="E25" s="151"/>
      <c r="F25" s="151"/>
      <c r="G25" s="151"/>
      <c r="H25" s="151"/>
      <c r="I25" s="151"/>
      <c r="J25" s="151"/>
      <c r="K25" s="151"/>
      <c r="L25" s="151"/>
      <c r="M25" s="24"/>
      <c r="N25" s="24"/>
    </row>
    <row r="26" spans="1:15">
      <c r="A26" s="155"/>
      <c r="B26" s="24"/>
      <c r="C26" s="24"/>
      <c r="D26" s="24"/>
      <c r="E26" s="24"/>
      <c r="F26" s="24"/>
      <c r="G26" s="24"/>
      <c r="H26" s="24"/>
      <c r="I26" s="24"/>
      <c r="J26" s="70"/>
      <c r="K26" s="70"/>
      <c r="L26" s="70"/>
      <c r="M26" s="24"/>
      <c r="N26" s="24"/>
    </row>
    <row r="27" spans="1:15">
      <c r="A27" s="157"/>
      <c r="B27" s="93"/>
      <c r="C27" s="93"/>
      <c r="D27" s="93"/>
      <c r="E27" s="93"/>
      <c r="F27" s="93"/>
      <c r="G27" s="93"/>
      <c r="H27" s="93"/>
      <c r="I27" s="93"/>
      <c r="J27" s="93"/>
      <c r="K27" s="93"/>
      <c r="L27" s="93"/>
      <c r="M27" s="93"/>
      <c r="N27" s="93"/>
      <c r="O27" s="93"/>
    </row>
    <row r="28" spans="1:15">
      <c r="B28" s="93"/>
      <c r="C28" s="93"/>
      <c r="D28" s="93"/>
      <c r="E28" s="93"/>
      <c r="F28" s="93"/>
      <c r="G28" s="93"/>
      <c r="H28" s="93"/>
      <c r="I28" s="93"/>
      <c r="J28" s="93"/>
      <c r="K28" s="93"/>
      <c r="L28" s="93"/>
      <c r="M28" s="93"/>
      <c r="N28" s="93"/>
      <c r="O28" s="93"/>
    </row>
    <row r="29" spans="1:15">
      <c r="J29" s="70"/>
      <c r="K29" s="70"/>
      <c r="L29" s="70"/>
    </row>
    <row r="30" spans="1:15">
      <c r="J30" s="70"/>
      <c r="K30" s="70"/>
      <c r="L30" s="70"/>
    </row>
    <row r="31" spans="1:15">
      <c r="J31" s="70"/>
      <c r="K31" s="70"/>
      <c r="L31" s="70"/>
    </row>
    <row r="32" spans="1:15">
      <c r="J32" s="70"/>
      <c r="K32" s="70"/>
      <c r="L32" s="70"/>
    </row>
    <row r="33" spans="10:12">
      <c r="J33" s="70"/>
      <c r="K33" s="70"/>
      <c r="L33" s="70"/>
    </row>
    <row r="34" spans="10:12">
      <c r="J34" s="70"/>
      <c r="K34" s="70"/>
      <c r="L34" s="70"/>
    </row>
    <row r="35" spans="10:12">
      <c r="J35" s="71"/>
      <c r="K35" s="71"/>
      <c r="L35" s="71"/>
    </row>
    <row r="36" spans="10:12">
      <c r="J36" s="71"/>
      <c r="K36" s="71"/>
      <c r="L36" s="71"/>
    </row>
    <row r="37" spans="10:12">
      <c r="J37" s="71"/>
      <c r="K37" s="71"/>
      <c r="L37" s="71"/>
    </row>
    <row r="38" spans="10:12">
      <c r="J38" s="70"/>
      <c r="K38" s="70"/>
      <c r="L38" s="70"/>
    </row>
    <row r="39" spans="10:12">
      <c r="J39" s="70"/>
      <c r="K39" s="70"/>
      <c r="L39" s="70"/>
    </row>
    <row r="40" spans="10:12">
      <c r="J40" s="70"/>
      <c r="K40" s="70"/>
      <c r="L40" s="70"/>
    </row>
    <row r="41" spans="10:12">
      <c r="J41" s="70"/>
      <c r="K41" s="70"/>
      <c r="L41" s="70"/>
    </row>
    <row r="42" spans="10:12">
      <c r="J42" s="70"/>
      <c r="K42" s="70"/>
      <c r="L42" s="70"/>
    </row>
    <row r="43" spans="10:12">
      <c r="J43" s="70"/>
      <c r="K43" s="70"/>
      <c r="L43" s="70"/>
    </row>
    <row r="44" spans="10:12">
      <c r="J44" s="70"/>
      <c r="K44" s="70"/>
      <c r="L44" s="70"/>
    </row>
    <row r="45" spans="10:12">
      <c r="J45" s="70"/>
      <c r="K45" s="70"/>
      <c r="L45" s="70"/>
    </row>
    <row r="46" spans="10:12">
      <c r="J46" s="70"/>
      <c r="K46" s="70"/>
      <c r="L46" s="70"/>
    </row>
    <row r="47" spans="10:12">
      <c r="J47" s="24"/>
      <c r="K47" s="24"/>
      <c r="L47" s="24"/>
    </row>
    <row r="48" spans="10:12">
      <c r="J48" s="24"/>
      <c r="K48" s="24"/>
      <c r="L48" s="24"/>
    </row>
    <row r="49" spans="10:12">
      <c r="J49" s="24"/>
      <c r="K49" s="24"/>
      <c r="L49" s="24"/>
    </row>
    <row r="50" spans="10:12">
      <c r="J50" s="24"/>
      <c r="K50" s="24"/>
      <c r="L50" s="24"/>
    </row>
    <row r="51" spans="10:12">
      <c r="J51" s="24"/>
      <c r="K51" s="24"/>
      <c r="L51" s="24"/>
    </row>
    <row r="52" spans="10:12">
      <c r="J52" s="24"/>
      <c r="K52" s="24"/>
      <c r="L52" s="24"/>
    </row>
    <row r="53" spans="10:12">
      <c r="J53" s="24"/>
      <c r="K53" s="24"/>
      <c r="L53" s="24"/>
    </row>
    <row r="54" spans="10:12">
      <c r="J54" s="24"/>
      <c r="K54" s="24"/>
      <c r="L54" s="24"/>
    </row>
    <row r="55" spans="10:12">
      <c r="J55" s="24"/>
      <c r="K55" s="24"/>
      <c r="L55" s="24"/>
    </row>
    <row r="56" spans="10:12">
      <c r="J56" s="24"/>
      <c r="K56" s="24"/>
      <c r="L56" s="24"/>
    </row>
    <row r="57" spans="10:12">
      <c r="J57" s="24"/>
      <c r="K57" s="24"/>
      <c r="L57" s="24"/>
    </row>
    <row r="58" spans="10:12">
      <c r="J58" s="24"/>
      <c r="K58" s="24"/>
      <c r="L58" s="24"/>
    </row>
    <row r="59" spans="10:12">
      <c r="J59" s="24"/>
      <c r="K59" s="24"/>
      <c r="L59" s="24"/>
    </row>
    <row r="60" spans="10:12">
      <c r="J60" s="24"/>
      <c r="K60" s="24"/>
      <c r="L60" s="24"/>
    </row>
  </sheetData>
  <mergeCells count="1">
    <mergeCell ref="A22:K23"/>
  </mergeCells>
  <hyperlinks>
    <hyperlink ref="N5" location="Content!B58" display="Back to Content Page" xr:uid="{00000000-0004-0000-8200-000000000000}"/>
  </hyperlinks>
  <pageMargins left="0.7" right="0.7" top="0.75" bottom="0.75" header="0.3" footer="0.3"/>
  <pageSetup paperSize="9" orientation="landscape" r:id="rId1"/>
  <headerFooter>
    <oddFooter>&amp;C&amp;P</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U60"/>
  <sheetViews>
    <sheetView zoomScale="98" zoomScaleNormal="98" workbookViewId="0">
      <selection activeCell="N26" sqref="N26"/>
    </sheetView>
  </sheetViews>
  <sheetFormatPr defaultColWidth="9.21875" defaultRowHeight="14.4"/>
  <cols>
    <col min="1" max="1" width="33.77734375" customWidth="1"/>
    <col min="2" max="8" width="7" customWidth="1"/>
  </cols>
  <sheetData>
    <row r="1" spans="1:20">
      <c r="A1" s="58" t="s">
        <v>763</v>
      </c>
      <c r="B1" s="24"/>
      <c r="C1" s="24"/>
      <c r="D1" s="24"/>
      <c r="E1" s="24"/>
      <c r="F1" s="24"/>
      <c r="G1" s="24"/>
      <c r="H1" s="24"/>
      <c r="I1" s="24"/>
      <c r="J1" s="24"/>
      <c r="K1" s="24"/>
      <c r="L1" s="24"/>
      <c r="M1" s="24"/>
      <c r="N1" s="24"/>
      <c r="O1" s="24"/>
      <c r="P1" s="24"/>
      <c r="Q1" s="24"/>
      <c r="R1" s="24"/>
      <c r="S1" s="24"/>
      <c r="T1" s="24"/>
    </row>
    <row r="2" spans="1:20">
      <c r="A2" s="24"/>
      <c r="B2" s="24"/>
      <c r="C2" s="24"/>
      <c r="D2" s="24"/>
      <c r="E2" s="24"/>
      <c r="F2" s="24"/>
      <c r="G2" s="24"/>
      <c r="H2" s="24"/>
      <c r="I2" s="24"/>
      <c r="J2" s="24"/>
      <c r="K2" s="24"/>
      <c r="L2" s="24"/>
      <c r="M2" s="24"/>
      <c r="N2" s="24"/>
      <c r="O2" s="24"/>
      <c r="P2" s="24"/>
      <c r="Q2" s="24"/>
      <c r="R2" s="24"/>
      <c r="S2" s="24"/>
      <c r="T2" s="24"/>
    </row>
    <row r="3" spans="1:20">
      <c r="A3" s="109" t="s">
        <v>15</v>
      </c>
      <c r="B3" s="131">
        <v>2007</v>
      </c>
      <c r="C3" s="131">
        <v>2008</v>
      </c>
      <c r="D3" s="131">
        <v>2009</v>
      </c>
      <c r="E3" s="131">
        <v>2010</v>
      </c>
      <c r="F3" s="131">
        <v>2011</v>
      </c>
      <c r="G3" s="131">
        <v>2012</v>
      </c>
      <c r="H3" s="131">
        <v>2013</v>
      </c>
      <c r="I3" s="132">
        <v>2014</v>
      </c>
      <c r="J3" s="131">
        <v>2015</v>
      </c>
      <c r="K3" s="131">
        <v>2016</v>
      </c>
      <c r="L3" s="131">
        <v>2017</v>
      </c>
      <c r="M3" s="131">
        <v>2018</v>
      </c>
      <c r="N3" s="131">
        <v>2019</v>
      </c>
      <c r="O3" s="131">
        <v>2020</v>
      </c>
      <c r="P3" s="131">
        <v>2021</v>
      </c>
      <c r="Q3" s="131">
        <v>2022</v>
      </c>
      <c r="R3" s="131">
        <v>2023</v>
      </c>
      <c r="S3" s="24"/>
      <c r="T3" s="24"/>
    </row>
    <row r="4" spans="1:20">
      <c r="A4" s="97" t="s">
        <v>14</v>
      </c>
      <c r="B4" s="113"/>
      <c r="C4" s="113"/>
      <c r="D4" s="113"/>
      <c r="E4" s="113"/>
      <c r="F4" s="113"/>
      <c r="G4" s="113"/>
      <c r="H4" s="113"/>
      <c r="I4" s="113"/>
      <c r="J4" s="113"/>
      <c r="K4" s="113">
        <v>7.9</v>
      </c>
      <c r="L4" s="113"/>
      <c r="M4" s="113"/>
      <c r="N4" s="113"/>
      <c r="O4" s="113"/>
      <c r="P4" s="113"/>
      <c r="Q4" s="113"/>
      <c r="R4" s="113"/>
      <c r="S4" s="24"/>
      <c r="T4" s="24"/>
    </row>
    <row r="5" spans="1:20">
      <c r="A5" s="97" t="s">
        <v>13</v>
      </c>
      <c r="B5" s="115"/>
      <c r="C5" s="115"/>
      <c r="D5" s="115"/>
      <c r="E5" s="113"/>
      <c r="F5" s="113"/>
      <c r="G5" s="113"/>
      <c r="H5" s="113"/>
      <c r="I5" s="113"/>
      <c r="J5" s="113"/>
      <c r="K5" s="113"/>
      <c r="L5" s="113"/>
      <c r="M5" s="113"/>
      <c r="N5" s="113"/>
      <c r="O5" s="113"/>
      <c r="P5" s="113"/>
      <c r="Q5" s="113"/>
      <c r="R5" s="113"/>
      <c r="T5" s="48" t="s">
        <v>12</v>
      </c>
    </row>
    <row r="6" spans="1:20">
      <c r="A6" s="97" t="s">
        <v>259</v>
      </c>
      <c r="B6" s="115"/>
      <c r="C6" s="115"/>
      <c r="D6" s="115"/>
      <c r="E6" s="113"/>
      <c r="F6" s="113"/>
      <c r="G6" s="113">
        <v>10</v>
      </c>
      <c r="H6" s="113"/>
      <c r="I6" s="113"/>
      <c r="J6" s="113"/>
      <c r="K6" s="113"/>
      <c r="L6" s="113"/>
      <c r="M6" s="113"/>
      <c r="N6" s="113"/>
      <c r="O6" s="113"/>
      <c r="P6" s="113"/>
      <c r="Q6" s="113">
        <v>4.9000000000000004</v>
      </c>
      <c r="R6" s="113"/>
      <c r="T6" s="48"/>
    </row>
    <row r="7" spans="1:20">
      <c r="A7" s="97" t="s">
        <v>85</v>
      </c>
      <c r="B7" s="115">
        <v>8.3000000000000007</v>
      </c>
      <c r="C7" s="113"/>
      <c r="D7" s="113"/>
      <c r="E7" s="113"/>
      <c r="F7" s="113"/>
      <c r="G7" s="113"/>
      <c r="H7" s="113"/>
      <c r="I7" s="113">
        <v>10</v>
      </c>
      <c r="J7" s="113"/>
      <c r="K7" s="113"/>
      <c r="L7" s="113"/>
      <c r="M7" s="113">
        <v>8.4</v>
      </c>
      <c r="N7" s="113"/>
      <c r="O7" s="113"/>
      <c r="P7" s="113"/>
      <c r="Q7" s="113"/>
      <c r="R7" s="113"/>
      <c r="S7" s="24"/>
      <c r="T7" s="24"/>
    </row>
    <row r="8" spans="1:20">
      <c r="A8" s="97" t="s">
        <v>258</v>
      </c>
      <c r="B8" s="113">
        <v>1</v>
      </c>
      <c r="C8" s="113"/>
      <c r="D8" s="113"/>
      <c r="E8" s="113"/>
      <c r="F8" s="115"/>
      <c r="G8" s="113"/>
      <c r="H8" s="113"/>
      <c r="I8" s="115">
        <v>0.8</v>
      </c>
      <c r="J8" s="113"/>
      <c r="K8" s="113"/>
      <c r="L8" s="113"/>
      <c r="M8" s="113"/>
      <c r="N8" s="113"/>
      <c r="O8" s="113"/>
      <c r="P8" s="113"/>
      <c r="Q8" s="113">
        <v>0.1</v>
      </c>
      <c r="R8" s="113"/>
      <c r="T8" s="24"/>
    </row>
    <row r="9" spans="1:20">
      <c r="A9" s="97" t="s">
        <v>11</v>
      </c>
      <c r="B9" s="113"/>
      <c r="C9" s="113"/>
      <c r="D9" s="113">
        <v>2.2999999999999998</v>
      </c>
      <c r="E9" s="113"/>
      <c r="F9" s="113"/>
      <c r="G9" s="113"/>
      <c r="H9" s="113"/>
      <c r="I9" s="113">
        <v>1</v>
      </c>
      <c r="J9" s="113"/>
      <c r="K9" s="113"/>
      <c r="L9" s="113"/>
      <c r="M9" s="113"/>
      <c r="N9" s="113">
        <v>1</v>
      </c>
      <c r="O9" s="113"/>
      <c r="P9" s="113"/>
      <c r="Q9" s="113"/>
      <c r="R9" s="113"/>
      <c r="S9" s="24"/>
      <c r="T9" s="24"/>
    </row>
    <row r="10" spans="1:20">
      <c r="A10" s="97" t="s">
        <v>10</v>
      </c>
      <c r="B10" s="113"/>
      <c r="C10" s="113"/>
      <c r="D10" s="113">
        <v>14.4</v>
      </c>
      <c r="E10" s="113"/>
      <c r="F10" s="113"/>
      <c r="G10" s="113"/>
      <c r="H10" s="113">
        <v>12.4</v>
      </c>
      <c r="I10" s="115"/>
      <c r="J10" s="113"/>
      <c r="K10" s="113"/>
      <c r="L10" s="113"/>
      <c r="M10" s="113"/>
      <c r="N10" s="113"/>
      <c r="O10" s="113"/>
      <c r="P10" s="113">
        <v>12.693</v>
      </c>
      <c r="Q10" s="113"/>
      <c r="R10" s="113"/>
      <c r="S10" s="24"/>
      <c r="T10" s="24"/>
    </row>
    <row r="11" spans="1:20">
      <c r="A11" s="97" t="s">
        <v>9</v>
      </c>
      <c r="B11" s="113"/>
      <c r="C11" s="113"/>
      <c r="D11" s="113"/>
      <c r="E11" s="113">
        <v>11.7</v>
      </c>
      <c r="F11" s="113"/>
      <c r="G11" s="113"/>
      <c r="H11" s="113"/>
      <c r="I11" s="113"/>
      <c r="J11" s="113">
        <v>9</v>
      </c>
      <c r="K11" s="113">
        <v>9</v>
      </c>
      <c r="L11" s="113"/>
      <c r="M11" s="113"/>
      <c r="N11" s="113"/>
      <c r="O11" s="113">
        <v>7.4589999999999996</v>
      </c>
      <c r="P11" s="113"/>
      <c r="Q11" s="113"/>
      <c r="R11" s="113"/>
      <c r="S11" s="24"/>
      <c r="T11" s="24"/>
    </row>
    <row r="12" spans="1:20">
      <c r="A12" s="97" t="s">
        <v>8</v>
      </c>
      <c r="B12" s="115"/>
      <c r="C12" s="115"/>
      <c r="D12" s="113"/>
      <c r="E12" s="113"/>
      <c r="F12" s="113"/>
      <c r="G12" s="113"/>
      <c r="H12" s="371"/>
      <c r="I12" s="113"/>
      <c r="J12" s="113"/>
      <c r="K12" s="113"/>
      <c r="L12" s="113"/>
      <c r="M12" s="113"/>
      <c r="N12" s="113"/>
      <c r="O12" s="113"/>
      <c r="P12" s="113"/>
      <c r="Q12" s="113"/>
      <c r="R12" s="113"/>
      <c r="S12" s="24"/>
      <c r="T12" s="24"/>
    </row>
    <row r="13" spans="1:20">
      <c r="A13" s="97" t="s">
        <v>6</v>
      </c>
      <c r="B13" s="113"/>
      <c r="C13" s="113"/>
      <c r="D13" s="113">
        <v>20.9</v>
      </c>
      <c r="E13" s="113"/>
      <c r="F13" s="113">
        <v>14.3</v>
      </c>
      <c r="G13" s="113"/>
      <c r="H13" s="113"/>
      <c r="I13" s="113"/>
      <c r="J13" s="113">
        <v>16.8</v>
      </c>
      <c r="K13" s="113"/>
      <c r="L13" s="113"/>
      <c r="M13" s="113"/>
      <c r="N13" s="113"/>
      <c r="O13" s="113"/>
      <c r="P13" s="113"/>
      <c r="Q13" s="113"/>
      <c r="R13" s="113">
        <v>12.9</v>
      </c>
      <c r="S13" s="24"/>
      <c r="T13" s="24"/>
    </row>
    <row r="14" spans="1:20">
      <c r="A14" s="97" t="s">
        <v>25</v>
      </c>
      <c r="B14" s="113">
        <v>2.5</v>
      </c>
      <c r="C14" s="113"/>
      <c r="D14" s="113"/>
      <c r="E14" s="115"/>
      <c r="F14" s="115"/>
      <c r="G14" s="113"/>
      <c r="H14" s="113">
        <v>1.6</v>
      </c>
      <c r="I14" s="113"/>
      <c r="J14" s="113"/>
      <c r="K14" s="113"/>
      <c r="L14" s="113"/>
      <c r="M14" s="113"/>
      <c r="N14" s="113"/>
      <c r="O14" s="113"/>
      <c r="P14" s="113"/>
      <c r="Q14" s="113"/>
      <c r="R14" s="113"/>
      <c r="S14" s="24"/>
      <c r="T14" s="24"/>
    </row>
    <row r="15" spans="1:20">
      <c r="A15" s="97" t="s">
        <v>4</v>
      </c>
      <c r="B15" s="113"/>
      <c r="C15" s="113"/>
      <c r="D15" s="113"/>
      <c r="E15" s="113"/>
      <c r="F15" s="113"/>
      <c r="G15" s="113"/>
      <c r="H15" s="113"/>
      <c r="I15" s="113"/>
      <c r="J15" s="113"/>
      <c r="K15" s="113"/>
      <c r="L15" s="113"/>
      <c r="M15" s="113"/>
      <c r="N15" s="113"/>
      <c r="O15" s="113"/>
      <c r="P15" s="113"/>
      <c r="Q15" s="113"/>
      <c r="R15" s="113"/>
      <c r="T15" s="24"/>
    </row>
    <row r="16" spans="1:20">
      <c r="A16" s="97" t="s">
        <v>3</v>
      </c>
      <c r="B16" s="113"/>
      <c r="C16" s="113"/>
      <c r="D16" s="113"/>
      <c r="E16" s="113"/>
      <c r="F16" s="113"/>
      <c r="G16" s="113"/>
      <c r="H16" s="113"/>
      <c r="I16" s="113"/>
      <c r="J16" s="113"/>
      <c r="K16" s="113">
        <v>0.9</v>
      </c>
      <c r="L16" s="113"/>
      <c r="M16" s="113"/>
      <c r="N16" s="113"/>
      <c r="O16" s="113"/>
      <c r="P16" s="113"/>
      <c r="Q16" s="113"/>
      <c r="R16" s="113"/>
      <c r="T16" s="24"/>
    </row>
    <row r="17" spans="1:21">
      <c r="A17" s="97" t="s">
        <v>65</v>
      </c>
      <c r="B17" s="113"/>
      <c r="C17" s="115">
        <v>5.9</v>
      </c>
      <c r="D17" s="113"/>
      <c r="E17" s="113">
        <v>6.6</v>
      </c>
      <c r="F17" s="113"/>
      <c r="G17" s="113">
        <v>5.3</v>
      </c>
      <c r="H17" s="113"/>
      <c r="I17" s="113"/>
      <c r="J17" s="113"/>
      <c r="K17" s="113">
        <v>5.2</v>
      </c>
      <c r="L17" s="113"/>
      <c r="M17" s="113"/>
      <c r="N17" s="113"/>
      <c r="O17" s="113"/>
      <c r="P17" s="113"/>
      <c r="Q17" s="113">
        <v>5.2</v>
      </c>
      <c r="R17" s="113"/>
      <c r="S17" s="24"/>
      <c r="T17" s="24"/>
    </row>
    <row r="18" spans="1:21">
      <c r="A18" s="97" t="s">
        <v>2</v>
      </c>
      <c r="B18" s="115">
        <v>8.5</v>
      </c>
      <c r="C18" s="113"/>
      <c r="D18" s="113"/>
      <c r="E18" s="113"/>
      <c r="F18" s="115"/>
      <c r="G18" s="113"/>
      <c r="H18" s="113"/>
      <c r="I18" s="113">
        <v>5.9</v>
      </c>
      <c r="J18" s="113"/>
      <c r="K18" s="113"/>
      <c r="L18" s="113"/>
      <c r="M18" s="113"/>
      <c r="N18" s="113">
        <v>5.2</v>
      </c>
      <c r="O18" s="113"/>
      <c r="P18" s="113"/>
      <c r="Q18" s="113"/>
      <c r="R18" s="113"/>
      <c r="S18" s="24"/>
      <c r="T18" s="24"/>
    </row>
    <row r="19" spans="1:21">
      <c r="A19" s="97" t="s">
        <v>40</v>
      </c>
      <c r="B19" s="113"/>
      <c r="C19" s="113"/>
      <c r="D19" s="113"/>
      <c r="E19" s="113"/>
      <c r="F19" s="113">
        <v>3.9</v>
      </c>
      <c r="G19" s="113"/>
      <c r="H19" s="113"/>
      <c r="I19" s="113"/>
      <c r="J19" s="113">
        <v>3.7</v>
      </c>
      <c r="K19" s="113"/>
      <c r="L19" s="113"/>
      <c r="M19" s="113"/>
      <c r="N19" s="343">
        <v>5.4</v>
      </c>
      <c r="O19" s="113"/>
      <c r="P19" s="113"/>
      <c r="Q19" s="113"/>
      <c r="R19" s="113"/>
      <c r="S19" s="24"/>
      <c r="T19" s="24"/>
    </row>
    <row r="20" spans="1:21">
      <c r="A20" s="150"/>
      <c r="B20" s="24"/>
      <c r="C20" s="24"/>
      <c r="D20" s="24"/>
      <c r="E20" s="24"/>
      <c r="F20" s="24"/>
      <c r="G20" s="24"/>
      <c r="H20" s="24"/>
      <c r="I20" s="24"/>
      <c r="J20" s="70"/>
      <c r="K20" s="70"/>
      <c r="L20" s="70"/>
      <c r="M20" s="70"/>
      <c r="N20" s="70"/>
      <c r="O20" s="70"/>
      <c r="P20" s="70"/>
      <c r="Q20" s="70"/>
      <c r="R20" s="70"/>
      <c r="S20" s="24"/>
      <c r="T20" s="24"/>
    </row>
    <row r="21" spans="1:21" ht="15" customHeight="1">
      <c r="A21" s="162" t="s">
        <v>26</v>
      </c>
      <c r="B21" s="24"/>
      <c r="C21" s="24"/>
      <c r="D21" s="24"/>
      <c r="E21" s="24"/>
      <c r="F21" s="24"/>
      <c r="G21" s="24"/>
      <c r="H21" s="24"/>
      <c r="I21" s="24"/>
      <c r="J21" s="70"/>
      <c r="K21" s="70"/>
      <c r="L21" s="70"/>
      <c r="M21" s="70"/>
      <c r="N21" s="70"/>
      <c r="O21" s="70"/>
      <c r="P21" s="70"/>
      <c r="Q21" s="70"/>
      <c r="R21" s="70"/>
      <c r="S21" s="24"/>
      <c r="T21" s="24"/>
    </row>
    <row r="22" spans="1:21">
      <c r="A22" s="685" t="s">
        <v>320</v>
      </c>
      <c r="B22" s="685"/>
      <c r="C22" s="685"/>
      <c r="D22" s="685"/>
      <c r="E22" s="685"/>
      <c r="F22" s="685"/>
      <c r="G22" s="685"/>
      <c r="H22" s="685"/>
      <c r="I22" s="685"/>
      <c r="J22" s="685"/>
      <c r="K22" s="685"/>
      <c r="L22" s="685"/>
      <c r="M22" s="685"/>
      <c r="N22" s="685"/>
      <c r="O22" s="164"/>
      <c r="P22" s="164"/>
      <c r="Q22" s="164"/>
      <c r="R22" s="164"/>
      <c r="S22" s="24"/>
      <c r="T22" s="24"/>
    </row>
    <row r="23" spans="1:21" ht="14.7" customHeight="1">
      <c r="A23" s="685"/>
      <c r="B23" s="685"/>
      <c r="C23" s="685"/>
      <c r="D23" s="685"/>
      <c r="E23" s="685"/>
      <c r="F23" s="685"/>
      <c r="G23" s="685"/>
      <c r="H23" s="685"/>
      <c r="I23" s="685"/>
      <c r="J23" s="685"/>
      <c r="K23" s="685"/>
      <c r="L23" s="685"/>
      <c r="M23" s="685"/>
      <c r="N23" s="685"/>
      <c r="O23" s="164"/>
      <c r="P23" s="164"/>
      <c r="Q23" s="164"/>
      <c r="R23" s="164"/>
      <c r="S23" s="24"/>
      <c r="T23" s="24"/>
    </row>
    <row r="24" spans="1:21" ht="14.7" customHeight="1">
      <c r="A24" s="152" t="s">
        <v>532</v>
      </c>
      <c r="B24" s="151"/>
      <c r="C24" s="151"/>
      <c r="D24" s="151"/>
      <c r="E24" s="151"/>
      <c r="F24" s="151"/>
      <c r="G24" s="151"/>
      <c r="H24" s="151"/>
      <c r="I24" s="151"/>
      <c r="J24" s="151"/>
      <c r="K24" s="151"/>
      <c r="L24" s="151"/>
      <c r="M24" s="151"/>
      <c r="N24" s="151"/>
      <c r="O24" s="151"/>
      <c r="P24" s="151"/>
      <c r="Q24" s="151"/>
      <c r="R24" s="151"/>
      <c r="S24" s="24"/>
      <c r="T24" s="24"/>
    </row>
    <row r="25" spans="1:21">
      <c r="A25" s="151"/>
      <c r="B25" s="151"/>
      <c r="C25" s="151"/>
      <c r="D25" s="151"/>
      <c r="E25" s="151"/>
      <c r="F25" s="151"/>
      <c r="G25" s="151"/>
      <c r="H25" s="151"/>
      <c r="I25" s="151"/>
      <c r="J25" s="151"/>
      <c r="K25" s="151"/>
      <c r="L25" s="151"/>
      <c r="M25" s="151"/>
      <c r="N25" s="151"/>
      <c r="O25" s="151"/>
      <c r="P25" s="151"/>
      <c r="Q25" s="151"/>
      <c r="R25" s="151"/>
      <c r="S25" s="24"/>
      <c r="T25" s="24"/>
    </row>
    <row r="26" spans="1:21">
      <c r="A26" s="152" t="s">
        <v>764</v>
      </c>
      <c r="B26" s="24"/>
      <c r="C26" s="24"/>
      <c r="D26" s="24"/>
      <c r="E26" s="24"/>
      <c r="F26" s="24"/>
      <c r="G26" s="24"/>
      <c r="H26" s="24"/>
      <c r="I26" s="24"/>
      <c r="J26" s="70"/>
      <c r="K26" s="70"/>
      <c r="L26" s="70"/>
      <c r="M26" s="70"/>
      <c r="N26" s="70"/>
      <c r="O26" s="70"/>
      <c r="P26" s="70"/>
      <c r="Q26" s="70"/>
      <c r="R26" s="70"/>
      <c r="S26" s="24"/>
      <c r="T26" s="24"/>
    </row>
    <row r="27" spans="1:21">
      <c r="A27" s="157"/>
      <c r="B27" s="93"/>
      <c r="C27" s="93"/>
      <c r="D27" s="93"/>
      <c r="E27" s="93"/>
      <c r="F27" s="93"/>
      <c r="G27" s="93"/>
      <c r="H27" s="93"/>
      <c r="I27" s="93"/>
      <c r="J27" s="93"/>
      <c r="K27" s="93"/>
      <c r="L27" s="93"/>
      <c r="M27" s="93"/>
      <c r="N27" s="93"/>
      <c r="O27" s="93"/>
      <c r="P27" s="93"/>
      <c r="Q27" s="93"/>
      <c r="R27" s="93"/>
      <c r="S27" s="93"/>
      <c r="T27" s="93"/>
      <c r="U27" s="93"/>
    </row>
    <row r="28" spans="1:21">
      <c r="B28" s="93"/>
      <c r="C28" s="93"/>
      <c r="D28" s="93"/>
      <c r="E28" s="93"/>
      <c r="F28" s="93"/>
      <c r="G28" s="93"/>
      <c r="H28" s="93"/>
      <c r="I28" s="93"/>
      <c r="J28" s="93"/>
      <c r="K28" s="93"/>
      <c r="L28" s="93"/>
      <c r="M28" s="93"/>
      <c r="N28" s="93"/>
      <c r="O28" s="93"/>
      <c r="P28" s="93"/>
      <c r="Q28" s="93"/>
      <c r="R28" s="93"/>
      <c r="S28" s="93"/>
      <c r="T28" s="93"/>
      <c r="U28" s="93"/>
    </row>
    <row r="29" spans="1:21">
      <c r="J29" s="70"/>
      <c r="K29" s="70"/>
      <c r="L29" s="70"/>
      <c r="M29" s="70"/>
      <c r="N29" s="70"/>
      <c r="O29" s="70"/>
      <c r="P29" s="70"/>
      <c r="Q29" s="70"/>
      <c r="R29" s="70"/>
    </row>
    <row r="30" spans="1:21">
      <c r="J30" s="70"/>
      <c r="K30" s="70"/>
      <c r="L30" s="70"/>
      <c r="M30" s="70"/>
      <c r="N30" s="70"/>
      <c r="O30" s="70"/>
      <c r="P30" s="70"/>
      <c r="Q30" s="70"/>
      <c r="R30" s="70"/>
    </row>
    <row r="31" spans="1:21">
      <c r="J31" s="70"/>
      <c r="K31" s="70"/>
      <c r="L31" s="70"/>
      <c r="M31" s="70"/>
      <c r="N31" s="70"/>
      <c r="O31" s="70"/>
      <c r="P31" s="70"/>
      <c r="Q31" s="70"/>
      <c r="R31" s="70"/>
    </row>
    <row r="32" spans="1:21">
      <c r="J32" s="70"/>
      <c r="K32" s="70"/>
      <c r="L32" s="70"/>
      <c r="M32" s="70"/>
      <c r="N32" s="70"/>
      <c r="O32" s="70"/>
      <c r="P32" s="70"/>
      <c r="Q32" s="70"/>
      <c r="R32" s="70"/>
    </row>
    <row r="33" spans="10:18">
      <c r="J33" s="70"/>
      <c r="K33" s="70"/>
      <c r="L33" s="70"/>
      <c r="M33" s="70"/>
      <c r="N33" s="70"/>
      <c r="O33" s="70"/>
      <c r="P33" s="70"/>
      <c r="Q33" s="70"/>
      <c r="R33" s="70"/>
    </row>
    <row r="34" spans="10:18">
      <c r="J34" s="70"/>
      <c r="K34" s="70"/>
      <c r="L34" s="70"/>
      <c r="M34" s="70"/>
      <c r="N34" s="70"/>
      <c r="O34" s="70"/>
      <c r="P34" s="70"/>
      <c r="Q34" s="70"/>
      <c r="R34" s="70"/>
    </row>
    <row r="35" spans="10:18">
      <c r="J35" s="71"/>
      <c r="K35" s="71"/>
      <c r="L35" s="71"/>
      <c r="M35" s="71"/>
      <c r="N35" s="71"/>
      <c r="O35" s="71"/>
      <c r="P35" s="71"/>
      <c r="Q35" s="71"/>
      <c r="R35" s="71"/>
    </row>
    <row r="36" spans="10:18">
      <c r="J36" s="71"/>
      <c r="K36" s="71"/>
      <c r="L36" s="71"/>
      <c r="M36" s="71"/>
      <c r="N36" s="71"/>
      <c r="O36" s="71"/>
      <c r="P36" s="71"/>
      <c r="Q36" s="71"/>
      <c r="R36" s="71"/>
    </row>
    <row r="37" spans="10:18">
      <c r="J37" s="71"/>
      <c r="K37" s="71"/>
      <c r="L37" s="71"/>
      <c r="M37" s="71"/>
      <c r="N37" s="71"/>
      <c r="O37" s="71"/>
      <c r="P37" s="71"/>
      <c r="Q37" s="71"/>
      <c r="R37" s="71"/>
    </row>
    <row r="38" spans="10:18">
      <c r="J38" s="70"/>
      <c r="K38" s="70"/>
      <c r="L38" s="70"/>
      <c r="M38" s="70"/>
      <c r="N38" s="70"/>
      <c r="O38" s="70"/>
      <c r="P38" s="70"/>
      <c r="Q38" s="70"/>
      <c r="R38" s="70"/>
    </row>
    <row r="39" spans="10:18">
      <c r="J39" s="70"/>
      <c r="K39" s="70"/>
      <c r="L39" s="70"/>
      <c r="M39" s="70"/>
      <c r="N39" s="70"/>
      <c r="O39" s="70"/>
      <c r="P39" s="70"/>
      <c r="Q39" s="70"/>
      <c r="R39" s="70"/>
    </row>
    <row r="40" spans="10:18">
      <c r="J40" s="70"/>
      <c r="K40" s="70"/>
      <c r="L40" s="70"/>
      <c r="M40" s="70"/>
      <c r="N40" s="70"/>
      <c r="O40" s="70"/>
      <c r="P40" s="70"/>
      <c r="Q40" s="70"/>
      <c r="R40" s="70"/>
    </row>
    <row r="41" spans="10:18">
      <c r="J41" s="70"/>
      <c r="K41" s="70"/>
      <c r="L41" s="70"/>
      <c r="M41" s="70"/>
      <c r="N41" s="70"/>
      <c r="O41" s="70"/>
      <c r="P41" s="70"/>
      <c r="Q41" s="70"/>
      <c r="R41" s="70"/>
    </row>
    <row r="42" spans="10:18">
      <c r="J42" s="70"/>
      <c r="K42" s="70"/>
      <c r="L42" s="70"/>
      <c r="M42" s="70"/>
      <c r="N42" s="70"/>
      <c r="O42" s="70"/>
      <c r="P42" s="70"/>
      <c r="Q42" s="70"/>
      <c r="R42" s="70"/>
    </row>
    <row r="43" spans="10:18">
      <c r="J43" s="70"/>
      <c r="K43" s="70"/>
      <c r="L43" s="70"/>
      <c r="M43" s="70"/>
      <c r="N43" s="70"/>
      <c r="O43" s="70"/>
      <c r="P43" s="70"/>
      <c r="Q43" s="70"/>
      <c r="R43" s="70"/>
    </row>
    <row r="44" spans="10:18">
      <c r="J44" s="70"/>
      <c r="K44" s="70"/>
      <c r="L44" s="70"/>
      <c r="M44" s="70"/>
      <c r="N44" s="70"/>
      <c r="O44" s="70"/>
      <c r="P44" s="70"/>
      <c r="Q44" s="70"/>
      <c r="R44" s="70"/>
    </row>
    <row r="45" spans="10:18">
      <c r="J45" s="70"/>
      <c r="K45" s="70"/>
      <c r="L45" s="70"/>
      <c r="M45" s="70"/>
      <c r="N45" s="70"/>
      <c r="O45" s="70"/>
      <c r="P45" s="70"/>
      <c r="Q45" s="70"/>
      <c r="R45" s="70"/>
    </row>
    <row r="46" spans="10:18">
      <c r="J46" s="70"/>
      <c r="K46" s="70"/>
      <c r="L46" s="70"/>
      <c r="M46" s="70"/>
      <c r="N46" s="70"/>
      <c r="O46" s="70"/>
      <c r="P46" s="70"/>
      <c r="Q46" s="70"/>
      <c r="R46" s="70"/>
    </row>
    <row r="47" spans="10:18">
      <c r="J47" s="24"/>
      <c r="K47" s="24"/>
      <c r="L47" s="24"/>
      <c r="M47" s="24"/>
      <c r="N47" s="24"/>
      <c r="O47" s="24"/>
      <c r="P47" s="24"/>
      <c r="Q47" s="24"/>
      <c r="R47" s="24"/>
    </row>
    <row r="48" spans="10:18">
      <c r="J48" s="24"/>
      <c r="K48" s="24"/>
      <c r="L48" s="24"/>
      <c r="M48" s="24"/>
      <c r="N48" s="24"/>
      <c r="O48" s="24"/>
      <c r="P48" s="24"/>
      <c r="Q48" s="24"/>
      <c r="R48" s="24"/>
    </row>
    <row r="49" spans="10:18">
      <c r="J49" s="24"/>
      <c r="K49" s="24"/>
      <c r="L49" s="24"/>
      <c r="M49" s="24"/>
      <c r="N49" s="24"/>
      <c r="O49" s="24"/>
      <c r="P49" s="24"/>
      <c r="Q49" s="24"/>
      <c r="R49" s="24"/>
    </row>
    <row r="50" spans="10:18">
      <c r="J50" s="24"/>
      <c r="K50" s="24"/>
      <c r="L50" s="24"/>
      <c r="M50" s="24"/>
      <c r="N50" s="24"/>
      <c r="O50" s="24"/>
      <c r="P50" s="24"/>
      <c r="Q50" s="24"/>
      <c r="R50" s="24"/>
    </row>
    <row r="51" spans="10:18">
      <c r="J51" s="24"/>
      <c r="K51" s="24"/>
      <c r="L51" s="24"/>
      <c r="M51" s="24"/>
      <c r="N51" s="24"/>
      <c r="O51" s="24"/>
      <c r="P51" s="24"/>
      <c r="Q51" s="24"/>
      <c r="R51" s="24"/>
    </row>
    <row r="52" spans="10:18">
      <c r="J52" s="24"/>
      <c r="K52" s="24"/>
      <c r="L52" s="24"/>
      <c r="M52" s="24"/>
      <c r="N52" s="24"/>
      <c r="O52" s="24"/>
      <c r="P52" s="24"/>
      <c r="Q52" s="24"/>
      <c r="R52" s="24"/>
    </row>
    <row r="53" spans="10:18">
      <c r="J53" s="24"/>
      <c r="K53" s="24"/>
      <c r="L53" s="24"/>
      <c r="M53" s="24"/>
      <c r="N53" s="24"/>
      <c r="O53" s="24"/>
      <c r="P53" s="24"/>
      <c r="Q53" s="24"/>
      <c r="R53" s="24"/>
    </row>
    <row r="54" spans="10:18">
      <c r="J54" s="24"/>
      <c r="K54" s="24"/>
      <c r="L54" s="24"/>
      <c r="M54" s="24"/>
      <c r="N54" s="24"/>
      <c r="O54" s="24"/>
      <c r="P54" s="24"/>
      <c r="Q54" s="24"/>
      <c r="R54" s="24"/>
    </row>
    <row r="55" spans="10:18">
      <c r="J55" s="24"/>
      <c r="K55" s="24"/>
      <c r="L55" s="24"/>
      <c r="M55" s="24"/>
      <c r="N55" s="24"/>
      <c r="O55" s="24"/>
      <c r="P55" s="24"/>
      <c r="Q55" s="24"/>
      <c r="R55" s="24"/>
    </row>
    <row r="56" spans="10:18">
      <c r="J56" s="24"/>
      <c r="K56" s="24"/>
      <c r="L56" s="24"/>
      <c r="M56" s="24"/>
      <c r="N56" s="24"/>
      <c r="O56" s="24"/>
      <c r="P56" s="24"/>
      <c r="Q56" s="24"/>
      <c r="R56" s="24"/>
    </row>
    <row r="57" spans="10:18">
      <c r="J57" s="24"/>
      <c r="K57" s="24"/>
      <c r="L57" s="24"/>
      <c r="M57" s="24"/>
      <c r="N57" s="24"/>
      <c r="O57" s="24"/>
      <c r="P57" s="24"/>
      <c r="Q57" s="24"/>
      <c r="R57" s="24"/>
    </row>
    <row r="58" spans="10:18">
      <c r="J58" s="24"/>
      <c r="K58" s="24"/>
      <c r="L58" s="24"/>
      <c r="M58" s="24"/>
      <c r="N58" s="24"/>
      <c r="O58" s="24"/>
      <c r="P58" s="24"/>
      <c r="Q58" s="24"/>
      <c r="R58" s="24"/>
    </row>
    <row r="59" spans="10:18">
      <c r="J59" s="24"/>
      <c r="K59" s="24"/>
      <c r="L59" s="24"/>
      <c r="M59" s="24"/>
      <c r="N59" s="24"/>
      <c r="O59" s="24"/>
      <c r="P59" s="24"/>
      <c r="Q59" s="24"/>
      <c r="R59" s="24"/>
    </row>
    <row r="60" spans="10:18">
      <c r="J60" s="24"/>
      <c r="K60" s="24"/>
      <c r="L60" s="24"/>
      <c r="M60" s="24"/>
      <c r="N60" s="24"/>
      <c r="O60" s="24"/>
      <c r="P60" s="24"/>
      <c r="Q60" s="24"/>
      <c r="R60" s="24"/>
    </row>
  </sheetData>
  <mergeCells count="1">
    <mergeCell ref="A22:N23"/>
  </mergeCells>
  <hyperlinks>
    <hyperlink ref="T5" location="Content!B58" display="Back to Content Page" xr:uid="{00000000-0004-0000-8300-000000000000}"/>
  </hyperlinks>
  <pageMargins left="0.7" right="0.7" top="0.75" bottom="0.75" header="0.3" footer="0.3"/>
  <pageSetup paperSize="9"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39"/>
  <sheetViews>
    <sheetView zoomScale="94" zoomScaleNormal="94" workbookViewId="0"/>
  </sheetViews>
  <sheetFormatPr defaultColWidth="9.21875" defaultRowHeight="14.4"/>
  <cols>
    <col min="1" max="1" width="33.77734375" customWidth="1"/>
    <col min="2" max="3" width="7.21875" customWidth="1"/>
    <col min="4" max="4" width="10" customWidth="1"/>
    <col min="5" max="6" width="7.21875" customWidth="1"/>
    <col min="7" max="7" width="10" customWidth="1"/>
    <col min="8" max="9" width="7.21875" customWidth="1"/>
    <col min="10" max="10" width="10" customWidth="1"/>
    <col min="11" max="12" width="7.21875" customWidth="1"/>
    <col min="13" max="13" width="10" customWidth="1"/>
    <col min="14" max="15" width="7.21875" customWidth="1"/>
    <col min="16" max="17" width="10" customWidth="1"/>
    <col min="20" max="20" width="10" customWidth="1"/>
    <col min="23" max="23" width="10" customWidth="1"/>
    <col min="26" max="26" width="10" customWidth="1"/>
  </cols>
  <sheetData>
    <row r="1" spans="1:31">
      <c r="A1" s="16" t="s">
        <v>779</v>
      </c>
      <c r="B1" s="24"/>
      <c r="C1" s="24"/>
      <c r="D1" s="24"/>
      <c r="E1" s="24"/>
      <c r="F1" s="24"/>
      <c r="G1" s="24"/>
      <c r="H1" s="24"/>
      <c r="I1" s="24"/>
      <c r="J1" s="24"/>
      <c r="K1" s="24"/>
      <c r="L1" s="24"/>
      <c r="M1" s="24"/>
      <c r="N1" s="24"/>
      <c r="O1" s="24"/>
      <c r="P1" s="24"/>
      <c r="S1" s="24"/>
      <c r="V1" s="24"/>
      <c r="Y1" s="24"/>
      <c r="AB1" s="24"/>
    </row>
    <row r="2" spans="1:31" ht="15" thickBot="1">
      <c r="A2" s="24"/>
      <c r="B2" s="15"/>
      <c r="C2" s="15"/>
      <c r="D2" s="15"/>
      <c r="E2" s="15"/>
      <c r="F2" s="15"/>
      <c r="G2" s="15"/>
      <c r="H2" s="15"/>
      <c r="I2" s="15"/>
      <c r="J2" s="15"/>
      <c r="K2" s="15"/>
      <c r="L2" s="15"/>
      <c r="M2" s="15"/>
      <c r="N2" s="15"/>
      <c r="O2" s="15"/>
      <c r="P2" s="15"/>
      <c r="S2" s="24"/>
      <c r="V2" s="24"/>
      <c r="Y2" s="24"/>
      <c r="AB2" s="24"/>
    </row>
    <row r="3" spans="1:31">
      <c r="A3" s="688" t="s">
        <v>15</v>
      </c>
      <c r="B3" s="686"/>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66"/>
      <c r="AD3" s="666"/>
      <c r="AE3" s="666"/>
    </row>
    <row r="4" spans="1:31" ht="15" customHeight="1">
      <c r="A4" s="689"/>
      <c r="B4" s="684">
        <v>2014</v>
      </c>
      <c r="C4" s="684"/>
      <c r="D4" s="684"/>
      <c r="E4" s="684">
        <v>2015</v>
      </c>
      <c r="F4" s="684"/>
      <c r="G4" s="684"/>
      <c r="H4" s="684">
        <v>2016</v>
      </c>
      <c r="I4" s="684"/>
      <c r="J4" s="684"/>
      <c r="K4" s="684">
        <v>2017</v>
      </c>
      <c r="L4" s="684"/>
      <c r="M4" s="684"/>
      <c r="N4" s="684">
        <v>2018</v>
      </c>
      <c r="O4" s="684"/>
      <c r="P4" s="684"/>
      <c r="Q4" s="684">
        <v>2019</v>
      </c>
      <c r="R4" s="684"/>
      <c r="S4" s="690"/>
      <c r="T4" s="684">
        <v>2020</v>
      </c>
      <c r="U4" s="684"/>
      <c r="V4" s="684"/>
      <c r="W4" s="684">
        <v>2021</v>
      </c>
      <c r="X4" s="684"/>
      <c r="Y4" s="684"/>
      <c r="Z4" s="684">
        <v>2022</v>
      </c>
      <c r="AA4" s="684"/>
      <c r="AB4" s="684"/>
      <c r="AC4" s="684">
        <v>2023</v>
      </c>
      <c r="AD4" s="684"/>
      <c r="AE4" s="684"/>
    </row>
    <row r="5" spans="1:31">
      <c r="A5" s="689"/>
      <c r="B5" s="184" t="s">
        <v>76</v>
      </c>
      <c r="C5" s="184" t="s">
        <v>115</v>
      </c>
      <c r="D5" s="146" t="s">
        <v>116</v>
      </c>
      <c r="E5" s="184" t="s">
        <v>76</v>
      </c>
      <c r="F5" s="184" t="s">
        <v>115</v>
      </c>
      <c r="G5" s="146" t="s">
        <v>116</v>
      </c>
      <c r="H5" s="184" t="s">
        <v>76</v>
      </c>
      <c r="I5" s="184" t="s">
        <v>115</v>
      </c>
      <c r="J5" s="146" t="s">
        <v>116</v>
      </c>
      <c r="K5" s="184" t="s">
        <v>76</v>
      </c>
      <c r="L5" s="184" t="s">
        <v>115</v>
      </c>
      <c r="M5" s="146" t="s">
        <v>116</v>
      </c>
      <c r="N5" s="184" t="s">
        <v>76</v>
      </c>
      <c r="O5" s="184" t="s">
        <v>115</v>
      </c>
      <c r="P5" s="146" t="s">
        <v>116</v>
      </c>
      <c r="Q5" s="184" t="s">
        <v>76</v>
      </c>
      <c r="R5" s="184" t="s">
        <v>115</v>
      </c>
      <c r="S5" s="185" t="s">
        <v>116</v>
      </c>
      <c r="T5" s="184" t="s">
        <v>76</v>
      </c>
      <c r="U5" s="184" t="s">
        <v>115</v>
      </c>
      <c r="V5" s="146" t="s">
        <v>116</v>
      </c>
      <c r="W5" s="184" t="s">
        <v>76</v>
      </c>
      <c r="X5" s="184" t="s">
        <v>115</v>
      </c>
      <c r="Y5" s="146" t="s">
        <v>116</v>
      </c>
      <c r="Z5" s="184" t="s">
        <v>76</v>
      </c>
      <c r="AA5" s="184" t="s">
        <v>115</v>
      </c>
      <c r="AB5" s="146" t="s">
        <v>116</v>
      </c>
      <c r="AC5" s="184" t="s">
        <v>76</v>
      </c>
      <c r="AD5" s="184" t="s">
        <v>115</v>
      </c>
      <c r="AE5" s="146" t="s">
        <v>116</v>
      </c>
    </row>
    <row r="6" spans="1:31" ht="15" customHeight="1">
      <c r="A6" s="176" t="s">
        <v>14</v>
      </c>
      <c r="B6" s="115">
        <v>101.73012684819005</v>
      </c>
      <c r="C6" s="115">
        <v>96.598167486154665</v>
      </c>
      <c r="D6" s="115">
        <v>5.1319593620353903</v>
      </c>
      <c r="E6" s="115">
        <v>100.24141611776795</v>
      </c>
      <c r="F6" s="115">
        <v>95.22896969397685</v>
      </c>
      <c r="G6" s="115">
        <v>5.0124464237911051</v>
      </c>
      <c r="H6" s="115">
        <v>98.869582212666145</v>
      </c>
      <c r="I6" s="115">
        <v>93.950157813513314</v>
      </c>
      <c r="J6" s="115">
        <v>4.919424399152823</v>
      </c>
      <c r="K6" s="115">
        <v>97.528204898177634</v>
      </c>
      <c r="L6" s="115">
        <v>92.679862686872383</v>
      </c>
      <c r="M6" s="115">
        <v>4.8483422113052503</v>
      </c>
      <c r="N6" s="115">
        <v>96.189583604002209</v>
      </c>
      <c r="O6" s="115">
        <v>91.392779943836814</v>
      </c>
      <c r="P6" s="115">
        <v>4.7968036601654047</v>
      </c>
      <c r="Q6" s="115">
        <v>94.836076613758749</v>
      </c>
      <c r="R6" s="115">
        <v>90.07407961253287</v>
      </c>
      <c r="S6" s="115">
        <v>4.761997001225879</v>
      </c>
      <c r="T6" s="115">
        <v>93.39990440497003</v>
      </c>
      <c r="U6" s="115">
        <v>88.657164448614694</v>
      </c>
      <c r="V6" s="115">
        <v>4.742739956355333</v>
      </c>
      <c r="W6" s="115">
        <v>91.825736204099229</v>
      </c>
      <c r="X6" s="115">
        <v>87.088999973943274</v>
      </c>
      <c r="Y6" s="115">
        <v>4.7367362301559508</v>
      </c>
      <c r="Z6" s="115">
        <v>90.123870240370834</v>
      </c>
      <c r="AA6" s="115">
        <v>85.384650525485299</v>
      </c>
      <c r="AB6" s="115">
        <v>4.7392197148855466</v>
      </c>
      <c r="AC6" s="128">
        <v>90.055225275226519</v>
      </c>
      <c r="AD6" s="128">
        <v>84.711918990655775</v>
      </c>
      <c r="AE6" s="128">
        <v>5.3433062845707449</v>
      </c>
    </row>
    <row r="7" spans="1:31" ht="15" customHeight="1">
      <c r="A7" s="176" t="s">
        <v>13</v>
      </c>
      <c r="B7" s="115">
        <v>58.44</v>
      </c>
      <c r="C7" s="115">
        <v>51.08</v>
      </c>
      <c r="D7" s="115">
        <v>7.35</v>
      </c>
      <c r="E7" s="115">
        <v>57.7</v>
      </c>
      <c r="F7" s="115">
        <v>50.4</v>
      </c>
      <c r="G7" s="115">
        <v>7.3</v>
      </c>
      <c r="H7" s="115">
        <v>63.056359325140541</v>
      </c>
      <c r="I7" s="115">
        <v>56.604067002802985</v>
      </c>
      <c r="J7" s="115">
        <v>6.4522923223375646</v>
      </c>
      <c r="K7" s="128">
        <v>62.669557417150344</v>
      </c>
      <c r="L7" s="128">
        <v>56.021519812804478</v>
      </c>
      <c r="M7" s="128">
        <v>6.6480376043458635</v>
      </c>
      <c r="N7" s="128">
        <v>62.171304909616495</v>
      </c>
      <c r="O7" s="128">
        <v>55.32142512838444</v>
      </c>
      <c r="P7" s="128">
        <v>6.8498797812320582</v>
      </c>
      <c r="Q7" s="128">
        <v>40.299999999999997</v>
      </c>
      <c r="R7" s="128">
        <v>34.9</v>
      </c>
      <c r="S7" s="115">
        <v>5.4</v>
      </c>
      <c r="T7" s="128">
        <v>58.139537992620717</v>
      </c>
      <c r="U7" s="128">
        <v>51.987193198224688</v>
      </c>
      <c r="V7" s="128">
        <v>6.1523447943960221</v>
      </c>
      <c r="W7" s="128">
        <v>57.367523630282413</v>
      </c>
      <c r="X7" s="128">
        <v>51.278892378021609</v>
      </c>
      <c r="Y7" s="128">
        <v>6.088631252260801</v>
      </c>
      <c r="Z7" s="128">
        <v>56.994239216950461</v>
      </c>
      <c r="AA7" s="128">
        <v>50.90259560178081</v>
      </c>
      <c r="AB7" s="128">
        <v>6.0916436151696551</v>
      </c>
      <c r="AC7" s="128">
        <v>56.864982262719202</v>
      </c>
      <c r="AD7" s="128">
        <v>50.637991870386614</v>
      </c>
      <c r="AE7" s="128">
        <v>6.2269903923325867</v>
      </c>
    </row>
    <row r="8" spans="1:31" ht="15" customHeight="1">
      <c r="A8" s="176" t="s">
        <v>259</v>
      </c>
      <c r="B8" s="128">
        <v>76.170911697633471</v>
      </c>
      <c r="C8" s="128">
        <v>71.076178567368743</v>
      </c>
      <c r="D8" s="128">
        <v>5.0947331302647241</v>
      </c>
      <c r="E8" s="128">
        <v>75.547015070293412</v>
      </c>
      <c r="F8" s="128">
        <v>70.467960384592814</v>
      </c>
      <c r="G8" s="128">
        <v>5.0790546857006085</v>
      </c>
      <c r="H8" s="128">
        <v>75.134059470454091</v>
      </c>
      <c r="I8" s="128">
        <v>70.012723542516014</v>
      </c>
      <c r="J8" s="128">
        <v>5.1213359279380821</v>
      </c>
      <c r="K8" s="128">
        <v>74.627954479136278</v>
      </c>
      <c r="L8" s="128">
        <v>69.453861205993931</v>
      </c>
      <c r="M8" s="128">
        <v>5.174093273142347</v>
      </c>
      <c r="N8" s="128">
        <v>74.050568059438689</v>
      </c>
      <c r="O8" s="128">
        <v>68.816851279885071</v>
      </c>
      <c r="P8" s="128">
        <v>5.2337167795536246</v>
      </c>
      <c r="Q8" s="128">
        <v>73.434296080389714</v>
      </c>
      <c r="R8" s="128">
        <v>68.135178655143605</v>
      </c>
      <c r="S8" s="115">
        <v>5.2991174252461217</v>
      </c>
      <c r="T8" s="128">
        <v>74.628119863721949</v>
      </c>
      <c r="U8" s="128">
        <v>66.826310805368394</v>
      </c>
      <c r="V8" s="128">
        <v>7.8018090583535606</v>
      </c>
      <c r="W8" s="128">
        <v>73.791155104295001</v>
      </c>
      <c r="X8" s="128">
        <v>66.047623093589351</v>
      </c>
      <c r="Y8" s="128">
        <v>7.7435320107056382</v>
      </c>
      <c r="Z8" s="128">
        <v>72.932430583484319</v>
      </c>
      <c r="AA8" s="128">
        <v>65.227684512975301</v>
      </c>
      <c r="AB8" s="128">
        <v>7.7047460705090192</v>
      </c>
      <c r="AC8" s="128">
        <v>72.040931105779151</v>
      </c>
      <c r="AD8" s="128">
        <v>64.3457132799508</v>
      </c>
      <c r="AE8" s="128">
        <v>7.6952178258283528</v>
      </c>
    </row>
    <row r="9" spans="1:31" ht="15" customHeight="1">
      <c r="A9" s="176" t="s">
        <v>85</v>
      </c>
      <c r="B9" s="115">
        <v>103.67</v>
      </c>
      <c r="C9" s="115">
        <v>98.16</v>
      </c>
      <c r="D9" s="115">
        <v>5.51</v>
      </c>
      <c r="E9" s="115">
        <v>95.912757189834466</v>
      </c>
      <c r="F9" s="115">
        <v>90.106028238412051</v>
      </c>
      <c r="G9" s="115">
        <v>5.806728951422409</v>
      </c>
      <c r="H9" s="115">
        <v>97.497652699725563</v>
      </c>
      <c r="I9" s="115">
        <v>91.53235787612897</v>
      </c>
      <c r="J9" s="115">
        <v>5.9652948235965964</v>
      </c>
      <c r="K9" s="128">
        <v>97.251230857888913</v>
      </c>
      <c r="L9" s="128">
        <v>91.294708161039807</v>
      </c>
      <c r="M9" s="128">
        <v>5.9565226968491158</v>
      </c>
      <c r="N9" s="128">
        <v>96.786409870526725</v>
      </c>
      <c r="O9" s="128">
        <v>90.847709655669561</v>
      </c>
      <c r="P9" s="128">
        <v>5.9387002148571568</v>
      </c>
      <c r="Q9" s="128">
        <v>103.7</v>
      </c>
      <c r="R9" s="128">
        <v>98.2</v>
      </c>
      <c r="S9" s="115">
        <v>5.5</v>
      </c>
      <c r="T9" s="128">
        <v>96.613020607949423</v>
      </c>
      <c r="U9" s="128">
        <v>90.545391913213507</v>
      </c>
      <c r="V9" s="128">
        <v>6.0676286947359221</v>
      </c>
      <c r="W9" s="128">
        <v>96.726229952483408</v>
      </c>
      <c r="X9" s="128">
        <v>90.6795981313049</v>
      </c>
      <c r="Y9" s="128">
        <v>6.0466318211785142</v>
      </c>
      <c r="Z9" s="128">
        <v>96.765812157643296</v>
      </c>
      <c r="AA9" s="128">
        <v>90.732880194896154</v>
      </c>
      <c r="AB9" s="128">
        <v>6.0329319627471314</v>
      </c>
      <c r="AC9" s="128">
        <v>96.682534117088295</v>
      </c>
      <c r="AD9" s="128">
        <v>90.647612959766576</v>
      </c>
      <c r="AE9" s="128">
        <v>6.034921157321719</v>
      </c>
    </row>
    <row r="10" spans="1:31" ht="15" customHeight="1">
      <c r="A10" s="176" t="s">
        <v>258</v>
      </c>
      <c r="B10" s="115">
        <v>69.7</v>
      </c>
      <c r="C10" s="115">
        <v>63.7</v>
      </c>
      <c r="D10" s="115">
        <v>6</v>
      </c>
      <c r="E10" s="115">
        <v>69.312983727419478</v>
      </c>
      <c r="F10" s="115">
        <v>63.246780412912294</v>
      </c>
      <c r="G10" s="115">
        <v>6.0662033145071854</v>
      </c>
      <c r="H10" s="115">
        <v>66.593174818427599</v>
      </c>
      <c r="I10" s="115">
        <v>60.892139068737201</v>
      </c>
      <c r="J10" s="115">
        <v>5.7010357496903934</v>
      </c>
      <c r="K10" s="115">
        <v>66.989999999999995</v>
      </c>
      <c r="L10" s="128">
        <v>59.5</v>
      </c>
      <c r="M10" s="128">
        <v>7.49</v>
      </c>
      <c r="N10" s="128">
        <v>72.792363131456767</v>
      </c>
      <c r="O10" s="128">
        <v>65.855520593965139</v>
      </c>
      <c r="P10" s="128">
        <v>6.9368425374916161</v>
      </c>
      <c r="Q10" s="128">
        <v>71.957866106718626</v>
      </c>
      <c r="R10" s="128">
        <v>65.054120156182364</v>
      </c>
      <c r="S10" s="115">
        <v>6.9037459505362593</v>
      </c>
      <c r="T10" s="128">
        <v>62.763014788462357</v>
      </c>
      <c r="U10" s="128">
        <v>56.456254835896779</v>
      </c>
      <c r="V10" s="128">
        <v>6.3067599525655673</v>
      </c>
      <c r="W10" s="128">
        <v>61.832884241643072</v>
      </c>
      <c r="X10" s="128">
        <v>55.484395349117932</v>
      </c>
      <c r="Y10" s="128">
        <v>6.3484888925251379</v>
      </c>
      <c r="Z10" s="128">
        <v>61.200849569131968</v>
      </c>
      <c r="AA10" s="128">
        <v>54.728571655284419</v>
      </c>
      <c r="AB10" s="128">
        <v>6.4722779138475532</v>
      </c>
      <c r="AC10" s="128">
        <v>60.812749941190305</v>
      </c>
      <c r="AD10" s="128">
        <v>54.143992263258326</v>
      </c>
      <c r="AE10" s="128">
        <v>6.6687576779319899</v>
      </c>
    </row>
    <row r="11" spans="1:31" ht="15" customHeight="1">
      <c r="A11" s="176" t="s">
        <v>11</v>
      </c>
      <c r="B11" s="115">
        <v>69.8</v>
      </c>
      <c r="C11" s="115">
        <v>61</v>
      </c>
      <c r="D11" s="115">
        <v>8.6999999999999993</v>
      </c>
      <c r="E11" s="115">
        <v>41.344411527654863</v>
      </c>
      <c r="F11" s="115">
        <v>36.26381678056476</v>
      </c>
      <c r="G11" s="115">
        <v>5.0805947470901032</v>
      </c>
      <c r="H11" s="115">
        <v>61</v>
      </c>
      <c r="I11" s="115">
        <v>31.72</v>
      </c>
      <c r="J11" s="115">
        <v>6.19</v>
      </c>
      <c r="K11" s="115">
        <v>60.911513793655288</v>
      </c>
      <c r="L11" s="115">
        <v>53.070873290411534</v>
      </c>
      <c r="M11" s="115">
        <v>7.8406405032437547</v>
      </c>
      <c r="N11" s="128">
        <v>60.301177014493881</v>
      </c>
      <c r="O11" s="128">
        <v>52.444706020118517</v>
      </c>
      <c r="P11" s="128">
        <v>7.8564709943753623</v>
      </c>
      <c r="Q11" s="128">
        <v>60.301177014493881</v>
      </c>
      <c r="R11" s="128">
        <v>54.1</v>
      </c>
      <c r="S11" s="128">
        <v>10.3</v>
      </c>
      <c r="T11" s="128">
        <v>65.648181352079447</v>
      </c>
      <c r="U11" s="128">
        <v>59.371971513332014</v>
      </c>
      <c r="V11" s="128">
        <v>6.2762098387474401</v>
      </c>
      <c r="W11" s="128">
        <v>64.968046468844847</v>
      </c>
      <c r="X11" s="128">
        <v>58.723813678197558</v>
      </c>
      <c r="Y11" s="128">
        <v>6.2442327906472919</v>
      </c>
      <c r="Z11" s="128">
        <v>64.175827806008868</v>
      </c>
      <c r="AA11" s="128">
        <v>57.948718685277157</v>
      </c>
      <c r="AB11" s="128">
        <v>6.2271091207317042</v>
      </c>
      <c r="AC11" s="128">
        <v>63.266528508242182</v>
      </c>
      <c r="AD11" s="128">
        <v>57.018603356769418</v>
      </c>
      <c r="AE11" s="128">
        <v>6.2479251514727716</v>
      </c>
    </row>
    <row r="12" spans="1:31" ht="15" customHeight="1">
      <c r="A12" s="176" t="s">
        <v>10</v>
      </c>
      <c r="B12" s="115">
        <v>81.2</v>
      </c>
      <c r="C12" s="115">
        <v>76.099999999999994</v>
      </c>
      <c r="D12" s="115">
        <v>5.0999999999999996</v>
      </c>
      <c r="E12" s="115">
        <v>96.401066570246741</v>
      </c>
      <c r="F12" s="115">
        <v>91.746358445293296</v>
      </c>
      <c r="G12" s="115">
        <v>4.654708124953447</v>
      </c>
      <c r="H12" s="128">
        <v>96.401066570246755</v>
      </c>
      <c r="I12" s="128">
        <v>91.746358445293311</v>
      </c>
      <c r="J12" s="128">
        <v>4.6547081249534488</v>
      </c>
      <c r="K12" s="115"/>
      <c r="L12" s="115"/>
      <c r="M12" s="115"/>
      <c r="N12" s="128">
        <v>84.3</v>
      </c>
      <c r="O12" s="128">
        <v>76.099999999999994</v>
      </c>
      <c r="P12" s="128">
        <v>8.1999999999999993</v>
      </c>
      <c r="Q12" s="128">
        <v>82.1</v>
      </c>
      <c r="R12" s="128">
        <v>77</v>
      </c>
      <c r="S12" s="128">
        <v>5.0999999999999996</v>
      </c>
      <c r="T12" s="128">
        <v>81.599999999999994</v>
      </c>
      <c r="U12" s="128">
        <v>76.400000000000006</v>
      </c>
      <c r="V12" s="128">
        <v>5.0999999999999996</v>
      </c>
      <c r="W12" s="128">
        <v>81.099999999999994</v>
      </c>
      <c r="X12" s="128">
        <v>75.8</v>
      </c>
      <c r="Y12" s="128">
        <v>5.3</v>
      </c>
      <c r="Z12" s="128">
        <v>80.7</v>
      </c>
      <c r="AA12" s="128">
        <v>75.3</v>
      </c>
      <c r="AB12" s="128">
        <v>5.4</v>
      </c>
      <c r="AC12" s="128">
        <v>75.153730073454568</v>
      </c>
      <c r="AD12" s="128">
        <v>69.31206869436916</v>
      </c>
      <c r="AE12" s="128">
        <v>5.8416613790854113</v>
      </c>
    </row>
    <row r="13" spans="1:31" ht="15" customHeight="1">
      <c r="A13" s="176" t="s">
        <v>9</v>
      </c>
      <c r="B13" s="115">
        <v>98.3</v>
      </c>
      <c r="C13" s="115">
        <v>92</v>
      </c>
      <c r="D13" s="115">
        <v>6.3</v>
      </c>
      <c r="E13" s="115">
        <v>97.9</v>
      </c>
      <c r="F13" s="115">
        <v>91.7</v>
      </c>
      <c r="G13" s="115">
        <v>6.2</v>
      </c>
      <c r="H13" s="115">
        <v>89.865093772242972</v>
      </c>
      <c r="I13" s="115">
        <v>84.838449102556325</v>
      </c>
      <c r="J13" s="115">
        <v>5.0266446696866538</v>
      </c>
      <c r="K13" s="128">
        <v>88.486814490636007</v>
      </c>
      <c r="L13" s="128">
        <v>83.493768773069164</v>
      </c>
      <c r="M13" s="128">
        <v>4.9930457175668508</v>
      </c>
      <c r="N13" s="128">
        <v>87.082768999635491</v>
      </c>
      <c r="O13" s="128">
        <v>82.13361187830705</v>
      </c>
      <c r="P13" s="128">
        <v>4.9491571213284367</v>
      </c>
      <c r="Q13" s="128">
        <v>85.565638223872952</v>
      </c>
      <c r="R13" s="128">
        <v>80.66294919393053</v>
      </c>
      <c r="S13" s="128">
        <v>4.9026890299424268</v>
      </c>
      <c r="T13" s="128">
        <v>84.589442999532338</v>
      </c>
      <c r="U13" s="128">
        <v>79.591400505540221</v>
      </c>
      <c r="V13" s="128">
        <v>4.9980424939921146</v>
      </c>
      <c r="W13" s="128">
        <v>82.450410383021719</v>
      </c>
      <c r="X13" s="128">
        <v>77.608615167535149</v>
      </c>
      <c r="Y13" s="128">
        <v>4.84179521548658</v>
      </c>
      <c r="Z13" s="128">
        <v>80.331752037887966</v>
      </c>
      <c r="AA13" s="128">
        <v>75.619287625364407</v>
      </c>
      <c r="AB13" s="128">
        <v>4.7124644125235653</v>
      </c>
      <c r="AC13" s="128">
        <v>78.280606285514978</v>
      </c>
      <c r="AD13" s="128">
        <v>73.658560732920648</v>
      </c>
      <c r="AE13" s="128">
        <v>4.6220455525943231</v>
      </c>
    </row>
    <row r="14" spans="1:31" ht="15" customHeight="1">
      <c r="A14" s="176" t="s">
        <v>8</v>
      </c>
      <c r="B14" s="115">
        <v>41</v>
      </c>
      <c r="C14" s="115">
        <v>28.445228694145968</v>
      </c>
      <c r="D14" s="115">
        <v>12.555785537526013</v>
      </c>
      <c r="E14" s="115">
        <v>40.799999999999997</v>
      </c>
      <c r="F14" s="115">
        <v>27.62223719616409</v>
      </c>
      <c r="G14" s="115">
        <v>13.235018496784818</v>
      </c>
      <c r="H14" s="115">
        <v>40.9</v>
      </c>
      <c r="I14" s="115">
        <v>26.783777245378136</v>
      </c>
      <c r="J14" s="115">
        <v>14.073671078845068</v>
      </c>
      <c r="K14" s="128">
        <v>40.799999999999997</v>
      </c>
      <c r="L14" s="128">
        <v>26.030777178881081</v>
      </c>
      <c r="M14" s="128">
        <v>14.773869794340037</v>
      </c>
      <c r="N14" s="128">
        <v>40.799999999999997</v>
      </c>
      <c r="O14" s="128">
        <v>25.284172169435955</v>
      </c>
      <c r="P14" s="128">
        <v>15.541794149497989</v>
      </c>
      <c r="Q14" s="128">
        <v>40.852564024095074</v>
      </c>
      <c r="R14" s="128">
        <v>24.610090951884416</v>
      </c>
      <c r="S14" s="128">
        <v>16.242473072210657</v>
      </c>
      <c r="T14" s="128">
        <v>40.9</v>
      </c>
      <c r="U14" s="128">
        <v>24</v>
      </c>
      <c r="V14" s="128">
        <v>16.899999999999999</v>
      </c>
      <c r="W14" s="128">
        <v>41.3</v>
      </c>
      <c r="X14" s="128">
        <v>23.5</v>
      </c>
      <c r="Y14" s="128">
        <v>17.8</v>
      </c>
      <c r="Z14" s="128">
        <v>41.6</v>
      </c>
      <c r="AA14" s="128">
        <v>23.1</v>
      </c>
      <c r="AB14" s="128">
        <v>18.5</v>
      </c>
      <c r="AC14" s="128"/>
      <c r="AD14" s="128"/>
      <c r="AE14" s="128"/>
    </row>
    <row r="15" spans="1:31" ht="15" customHeight="1">
      <c r="A15" s="176" t="s">
        <v>6</v>
      </c>
      <c r="B15" s="115">
        <v>92.6</v>
      </c>
      <c r="C15" s="115">
        <v>86.7</v>
      </c>
      <c r="D15" s="115">
        <v>5.9</v>
      </c>
      <c r="E15" s="115">
        <v>92.111032616053109</v>
      </c>
      <c r="F15" s="115">
        <v>86.240059425595888</v>
      </c>
      <c r="G15" s="115">
        <v>5.870973190457228</v>
      </c>
      <c r="H15" s="128">
        <v>92.735137530969794</v>
      </c>
      <c r="I15" s="128">
        <v>87.142988231912867</v>
      </c>
      <c r="J15" s="128">
        <v>5.5921492990569259</v>
      </c>
      <c r="K15" s="128">
        <v>91.783220013302795</v>
      </c>
      <c r="L15" s="128">
        <v>86.224701142518683</v>
      </c>
      <c r="M15" s="128">
        <v>5.5585188707841038</v>
      </c>
      <c r="N15" s="128">
        <v>90.69981608202275</v>
      </c>
      <c r="O15" s="128">
        <v>85.187132193947448</v>
      </c>
      <c r="P15" s="128">
        <v>5.5126838880753048</v>
      </c>
      <c r="Q15" s="128">
        <v>97.767745961917925</v>
      </c>
      <c r="R15" s="128">
        <v>91.203587655447578</v>
      </c>
      <c r="S15" s="128">
        <v>6.5641583064703486</v>
      </c>
      <c r="T15" s="128">
        <v>96.682775039553533</v>
      </c>
      <c r="U15" s="128">
        <v>90.103601298735114</v>
      </c>
      <c r="V15" s="128">
        <v>6.5791737408184305</v>
      </c>
      <c r="W15" s="128">
        <v>95.3</v>
      </c>
      <c r="X15" s="128">
        <v>88.7</v>
      </c>
      <c r="Y15" s="128">
        <v>6.6</v>
      </c>
      <c r="Z15" s="128">
        <v>93.6</v>
      </c>
      <c r="AA15" s="128">
        <v>87</v>
      </c>
      <c r="AB15" s="128">
        <v>6.6</v>
      </c>
      <c r="AC15" s="128">
        <v>90.554717525432565</v>
      </c>
      <c r="AD15" s="128">
        <v>85.282504027209058</v>
      </c>
      <c r="AE15" s="128">
        <v>5.2722134982235183</v>
      </c>
    </row>
    <row r="16" spans="1:31" ht="15" customHeight="1">
      <c r="A16" s="176" t="s">
        <v>5</v>
      </c>
      <c r="B16" s="115">
        <v>69.599999999999994</v>
      </c>
      <c r="C16" s="115">
        <v>61.2</v>
      </c>
      <c r="D16" s="115">
        <v>7.9</v>
      </c>
      <c r="E16" s="115"/>
      <c r="F16" s="115"/>
      <c r="G16" s="115"/>
      <c r="H16" s="115">
        <v>68.283290502007873</v>
      </c>
      <c r="I16" s="115">
        <v>62.049280883336323</v>
      </c>
      <c r="J16" s="115">
        <v>6.2340096186715561</v>
      </c>
      <c r="K16" s="128">
        <v>68.21263966651567</v>
      </c>
      <c r="L16" s="128">
        <v>62.041093233765984</v>
      </c>
      <c r="M16" s="128">
        <v>6.1715464327496843</v>
      </c>
      <c r="N16" s="128">
        <v>68.198016047222438</v>
      </c>
      <c r="O16" s="128">
        <v>62.082305391874982</v>
      </c>
      <c r="P16" s="128">
        <v>6.1157106553474598</v>
      </c>
      <c r="Q16" s="128"/>
      <c r="R16" s="128"/>
      <c r="S16" s="115"/>
      <c r="T16" s="128">
        <v>68.675850175088314</v>
      </c>
      <c r="U16" s="128">
        <v>62.6453325750809</v>
      </c>
      <c r="V16" s="128">
        <v>6.0305176000074177</v>
      </c>
      <c r="W16" s="128">
        <v>69.204928020652218</v>
      </c>
      <c r="X16" s="128">
        <v>63.206127275091632</v>
      </c>
      <c r="Y16" s="128">
        <v>5.9988007455605912</v>
      </c>
      <c r="Z16" s="128">
        <v>69.480350003196463</v>
      </c>
      <c r="AA16" s="128">
        <v>63.50919318503729</v>
      </c>
      <c r="AB16" s="128">
        <v>5.9711568181591579</v>
      </c>
      <c r="AC16" s="128">
        <v>69.100327517832568</v>
      </c>
      <c r="AD16" s="128">
        <v>63.061421435383004</v>
      </c>
      <c r="AE16" s="128">
        <v>6.0389060824495759</v>
      </c>
    </row>
    <row r="17" spans="1:31" ht="15" customHeight="1">
      <c r="A17" s="176" t="s">
        <v>4</v>
      </c>
      <c r="B17" s="115">
        <v>42.5</v>
      </c>
      <c r="C17" s="115">
        <v>31</v>
      </c>
      <c r="D17" s="115">
        <v>11.5</v>
      </c>
      <c r="E17" s="115">
        <v>43.521450972516185</v>
      </c>
      <c r="F17" s="115">
        <v>33.649523397549785</v>
      </c>
      <c r="G17" s="115">
        <v>9.8719275749663975</v>
      </c>
      <c r="H17" s="115">
        <v>44.160550598410332</v>
      </c>
      <c r="I17" s="115">
        <v>33.619088223650152</v>
      </c>
      <c r="J17" s="115">
        <v>10.541462374760178</v>
      </c>
      <c r="K17" s="128">
        <v>44.734219269102994</v>
      </c>
      <c r="L17" s="128">
        <v>33.982180610087589</v>
      </c>
      <c r="M17" s="128">
        <v>10.752038659015403</v>
      </c>
      <c r="N17" s="128">
        <v>45.412740633875842</v>
      </c>
      <c r="O17" s="128">
        <v>34.368754038741869</v>
      </c>
      <c r="P17" s="128">
        <v>11.043986595133974</v>
      </c>
      <c r="Q17" s="128">
        <v>46.079604967828821</v>
      </c>
      <c r="R17" s="128">
        <v>34.677540026934011</v>
      </c>
      <c r="S17" s="115">
        <v>11.402064940894807</v>
      </c>
      <c r="T17" s="128">
        <v>39.212193190815519</v>
      </c>
      <c r="U17" s="128">
        <v>28.66332994005203</v>
      </c>
      <c r="V17" s="128">
        <v>10.548863250763487</v>
      </c>
      <c r="W17" s="128">
        <v>39.5484197503093</v>
      </c>
      <c r="X17" s="128">
        <v>28.535878978742545</v>
      </c>
      <c r="Y17" s="128">
        <v>11.012540771566753</v>
      </c>
      <c r="Z17" s="128">
        <v>39.77822604153306</v>
      </c>
      <c r="AA17" s="128">
        <v>28.389865093338617</v>
      </c>
      <c r="AB17" s="128">
        <v>11.388360948194443</v>
      </c>
      <c r="AC17" s="128">
        <v>39.802504873180581</v>
      </c>
      <c r="AD17" s="128">
        <v>28.155895089468093</v>
      </c>
      <c r="AE17" s="128">
        <v>11.646609783712488</v>
      </c>
    </row>
    <row r="18" spans="1:31" ht="15" customHeight="1">
      <c r="A18" s="176" t="s">
        <v>3</v>
      </c>
      <c r="B18" s="115">
        <v>51.261549891641387</v>
      </c>
      <c r="C18" s="115">
        <v>44.529278214263115</v>
      </c>
      <c r="D18" s="115">
        <v>6.7322716773782707</v>
      </c>
      <c r="E18" s="115">
        <v>51.128020707129991</v>
      </c>
      <c r="F18" s="115">
        <v>44.494446674947248</v>
      </c>
      <c r="G18" s="115">
        <v>6.6335740321827448</v>
      </c>
      <c r="H18" s="115">
        <v>50.998427967364911</v>
      </c>
      <c r="I18" s="115">
        <v>44.461546252368287</v>
      </c>
      <c r="J18" s="115">
        <v>6.5368817149966274</v>
      </c>
      <c r="K18" s="115">
        <v>50.92270192506524</v>
      </c>
      <c r="L18" s="115">
        <v>44.477591605295046</v>
      </c>
      <c r="M18" s="115">
        <v>6.4451103197701958</v>
      </c>
      <c r="N18" s="115">
        <v>50.805335272164513</v>
      </c>
      <c r="O18" s="115">
        <v>44.451395207915297</v>
      </c>
      <c r="P18" s="115">
        <v>6.3539400642492154</v>
      </c>
      <c r="Q18" s="128">
        <v>50.43730049260467</v>
      </c>
      <c r="R18" s="128">
        <v>44.181838279150156</v>
      </c>
      <c r="S18" s="115">
        <v>6.2554622134545115</v>
      </c>
      <c r="T18" s="128">
        <v>49.496141788649993</v>
      </c>
      <c r="U18" s="128">
        <v>40.362691614623188</v>
      </c>
      <c r="V18" s="128">
        <v>9.1334501740268088</v>
      </c>
      <c r="W18" s="128">
        <v>48.916285204892503</v>
      </c>
      <c r="X18" s="128">
        <v>39.631912440736549</v>
      </c>
      <c r="Y18" s="128">
        <v>9.2843727641559592</v>
      </c>
      <c r="Z18" s="128">
        <v>48.550466044315321</v>
      </c>
      <c r="AA18" s="128">
        <v>39.100238946586032</v>
      </c>
      <c r="AB18" s="128">
        <v>9.4502270977292895</v>
      </c>
      <c r="AC18" s="128">
        <v>48.367934469521437</v>
      </c>
      <c r="AD18" s="128">
        <v>38.701624629810027</v>
      </c>
      <c r="AE18" s="128">
        <v>9.6663098397114045</v>
      </c>
    </row>
    <row r="19" spans="1:31" ht="15" customHeight="1">
      <c r="A19" s="176" t="s">
        <v>65</v>
      </c>
      <c r="B19" s="115">
        <v>90.566068706774487</v>
      </c>
      <c r="C19" s="115">
        <v>84.102791831000161</v>
      </c>
      <c r="D19" s="115">
        <v>7.6849730372351157</v>
      </c>
      <c r="E19" s="115">
        <v>87.870042004073667</v>
      </c>
      <c r="F19" s="115">
        <v>81.692712633110148</v>
      </c>
      <c r="G19" s="115">
        <v>7.5616651373868526</v>
      </c>
      <c r="H19" s="115">
        <v>88.542653099640887</v>
      </c>
      <c r="I19" s="115">
        <v>82.761815673516722</v>
      </c>
      <c r="J19" s="115">
        <v>6.9849088967897046</v>
      </c>
      <c r="K19" s="115">
        <v>88.420242030749691</v>
      </c>
      <c r="L19" s="115">
        <v>82.114040245098991</v>
      </c>
      <c r="M19" s="115">
        <v>7.7</v>
      </c>
      <c r="N19" s="115">
        <v>88.032631034487906</v>
      </c>
      <c r="O19" s="115">
        <v>82.11000779584225</v>
      </c>
      <c r="P19" s="115">
        <v>7.2</v>
      </c>
      <c r="Q19" s="115">
        <v>87.538921607563893</v>
      </c>
      <c r="R19" s="115">
        <v>81.720390419342024</v>
      </c>
      <c r="S19" s="115">
        <v>7.120048201390758</v>
      </c>
      <c r="T19" s="128">
        <v>86.537984513009832</v>
      </c>
      <c r="U19" s="128">
        <v>80.906420418048626</v>
      </c>
      <c r="V19" s="128">
        <v>5.6315640949611909</v>
      </c>
      <c r="W19" s="128">
        <v>85.737762820314984</v>
      </c>
      <c r="X19" s="128">
        <v>80.114013208904339</v>
      </c>
      <c r="Y19" s="128">
        <v>5.6237496114106511</v>
      </c>
      <c r="Z19" s="128">
        <v>85.01823612048463</v>
      </c>
      <c r="AA19" s="128">
        <v>79.402840497525233</v>
      </c>
      <c r="AB19" s="128">
        <v>5.6153956229593991</v>
      </c>
      <c r="AC19" s="128">
        <v>84.389901170713117</v>
      </c>
      <c r="AD19" s="128">
        <v>78.778547658959866</v>
      </c>
      <c r="AE19" s="128">
        <v>5.6113535117532578</v>
      </c>
    </row>
    <row r="20" spans="1:31" ht="15" customHeight="1">
      <c r="A20" s="176" t="s">
        <v>2</v>
      </c>
      <c r="B20" s="115">
        <v>95.429710000515129</v>
      </c>
      <c r="C20" s="115">
        <v>90.254398019388802</v>
      </c>
      <c r="D20" s="115">
        <v>5.175311981126332</v>
      </c>
      <c r="E20" s="115">
        <v>95</v>
      </c>
      <c r="F20" s="115">
        <v>89.9</v>
      </c>
      <c r="G20" s="115">
        <v>5.2</v>
      </c>
      <c r="H20" s="115">
        <v>91.971841560973772</v>
      </c>
      <c r="I20" s="115">
        <v>87.996670542039979</v>
      </c>
      <c r="J20" s="115">
        <v>3.9751710189337994</v>
      </c>
      <c r="K20" s="128">
        <v>90.462310784328466</v>
      </c>
      <c r="L20" s="128">
        <v>86.491537695770205</v>
      </c>
      <c r="M20" s="128">
        <v>3.9707730885582513</v>
      </c>
      <c r="N20" s="128">
        <v>88.806844209896369</v>
      </c>
      <c r="O20" s="128">
        <v>84.842512445254485</v>
      </c>
      <c r="P20" s="128">
        <v>3.9643317646418756</v>
      </c>
      <c r="Q20" s="128">
        <v>87.188179611897226</v>
      </c>
      <c r="R20" s="128">
        <v>83.228560460234192</v>
      </c>
      <c r="S20" s="115">
        <v>3.9596191516630435</v>
      </c>
      <c r="T20" s="128">
        <v>82.291075469175297</v>
      </c>
      <c r="U20" s="128">
        <v>78.994744762408658</v>
      </c>
      <c r="V20" s="128">
        <v>3.2963307067666183</v>
      </c>
      <c r="W20" s="128">
        <v>80.897817075826524</v>
      </c>
      <c r="X20" s="128">
        <v>77.592886856316042</v>
      </c>
      <c r="Y20" s="128">
        <v>3.3049302195104846</v>
      </c>
      <c r="Z20" s="128">
        <v>79.516470082487146</v>
      </c>
      <c r="AA20" s="128">
        <v>76.184480031326615</v>
      </c>
      <c r="AB20" s="128">
        <v>3.3319900511605232</v>
      </c>
      <c r="AC20" s="128">
        <v>78.106992086326173</v>
      </c>
      <c r="AD20" s="128">
        <v>74.725007547902436</v>
      </c>
      <c r="AE20" s="128">
        <v>3.3819845384237435</v>
      </c>
    </row>
    <row r="21" spans="1:31" ht="15" customHeight="1" thickBot="1">
      <c r="A21" s="187" t="s">
        <v>1</v>
      </c>
      <c r="B21" s="115">
        <v>76.3</v>
      </c>
      <c r="C21" s="115">
        <v>69.5</v>
      </c>
      <c r="D21" s="115">
        <v>6.8</v>
      </c>
      <c r="E21" s="115">
        <v>74.3</v>
      </c>
      <c r="F21" s="115">
        <v>67.7</v>
      </c>
      <c r="G21" s="115">
        <v>6.6</v>
      </c>
      <c r="H21" s="115">
        <v>74.3</v>
      </c>
      <c r="I21" s="115">
        <v>67.7</v>
      </c>
      <c r="J21" s="115">
        <v>6.6</v>
      </c>
      <c r="K21" s="115">
        <v>83</v>
      </c>
      <c r="L21" s="115">
        <v>74</v>
      </c>
      <c r="M21" s="115">
        <v>9</v>
      </c>
      <c r="N21" s="115">
        <v>82.951116039695492</v>
      </c>
      <c r="O21" s="115">
        <v>77.573229137022722</v>
      </c>
      <c r="P21" s="115">
        <v>5.3778869026727634</v>
      </c>
      <c r="Q21" s="115">
        <v>82.277969937604297</v>
      </c>
      <c r="R21" s="115">
        <v>76.844978069468524</v>
      </c>
      <c r="S21" s="115">
        <v>5.4329918681357796</v>
      </c>
      <c r="T21" s="128">
        <v>84.384380639962259</v>
      </c>
      <c r="U21" s="128">
        <v>77.780338855523624</v>
      </c>
      <c r="V21" s="128">
        <v>6.6040417844386381</v>
      </c>
      <c r="W21" s="128">
        <v>83.384953322605355</v>
      </c>
      <c r="X21" s="128">
        <v>76.786815867783488</v>
      </c>
      <c r="Y21" s="128">
        <v>6.5981374548218676</v>
      </c>
      <c r="Z21" s="128">
        <v>82.547605464071907</v>
      </c>
      <c r="AA21" s="128">
        <v>75.960873671680829</v>
      </c>
      <c r="AB21" s="128">
        <v>6.5867317923910775</v>
      </c>
      <c r="AC21" s="128">
        <v>81.625351756375522</v>
      </c>
      <c r="AD21" s="128">
        <v>75.053556776852361</v>
      </c>
      <c r="AE21" s="128">
        <v>6.5717949795231601</v>
      </c>
    </row>
    <row r="22" spans="1:31">
      <c r="A22" s="24"/>
      <c r="B22" s="24"/>
      <c r="C22" s="24"/>
      <c r="D22" s="24"/>
      <c r="E22" s="24"/>
      <c r="F22" s="24"/>
      <c r="G22" s="24"/>
      <c r="H22" s="24"/>
      <c r="I22" s="24"/>
      <c r="J22" s="24"/>
      <c r="K22" s="24"/>
      <c r="L22" s="24"/>
      <c r="M22" s="24"/>
      <c r="N22" s="24"/>
      <c r="O22" s="24"/>
      <c r="P22" s="24"/>
      <c r="S22" s="24"/>
      <c r="V22" s="24"/>
      <c r="Y22" s="24"/>
      <c r="AB22" s="24"/>
    </row>
    <row r="23" spans="1:31" ht="15" customHeight="1">
      <c r="A23" s="149" t="s">
        <v>28</v>
      </c>
      <c r="B23" s="34"/>
      <c r="C23" s="34"/>
      <c r="D23" s="34"/>
      <c r="E23" s="34"/>
      <c r="F23" s="34"/>
      <c r="G23" s="34"/>
      <c r="H23" s="34"/>
      <c r="I23" s="34"/>
      <c r="J23" s="34"/>
      <c r="K23" s="147"/>
      <c r="L23" s="147"/>
      <c r="M23" s="147"/>
      <c r="N23" s="147"/>
      <c r="O23" s="147"/>
      <c r="P23" s="147"/>
      <c r="S23" s="24"/>
      <c r="V23" s="24"/>
      <c r="Y23" s="24"/>
      <c r="AB23" s="24"/>
    </row>
    <row r="24" spans="1:31" ht="15" customHeight="1">
      <c r="A24" s="685" t="s">
        <v>240</v>
      </c>
      <c r="B24" s="685"/>
      <c r="C24" s="685"/>
      <c r="D24" s="685"/>
      <c r="E24" s="685"/>
      <c r="F24" s="685"/>
      <c r="G24" s="685"/>
      <c r="H24" s="685"/>
      <c r="I24" s="685"/>
      <c r="J24" s="685"/>
      <c r="K24" s="685"/>
      <c r="L24" s="685"/>
      <c r="M24" s="685"/>
      <c r="N24" s="685"/>
      <c r="O24" s="685"/>
      <c r="P24" s="685"/>
      <c r="Q24" s="685"/>
      <c r="R24" s="685"/>
      <c r="S24" s="685"/>
      <c r="T24" s="24"/>
      <c r="U24" s="24"/>
      <c r="V24" s="24"/>
      <c r="W24" s="24"/>
      <c r="X24" s="24"/>
      <c r="Y24" s="24"/>
      <c r="Z24" s="24"/>
      <c r="AA24" s="24"/>
      <c r="AB24" s="24"/>
    </row>
    <row r="25" spans="1:31">
      <c r="A25" s="685"/>
      <c r="B25" s="685"/>
      <c r="C25" s="685"/>
      <c r="D25" s="685"/>
      <c r="E25" s="685"/>
      <c r="F25" s="685"/>
      <c r="G25" s="685"/>
      <c r="H25" s="685"/>
      <c r="I25" s="685"/>
      <c r="J25" s="685"/>
      <c r="K25" s="685"/>
      <c r="L25" s="685"/>
      <c r="M25" s="685"/>
      <c r="N25" s="685"/>
      <c r="O25" s="685"/>
      <c r="P25" s="685"/>
      <c r="Q25" s="685"/>
      <c r="R25" s="685"/>
      <c r="S25" s="685"/>
    </row>
    <row r="26" spans="1:31">
      <c r="A26" s="164"/>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row>
    <row r="27" spans="1:31" ht="15" customHeight="1">
      <c r="A27" s="685" t="s">
        <v>415</v>
      </c>
      <c r="B27" s="685"/>
      <c r="C27" s="685"/>
      <c r="D27" s="685"/>
      <c r="E27" s="685"/>
      <c r="F27" s="685"/>
      <c r="G27" s="685"/>
      <c r="H27" s="685"/>
      <c r="I27" s="685"/>
      <c r="J27" s="685"/>
      <c r="K27" s="685"/>
      <c r="L27" s="685"/>
      <c r="M27" s="685"/>
      <c r="N27" s="685"/>
      <c r="O27" s="685"/>
      <c r="P27" s="685"/>
      <c r="Q27" s="685"/>
      <c r="R27" s="685"/>
      <c r="S27" s="685"/>
      <c r="T27" s="24"/>
      <c r="U27" s="24"/>
      <c r="V27" s="24"/>
      <c r="W27" s="24"/>
      <c r="X27" s="24"/>
      <c r="Y27" s="24"/>
      <c r="Z27" s="24"/>
      <c r="AA27" s="24"/>
      <c r="AB27" s="24"/>
    </row>
    <row r="28" spans="1:31" ht="15" customHeight="1">
      <c r="A28" s="685"/>
      <c r="B28" s="685"/>
      <c r="C28" s="685"/>
      <c r="D28" s="685"/>
      <c r="E28" s="685"/>
      <c r="F28" s="685"/>
      <c r="G28" s="685"/>
      <c r="H28" s="685"/>
      <c r="I28" s="685"/>
      <c r="J28" s="685"/>
      <c r="K28" s="685"/>
      <c r="L28" s="685"/>
      <c r="M28" s="685"/>
      <c r="N28" s="685"/>
      <c r="O28" s="685"/>
      <c r="P28" s="685"/>
      <c r="Q28" s="685"/>
      <c r="R28" s="685"/>
      <c r="S28" s="685"/>
      <c r="T28" s="24"/>
      <c r="U28" s="24"/>
      <c r="V28" s="24"/>
      <c r="W28" s="24"/>
      <c r="X28" s="24"/>
      <c r="Y28" s="24"/>
      <c r="Z28" s="24"/>
      <c r="AA28" s="24"/>
      <c r="AB28" s="24"/>
    </row>
    <row r="29" spans="1:31" ht="15" customHeight="1">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row>
    <row r="30" spans="1:31" ht="15" customHeight="1">
      <c r="A30" s="685" t="s">
        <v>370</v>
      </c>
      <c r="B30" s="685"/>
      <c r="C30" s="685"/>
      <c r="D30" s="685"/>
      <c r="E30" s="685"/>
      <c r="F30" s="685"/>
      <c r="G30" s="685"/>
      <c r="H30" s="685"/>
      <c r="I30" s="685"/>
      <c r="J30" s="685"/>
      <c r="K30" s="685"/>
      <c r="L30" s="685"/>
      <c r="M30" s="685"/>
      <c r="N30" s="685"/>
      <c r="O30" s="685"/>
      <c r="P30" s="685"/>
      <c r="Q30" s="685"/>
      <c r="R30" s="685"/>
      <c r="S30" s="685"/>
    </row>
    <row r="31" spans="1:31">
      <c r="A31" s="685"/>
      <c r="B31" s="685"/>
      <c r="C31" s="685"/>
      <c r="D31" s="685"/>
      <c r="E31" s="685"/>
      <c r="F31" s="685"/>
      <c r="G31" s="685"/>
      <c r="H31" s="685"/>
      <c r="I31" s="685"/>
      <c r="J31" s="685"/>
      <c r="K31" s="685"/>
      <c r="L31" s="685"/>
      <c r="M31" s="685"/>
      <c r="N31" s="685"/>
      <c r="O31" s="685"/>
      <c r="P31" s="685"/>
      <c r="Q31" s="685"/>
      <c r="R31" s="685"/>
      <c r="S31" s="685"/>
    </row>
    <row r="32" spans="1:31" ht="13.95" customHeight="1">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row>
    <row r="33" spans="1:28" ht="14.4" customHeight="1">
      <c r="A33" s="685" t="s">
        <v>744</v>
      </c>
      <c r="B33" s="685"/>
      <c r="C33" s="685"/>
      <c r="D33" s="685"/>
      <c r="E33" s="685"/>
      <c r="F33" s="685"/>
      <c r="G33" s="685"/>
      <c r="H33" s="685"/>
      <c r="I33" s="685"/>
      <c r="J33" s="685"/>
      <c r="K33" s="685"/>
      <c r="L33" s="685"/>
      <c r="M33" s="685"/>
      <c r="N33" s="685"/>
      <c r="O33" s="685"/>
      <c r="P33" s="685"/>
      <c r="Q33" s="685"/>
      <c r="R33" s="685"/>
      <c r="S33" s="685"/>
      <c r="V33" s="24"/>
      <c r="Y33" s="24"/>
      <c r="AB33" s="24"/>
    </row>
    <row r="34" spans="1:28">
      <c r="A34" s="685"/>
      <c r="B34" s="685"/>
      <c r="C34" s="685"/>
      <c r="D34" s="685"/>
      <c r="E34" s="685"/>
      <c r="F34" s="685"/>
      <c r="G34" s="685"/>
      <c r="H34" s="685"/>
      <c r="I34" s="685"/>
      <c r="J34" s="685"/>
      <c r="K34" s="685"/>
      <c r="L34" s="685"/>
      <c r="M34" s="685"/>
      <c r="N34" s="685"/>
      <c r="O34" s="685"/>
      <c r="P34" s="685"/>
      <c r="Q34" s="685"/>
      <c r="R34" s="685"/>
      <c r="S34" s="685"/>
      <c r="V34" s="24"/>
      <c r="Y34" s="24"/>
      <c r="AB34" s="24"/>
    </row>
    <row r="35" spans="1:28" ht="15" customHeight="1">
      <c r="A35" s="24"/>
      <c r="B35" s="24"/>
      <c r="C35" s="24"/>
      <c r="D35" s="24"/>
      <c r="E35" s="24"/>
      <c r="F35" s="24"/>
      <c r="G35" s="24"/>
      <c r="H35" s="24"/>
      <c r="I35" s="24"/>
      <c r="J35" s="24"/>
      <c r="K35" s="24"/>
      <c r="L35" s="24"/>
      <c r="M35" s="24"/>
      <c r="N35" s="24"/>
      <c r="O35" s="24"/>
      <c r="P35" s="24"/>
      <c r="S35" s="24"/>
      <c r="V35" s="24"/>
      <c r="Y35" s="24"/>
      <c r="AB35" s="24"/>
    </row>
    <row r="36" spans="1:28">
      <c r="A36" s="155" t="s">
        <v>104</v>
      </c>
      <c r="B36" s="28"/>
      <c r="C36" s="28"/>
      <c r="D36" s="28"/>
      <c r="E36" s="28"/>
      <c r="F36" s="28"/>
      <c r="G36" s="28"/>
      <c r="H36" s="28"/>
      <c r="I36" s="28"/>
      <c r="J36" s="28"/>
      <c r="K36" s="148"/>
      <c r="L36" s="148"/>
      <c r="M36" s="148"/>
      <c r="N36" s="148"/>
      <c r="O36" s="148"/>
      <c r="P36" s="148"/>
      <c r="S36" s="24"/>
      <c r="V36" s="24"/>
      <c r="Y36" s="24"/>
      <c r="AB36" s="24"/>
    </row>
    <row r="37" spans="1:28">
      <c r="A37" s="24"/>
      <c r="B37" s="24"/>
      <c r="C37" s="24"/>
      <c r="D37" s="24"/>
      <c r="E37" s="24"/>
      <c r="F37" s="24"/>
      <c r="G37" s="24"/>
      <c r="H37" s="24"/>
      <c r="I37" s="24"/>
      <c r="J37" s="24"/>
      <c r="K37" s="24"/>
      <c r="L37" s="24"/>
      <c r="M37" s="24"/>
      <c r="N37" s="24"/>
      <c r="O37" s="24"/>
      <c r="P37" s="24"/>
      <c r="S37" s="24"/>
      <c r="V37" s="24"/>
      <c r="Y37" s="24"/>
      <c r="AB37" s="24"/>
    </row>
    <row r="38" spans="1:28">
      <c r="A38" s="24"/>
      <c r="B38" s="24"/>
      <c r="C38" s="24"/>
      <c r="D38" s="24"/>
      <c r="E38" s="24"/>
      <c r="F38" s="24"/>
      <c r="G38" s="24"/>
      <c r="H38" s="24"/>
      <c r="I38" s="24"/>
      <c r="J38" s="24"/>
      <c r="K38" s="24"/>
      <c r="L38" s="24"/>
      <c r="M38" s="24"/>
      <c r="N38" s="24"/>
      <c r="O38" s="24"/>
      <c r="P38" s="24"/>
      <c r="S38" s="24"/>
      <c r="V38" s="24"/>
      <c r="Y38" s="24"/>
      <c r="AB38" s="24"/>
    </row>
    <row r="39" spans="1:28">
      <c r="A39" s="24"/>
      <c r="B39" s="24"/>
      <c r="C39" s="24"/>
      <c r="D39" s="24"/>
      <c r="E39" s="24"/>
      <c r="F39" s="24"/>
      <c r="G39" s="24"/>
      <c r="H39" s="24"/>
      <c r="I39" s="24"/>
      <c r="J39" s="24"/>
      <c r="K39" s="24"/>
      <c r="L39" s="24"/>
      <c r="M39" s="24"/>
      <c r="N39" s="24"/>
      <c r="O39" s="24"/>
      <c r="P39" s="24"/>
      <c r="S39" s="24"/>
      <c r="V39" s="24"/>
      <c r="Y39" s="24"/>
      <c r="AB39" s="24"/>
    </row>
  </sheetData>
  <mergeCells count="16">
    <mergeCell ref="B3:AB3"/>
    <mergeCell ref="A24:S25"/>
    <mergeCell ref="A27:S28"/>
    <mergeCell ref="A30:S31"/>
    <mergeCell ref="A3:A5"/>
    <mergeCell ref="B4:D4"/>
    <mergeCell ref="E4:G4"/>
    <mergeCell ref="H4:J4"/>
    <mergeCell ref="K4:M4"/>
    <mergeCell ref="N4:P4"/>
    <mergeCell ref="Q4:S4"/>
    <mergeCell ref="AC4:AE4"/>
    <mergeCell ref="A33:S34"/>
    <mergeCell ref="T4:V4"/>
    <mergeCell ref="W4:Y4"/>
    <mergeCell ref="Z4:AB4"/>
  </mergeCells>
  <pageMargins left="0.7" right="0.7" top="0.75" bottom="0.75" header="0.3" footer="0.3"/>
  <pageSetup scale="62" orientation="landscape" r:id="rId1"/>
  <headerFooter>
    <oddFooter>&amp;C&amp;P</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pageSetUpPr fitToPage="1"/>
  </sheetPr>
  <dimension ref="A1:S60"/>
  <sheetViews>
    <sheetView zoomScale="98" zoomScaleNormal="98" workbookViewId="0">
      <selection activeCell="S30" sqref="S30"/>
    </sheetView>
  </sheetViews>
  <sheetFormatPr defaultColWidth="9.21875" defaultRowHeight="14.4"/>
  <cols>
    <col min="1" max="1" width="33.77734375" customWidth="1"/>
    <col min="2" max="7" width="7" customWidth="1"/>
  </cols>
  <sheetData>
    <row r="1" spans="1:18">
      <c r="A1" s="58" t="s">
        <v>515</v>
      </c>
      <c r="B1" s="24"/>
      <c r="C1" s="24"/>
      <c r="D1" s="24"/>
      <c r="E1" s="24"/>
      <c r="F1" s="24"/>
      <c r="G1" s="24"/>
      <c r="H1" s="24"/>
      <c r="I1" s="24"/>
      <c r="J1" s="24"/>
      <c r="K1" s="24"/>
      <c r="L1" s="24"/>
      <c r="M1" s="24"/>
      <c r="N1" s="24"/>
      <c r="O1" s="24"/>
      <c r="P1" s="24"/>
      <c r="Q1" s="24"/>
      <c r="R1" s="24"/>
    </row>
    <row r="2" spans="1:18">
      <c r="A2" s="24"/>
      <c r="B2" s="24"/>
      <c r="C2" s="24"/>
      <c r="D2" s="24"/>
      <c r="E2" s="24"/>
      <c r="F2" s="24"/>
      <c r="G2" s="24"/>
      <c r="H2" s="24"/>
      <c r="I2" s="24"/>
      <c r="J2" s="24"/>
      <c r="K2" s="24"/>
      <c r="L2" s="24"/>
      <c r="M2" s="24"/>
      <c r="N2" s="24"/>
      <c r="O2" s="24"/>
      <c r="P2" s="24"/>
      <c r="Q2" s="24"/>
      <c r="R2" s="24"/>
    </row>
    <row r="3" spans="1:18">
      <c r="A3" s="109" t="s">
        <v>15</v>
      </c>
      <c r="B3" s="131">
        <v>2009</v>
      </c>
      <c r="C3" s="131">
        <v>2010</v>
      </c>
      <c r="D3" s="131">
        <v>2011</v>
      </c>
      <c r="E3" s="131">
        <v>2012</v>
      </c>
      <c r="F3" s="131">
        <v>2013</v>
      </c>
      <c r="G3" s="131">
        <v>2014</v>
      </c>
      <c r="H3" s="132">
        <v>2015</v>
      </c>
      <c r="I3" s="131">
        <v>2016</v>
      </c>
      <c r="J3" s="131">
        <v>2017</v>
      </c>
      <c r="K3" s="131">
        <v>2018</v>
      </c>
      <c r="L3" s="131">
        <v>2019</v>
      </c>
      <c r="M3" s="131">
        <v>2020</v>
      </c>
      <c r="N3" s="131">
        <v>2021</v>
      </c>
      <c r="O3" s="131">
        <v>2022</v>
      </c>
      <c r="P3" s="131">
        <v>2023</v>
      </c>
      <c r="Q3" s="24"/>
      <c r="R3" s="24"/>
    </row>
    <row r="4" spans="1:18">
      <c r="A4" s="97" t="s">
        <v>14</v>
      </c>
      <c r="B4" s="113"/>
      <c r="C4" s="113"/>
      <c r="D4" s="113"/>
      <c r="E4" s="113"/>
      <c r="F4" s="113"/>
      <c r="G4" s="113"/>
      <c r="H4" s="113"/>
      <c r="I4" s="113"/>
      <c r="J4" s="113"/>
      <c r="K4" s="113"/>
      <c r="L4" s="113">
        <v>10.903</v>
      </c>
      <c r="M4" s="113"/>
      <c r="N4" s="113">
        <v>11.013999999999999</v>
      </c>
      <c r="O4" s="113"/>
      <c r="P4" s="113"/>
      <c r="Q4" s="24"/>
      <c r="R4" s="24"/>
    </row>
    <row r="5" spans="1:18">
      <c r="A5" s="97" t="s">
        <v>13</v>
      </c>
      <c r="B5" s="113">
        <v>29.55</v>
      </c>
      <c r="C5" s="113"/>
      <c r="D5" s="113"/>
      <c r="E5" s="113"/>
      <c r="F5" s="113"/>
      <c r="G5" s="113"/>
      <c r="H5" s="113"/>
      <c r="I5" s="113"/>
      <c r="J5" s="113"/>
      <c r="K5" s="113"/>
      <c r="L5" s="113">
        <v>57.771000000000001</v>
      </c>
      <c r="M5" s="113">
        <v>56.677</v>
      </c>
      <c r="N5" s="113">
        <v>58.386000000000003</v>
      </c>
      <c r="O5" s="113">
        <v>59.220999999999997</v>
      </c>
      <c r="P5" s="113">
        <v>52.686</v>
      </c>
      <c r="R5" s="48" t="s">
        <v>12</v>
      </c>
    </row>
    <row r="6" spans="1:18">
      <c r="A6" s="97" t="s">
        <v>259</v>
      </c>
      <c r="B6" s="113"/>
      <c r="C6" s="113"/>
      <c r="D6" s="113"/>
      <c r="E6" s="113"/>
      <c r="F6" s="113"/>
      <c r="G6" s="113"/>
      <c r="H6" s="113"/>
      <c r="I6" s="113"/>
      <c r="J6" s="113"/>
      <c r="K6" s="113"/>
      <c r="L6" s="113"/>
      <c r="M6" s="113"/>
      <c r="N6" s="113"/>
      <c r="O6" s="113"/>
      <c r="P6" s="113"/>
      <c r="R6" s="48"/>
    </row>
    <row r="7" spans="1:18">
      <c r="A7" s="97" t="s">
        <v>85</v>
      </c>
      <c r="B7" s="113"/>
      <c r="C7" s="113"/>
      <c r="D7" s="113"/>
      <c r="E7" s="113"/>
      <c r="F7" s="113"/>
      <c r="G7" s="113"/>
      <c r="H7" s="113"/>
      <c r="I7" s="113">
        <v>13.9</v>
      </c>
      <c r="J7" s="113"/>
      <c r="K7" s="113"/>
      <c r="L7" s="113"/>
      <c r="M7" s="113">
        <v>29.581</v>
      </c>
      <c r="N7" s="113"/>
      <c r="O7" s="113"/>
      <c r="P7" s="113"/>
      <c r="Q7" s="24"/>
      <c r="R7" s="24"/>
    </row>
    <row r="8" spans="1:18">
      <c r="A8" s="97" t="s">
        <v>258</v>
      </c>
      <c r="B8" s="113"/>
      <c r="C8" s="113"/>
      <c r="D8" s="113"/>
      <c r="E8" s="115"/>
      <c r="F8" s="113"/>
      <c r="G8" s="113"/>
      <c r="H8" s="115"/>
      <c r="I8" s="113">
        <v>54.64</v>
      </c>
      <c r="J8" s="113"/>
      <c r="K8" s="113"/>
      <c r="L8" s="113"/>
      <c r="M8" s="113"/>
      <c r="N8" s="113">
        <v>41.671999999999997</v>
      </c>
      <c r="O8" s="113"/>
      <c r="P8" s="113"/>
      <c r="R8" s="24"/>
    </row>
    <row r="9" spans="1:18">
      <c r="A9" s="97" t="s">
        <v>11</v>
      </c>
      <c r="B9" s="113"/>
      <c r="C9" s="113"/>
      <c r="D9" s="113"/>
      <c r="E9" s="113"/>
      <c r="F9" s="113"/>
      <c r="G9" s="113"/>
      <c r="H9" s="113"/>
      <c r="I9" s="113"/>
      <c r="J9" s="113"/>
      <c r="K9" s="113"/>
      <c r="L9" s="113">
        <v>31.661999999999999</v>
      </c>
      <c r="M9" s="113"/>
      <c r="N9" s="113"/>
      <c r="O9" s="113"/>
      <c r="P9" s="113"/>
      <c r="Q9" s="24"/>
      <c r="R9" s="24"/>
    </row>
    <row r="10" spans="1:18">
      <c r="A10" s="97" t="s">
        <v>10</v>
      </c>
      <c r="B10" s="113"/>
      <c r="C10" s="113"/>
      <c r="D10" s="113"/>
      <c r="E10" s="113">
        <v>24.45</v>
      </c>
      <c r="F10" s="113"/>
      <c r="G10" s="113"/>
      <c r="H10" s="115"/>
      <c r="I10" s="113"/>
      <c r="J10" s="113"/>
      <c r="K10" s="113"/>
      <c r="L10" s="113"/>
      <c r="M10" s="113"/>
      <c r="N10" s="113"/>
      <c r="O10" s="113">
        <v>28.573</v>
      </c>
      <c r="P10" s="113"/>
      <c r="Q10" s="24"/>
      <c r="R10" s="24"/>
    </row>
    <row r="11" spans="1:18">
      <c r="A11" s="97" t="s">
        <v>9</v>
      </c>
      <c r="B11" s="113"/>
      <c r="C11" s="113"/>
      <c r="D11" s="113"/>
      <c r="E11" s="113"/>
      <c r="F11" s="113"/>
      <c r="G11" s="113"/>
      <c r="H11" s="113"/>
      <c r="I11" s="113"/>
      <c r="J11" s="113"/>
      <c r="K11" s="113"/>
      <c r="L11" s="113"/>
      <c r="M11" s="113"/>
      <c r="N11" s="113"/>
      <c r="O11" s="113"/>
      <c r="P11" s="113"/>
      <c r="Q11" s="24"/>
      <c r="R11" s="24"/>
    </row>
    <row r="12" spans="1:18">
      <c r="A12" s="97" t="s">
        <v>8</v>
      </c>
      <c r="B12" s="113"/>
      <c r="C12" s="113"/>
      <c r="D12" s="113">
        <v>21.33</v>
      </c>
      <c r="E12" s="113">
        <v>22.3</v>
      </c>
      <c r="F12" s="113">
        <v>28.1</v>
      </c>
      <c r="G12" s="113">
        <v>28.3</v>
      </c>
      <c r="H12" s="113">
        <v>28.4</v>
      </c>
      <c r="I12" s="113">
        <v>27</v>
      </c>
      <c r="J12" s="113">
        <v>30.82</v>
      </c>
      <c r="K12" s="113">
        <v>27.6</v>
      </c>
      <c r="L12" s="113">
        <v>28.1</v>
      </c>
      <c r="M12" s="113"/>
      <c r="N12" s="113">
        <v>40.036999999999999</v>
      </c>
      <c r="O12" s="113">
        <v>27.027999999999999</v>
      </c>
      <c r="P12" s="113">
        <v>35.369</v>
      </c>
      <c r="Q12" s="24"/>
      <c r="R12" s="24"/>
    </row>
    <row r="13" spans="1:18">
      <c r="A13" s="97" t="s">
        <v>6</v>
      </c>
      <c r="B13" s="113"/>
      <c r="C13" s="113"/>
      <c r="D13" s="113"/>
      <c r="E13" s="113"/>
      <c r="F13" s="113"/>
      <c r="G13" s="113"/>
      <c r="H13" s="113">
        <v>22.15</v>
      </c>
      <c r="I13" s="113"/>
      <c r="J13" s="113"/>
      <c r="K13" s="113"/>
      <c r="L13" s="113"/>
      <c r="M13" s="113"/>
      <c r="N13" s="113"/>
      <c r="O13" s="113"/>
      <c r="P13" s="113"/>
      <c r="Q13" s="24"/>
      <c r="R13" s="24"/>
    </row>
    <row r="14" spans="1:18">
      <c r="A14" s="97" t="s">
        <v>25</v>
      </c>
      <c r="B14" s="115"/>
      <c r="C14" s="115"/>
      <c r="D14" s="115"/>
      <c r="E14" s="115">
        <v>25.6</v>
      </c>
      <c r="F14" s="113">
        <v>48.49</v>
      </c>
      <c r="G14" s="113">
        <v>46.67</v>
      </c>
      <c r="H14" s="113"/>
      <c r="I14" s="113">
        <v>48.62</v>
      </c>
      <c r="J14" s="113"/>
      <c r="K14" s="113">
        <v>48.240001678466797</v>
      </c>
      <c r="L14" s="113"/>
      <c r="M14" s="113"/>
      <c r="N14" s="113"/>
      <c r="O14" s="113"/>
      <c r="P14" s="113"/>
      <c r="Q14" s="24"/>
      <c r="R14" s="24"/>
    </row>
    <row r="15" spans="1:18">
      <c r="A15" s="97" t="s">
        <v>4</v>
      </c>
      <c r="B15" s="113">
        <v>33.229999999999997</v>
      </c>
      <c r="C15" s="113">
        <v>32.049999999999997</v>
      </c>
      <c r="D15" s="113">
        <v>33.65</v>
      </c>
      <c r="E15" s="113">
        <v>34.770000000000003</v>
      </c>
      <c r="F15" s="113">
        <v>33.119999999999997</v>
      </c>
      <c r="G15" s="113">
        <v>34.29</v>
      </c>
      <c r="H15" s="113">
        <v>33.89</v>
      </c>
      <c r="I15" s="113">
        <v>35.729999999999997</v>
      </c>
      <c r="J15" s="113">
        <v>35.229999999999997</v>
      </c>
      <c r="K15" s="113">
        <v>33.93</v>
      </c>
      <c r="L15" s="113">
        <v>47.349998474121101</v>
      </c>
      <c r="M15" s="113">
        <v>40.002000000000002</v>
      </c>
      <c r="N15" s="113"/>
      <c r="O15" s="113"/>
      <c r="P15" s="113">
        <v>50.26</v>
      </c>
      <c r="R15" s="24"/>
    </row>
    <row r="16" spans="1:18">
      <c r="A16" s="97" t="s">
        <v>3</v>
      </c>
      <c r="B16" s="113"/>
      <c r="C16" s="113"/>
      <c r="D16" s="113"/>
      <c r="E16" s="113"/>
      <c r="F16" s="113"/>
      <c r="G16" s="113">
        <v>44.87</v>
      </c>
      <c r="H16" s="113">
        <v>49</v>
      </c>
      <c r="I16" s="113">
        <v>43.8</v>
      </c>
      <c r="J16" s="113"/>
      <c r="K16" s="113"/>
      <c r="L16" s="113">
        <v>33.299999999999997</v>
      </c>
      <c r="M16" s="113"/>
      <c r="N16" s="113">
        <v>35.186</v>
      </c>
      <c r="O16" s="113">
        <v>36.527000000000001</v>
      </c>
      <c r="P16" s="113">
        <v>36.026000000000003</v>
      </c>
      <c r="R16" s="24"/>
    </row>
    <row r="17" spans="1:19">
      <c r="A17" s="97" t="s">
        <v>65</v>
      </c>
      <c r="B17" s="113"/>
      <c r="C17" s="113"/>
      <c r="D17" s="113"/>
      <c r="E17" s="113"/>
      <c r="F17" s="113"/>
      <c r="G17" s="113">
        <v>17.34</v>
      </c>
      <c r="H17" s="113"/>
      <c r="I17" s="113"/>
      <c r="J17" s="113"/>
      <c r="K17" s="113"/>
      <c r="L17" s="113"/>
      <c r="M17" s="113"/>
      <c r="N17" s="113"/>
      <c r="O17" s="113"/>
      <c r="P17" s="113"/>
      <c r="Q17" s="24"/>
      <c r="R17" s="24"/>
    </row>
    <row r="18" spans="1:19">
      <c r="A18" s="97" t="s">
        <v>2</v>
      </c>
      <c r="B18" s="113"/>
      <c r="C18" s="113"/>
      <c r="D18" s="113"/>
      <c r="E18" s="115"/>
      <c r="F18" s="113"/>
      <c r="G18" s="113"/>
      <c r="H18" s="113"/>
      <c r="I18" s="113"/>
      <c r="J18" s="113">
        <v>28.51</v>
      </c>
      <c r="K18" s="113">
        <v>40.259998321533203</v>
      </c>
      <c r="L18" s="113">
        <v>29.95</v>
      </c>
      <c r="M18" s="113">
        <v>39.622</v>
      </c>
      <c r="N18" s="113">
        <v>39.512</v>
      </c>
      <c r="O18" s="113">
        <v>36.457999999999998</v>
      </c>
      <c r="P18" s="113"/>
      <c r="Q18" s="24"/>
      <c r="R18" s="24"/>
    </row>
    <row r="19" spans="1:19">
      <c r="A19" s="97" t="s">
        <v>40</v>
      </c>
      <c r="B19" s="113"/>
      <c r="C19" s="113"/>
      <c r="D19" s="113"/>
      <c r="E19" s="113"/>
      <c r="F19" s="113"/>
      <c r="G19" s="113"/>
      <c r="H19" s="113"/>
      <c r="I19" s="113"/>
      <c r="J19" s="113"/>
      <c r="K19" s="113"/>
      <c r="L19" s="113">
        <v>38.099998474121101</v>
      </c>
      <c r="M19" s="113"/>
      <c r="N19" s="113">
        <v>28.151</v>
      </c>
      <c r="O19" s="113">
        <v>29.273</v>
      </c>
      <c r="P19" s="113">
        <v>33.359000000000002</v>
      </c>
      <c r="Q19" s="24"/>
      <c r="R19" s="24"/>
    </row>
    <row r="20" spans="1:19">
      <c r="A20" s="150"/>
      <c r="B20" s="24"/>
      <c r="C20" s="24"/>
      <c r="D20" s="24"/>
      <c r="E20" s="24"/>
      <c r="F20" s="24"/>
      <c r="G20" s="24"/>
      <c r="H20" s="24"/>
      <c r="I20" s="70"/>
      <c r="J20" s="70"/>
      <c r="K20" s="70"/>
      <c r="L20" s="70"/>
      <c r="M20" s="24"/>
      <c r="N20" s="24"/>
      <c r="O20" s="24"/>
      <c r="P20" s="24"/>
      <c r="Q20" s="24"/>
      <c r="R20" s="24"/>
    </row>
    <row r="21" spans="1:19" ht="15" customHeight="1">
      <c r="A21" s="162" t="s">
        <v>26</v>
      </c>
      <c r="B21" s="24"/>
      <c r="C21" s="24"/>
      <c r="D21" s="24"/>
      <c r="E21" s="24"/>
      <c r="F21" s="24"/>
      <c r="G21" s="24"/>
      <c r="H21" s="24"/>
      <c r="I21" s="70"/>
      <c r="J21" s="70"/>
      <c r="K21" s="70"/>
      <c r="L21" s="70"/>
      <c r="M21" s="24"/>
      <c r="N21" s="24"/>
      <c r="O21" s="24"/>
      <c r="P21" s="24"/>
      <c r="Q21" s="24"/>
      <c r="R21" s="24"/>
    </row>
    <row r="22" spans="1:19">
      <c r="A22" s="685" t="s">
        <v>321</v>
      </c>
      <c r="B22" s="685"/>
      <c r="C22" s="685"/>
      <c r="D22" s="685"/>
      <c r="E22" s="685"/>
      <c r="F22" s="685"/>
      <c r="G22" s="685"/>
      <c r="H22" s="685"/>
      <c r="I22" s="685"/>
      <c r="J22" s="685"/>
      <c r="K22" s="685"/>
      <c r="L22" s="685"/>
      <c r="M22" s="24"/>
      <c r="N22" s="24"/>
      <c r="O22" s="24"/>
      <c r="P22" s="24"/>
      <c r="Q22" s="24"/>
      <c r="R22" s="24"/>
    </row>
    <row r="23" spans="1:19" ht="14.7" customHeight="1">
      <c r="A23" s="685"/>
      <c r="B23" s="685"/>
      <c r="C23" s="685"/>
      <c r="D23" s="685"/>
      <c r="E23" s="685"/>
      <c r="F23" s="685"/>
      <c r="G23" s="685"/>
      <c r="H23" s="685"/>
      <c r="I23" s="685"/>
      <c r="J23" s="685"/>
      <c r="K23" s="685"/>
      <c r="L23" s="685"/>
      <c r="M23" s="24"/>
      <c r="N23" s="24"/>
      <c r="O23" s="24"/>
      <c r="P23" s="24"/>
      <c r="Q23" s="24"/>
      <c r="R23" s="24"/>
    </row>
    <row r="24" spans="1:19" ht="14.7" customHeight="1">
      <c r="A24" s="152" t="s">
        <v>392</v>
      </c>
      <c r="B24" s="151"/>
      <c r="C24" s="151"/>
      <c r="D24" s="151"/>
      <c r="E24" s="151"/>
      <c r="F24" s="151"/>
      <c r="G24" s="151"/>
      <c r="H24" s="151"/>
      <c r="I24" s="151"/>
      <c r="J24" s="151"/>
      <c r="K24" s="151"/>
      <c r="L24" s="151"/>
      <c r="M24" s="24"/>
      <c r="N24" s="24"/>
      <c r="O24" s="24"/>
      <c r="P24" s="24"/>
      <c r="Q24" s="24"/>
      <c r="R24" s="24"/>
    </row>
    <row r="25" spans="1:19">
      <c r="A25" s="152" t="s">
        <v>448</v>
      </c>
      <c r="B25" s="151"/>
      <c r="C25" s="151"/>
      <c r="D25" s="151"/>
      <c r="E25" s="151"/>
      <c r="F25" s="151"/>
      <c r="G25" s="151"/>
      <c r="H25" s="151"/>
      <c r="I25" s="151"/>
      <c r="J25" s="151"/>
      <c r="K25" s="151"/>
      <c r="L25" s="151"/>
      <c r="M25" s="24"/>
      <c r="N25" s="24"/>
      <c r="O25" s="24"/>
      <c r="P25" s="24"/>
      <c r="Q25" s="24"/>
      <c r="R25" s="24"/>
    </row>
    <row r="26" spans="1:19">
      <c r="A26" s="152" t="s">
        <v>765</v>
      </c>
      <c r="B26" s="24"/>
      <c r="C26" s="24"/>
      <c r="D26" s="24"/>
      <c r="E26" s="24"/>
      <c r="F26" s="24"/>
      <c r="G26" s="24"/>
      <c r="H26" s="24"/>
      <c r="I26" s="70"/>
      <c r="J26" s="70"/>
      <c r="K26" s="70"/>
      <c r="L26" s="70"/>
      <c r="M26" s="24"/>
      <c r="N26" s="24"/>
      <c r="O26" s="24"/>
      <c r="P26" s="24"/>
      <c r="Q26" s="24"/>
      <c r="R26" s="24"/>
    </row>
    <row r="27" spans="1:19">
      <c r="A27" s="157"/>
      <c r="B27" s="93"/>
      <c r="C27" s="93"/>
      <c r="D27" s="93"/>
      <c r="E27" s="93"/>
      <c r="F27" s="93"/>
      <c r="G27" s="93"/>
      <c r="H27" s="93"/>
      <c r="I27" s="93"/>
      <c r="J27" s="93"/>
      <c r="K27" s="93"/>
      <c r="L27" s="93"/>
      <c r="M27" s="93"/>
      <c r="N27" s="93"/>
      <c r="O27" s="93"/>
      <c r="P27" s="93"/>
      <c r="Q27" s="93"/>
      <c r="R27" s="93"/>
      <c r="S27" s="93"/>
    </row>
    <row r="28" spans="1:19">
      <c r="B28" s="93"/>
      <c r="C28" s="93"/>
      <c r="D28" s="93"/>
      <c r="E28" s="93"/>
      <c r="F28" s="93"/>
      <c r="G28" s="93"/>
      <c r="H28" s="93"/>
      <c r="I28" s="93"/>
      <c r="J28" s="93"/>
      <c r="K28" s="93"/>
      <c r="L28" s="93"/>
      <c r="M28" s="93"/>
      <c r="N28" s="93"/>
      <c r="O28" s="93"/>
      <c r="P28" s="93"/>
      <c r="Q28" s="93"/>
      <c r="R28" s="93"/>
      <c r="S28" s="93"/>
    </row>
    <row r="29" spans="1:19">
      <c r="I29" s="70"/>
      <c r="J29" s="70"/>
      <c r="K29" s="70"/>
      <c r="L29" s="70"/>
    </row>
    <row r="30" spans="1:19">
      <c r="I30" s="70"/>
      <c r="J30" s="70"/>
      <c r="K30" s="70"/>
      <c r="L30" s="70"/>
    </row>
    <row r="31" spans="1:19">
      <c r="I31" s="70"/>
      <c r="J31" s="70"/>
      <c r="K31" s="70"/>
      <c r="L31" s="70"/>
    </row>
    <row r="32" spans="1:19">
      <c r="I32" s="70"/>
      <c r="J32" s="70"/>
      <c r="K32" s="70"/>
      <c r="L32" s="70"/>
    </row>
    <row r="33" spans="9:12">
      <c r="I33" s="70"/>
      <c r="J33" s="70"/>
      <c r="K33" s="70"/>
      <c r="L33" s="70"/>
    </row>
    <row r="34" spans="9:12">
      <c r="I34" s="70"/>
      <c r="J34" s="70"/>
      <c r="K34" s="70"/>
      <c r="L34" s="70"/>
    </row>
    <row r="35" spans="9:12">
      <c r="I35" s="71"/>
      <c r="J35" s="71"/>
      <c r="K35" s="71"/>
      <c r="L35" s="71"/>
    </row>
    <row r="36" spans="9:12">
      <c r="I36" s="71"/>
      <c r="J36" s="71"/>
      <c r="K36" s="71"/>
      <c r="L36" s="71"/>
    </row>
    <row r="37" spans="9:12">
      <c r="I37" s="71"/>
      <c r="J37" s="71"/>
      <c r="K37" s="71"/>
      <c r="L37" s="71"/>
    </row>
    <row r="38" spans="9:12">
      <c r="I38" s="70"/>
      <c r="J38" s="70"/>
      <c r="K38" s="70"/>
      <c r="L38" s="70"/>
    </row>
    <row r="39" spans="9:12">
      <c r="I39" s="70"/>
      <c r="J39" s="70"/>
      <c r="K39" s="70"/>
      <c r="L39" s="70"/>
    </row>
    <row r="40" spans="9:12">
      <c r="I40" s="70"/>
      <c r="J40" s="70"/>
      <c r="K40" s="70"/>
      <c r="L40" s="70"/>
    </row>
    <row r="41" spans="9:12">
      <c r="I41" s="70"/>
      <c r="J41" s="70"/>
      <c r="K41" s="70"/>
      <c r="L41" s="70"/>
    </row>
    <row r="42" spans="9:12">
      <c r="I42" s="70"/>
      <c r="J42" s="70"/>
      <c r="K42" s="70"/>
      <c r="L42" s="70"/>
    </row>
    <row r="43" spans="9:12">
      <c r="I43" s="70"/>
      <c r="J43" s="70"/>
      <c r="K43" s="70"/>
      <c r="L43" s="70"/>
    </row>
    <row r="44" spans="9:12">
      <c r="I44" s="70"/>
      <c r="J44" s="70"/>
      <c r="K44" s="70"/>
      <c r="L44" s="70"/>
    </row>
    <row r="45" spans="9:12">
      <c r="I45" s="70"/>
      <c r="J45" s="70"/>
      <c r="K45" s="70"/>
      <c r="L45" s="70"/>
    </row>
    <row r="46" spans="9:12">
      <c r="I46" s="70"/>
      <c r="J46" s="70"/>
      <c r="K46" s="70"/>
      <c r="L46" s="70"/>
    </row>
    <row r="47" spans="9:12">
      <c r="I47" s="24"/>
      <c r="J47" s="24"/>
      <c r="K47" s="24"/>
      <c r="L47" s="24"/>
    </row>
    <row r="48" spans="9:12">
      <c r="I48" s="24"/>
      <c r="J48" s="24"/>
      <c r="K48" s="24"/>
      <c r="L48" s="24"/>
    </row>
    <row r="49" spans="9:12">
      <c r="I49" s="24"/>
      <c r="J49" s="24"/>
      <c r="K49" s="24"/>
      <c r="L49" s="24"/>
    </row>
    <row r="50" spans="9:12">
      <c r="I50" s="24"/>
      <c r="J50" s="24"/>
      <c r="K50" s="24"/>
      <c r="L50" s="24"/>
    </row>
    <row r="51" spans="9:12">
      <c r="I51" s="24"/>
      <c r="J51" s="24"/>
      <c r="K51" s="24"/>
      <c r="L51" s="24"/>
    </row>
    <row r="52" spans="9:12">
      <c r="I52" s="24"/>
      <c r="J52" s="24"/>
      <c r="K52" s="24"/>
      <c r="L52" s="24"/>
    </row>
    <row r="53" spans="9:12">
      <c r="I53" s="24"/>
      <c r="J53" s="24"/>
      <c r="K53" s="24"/>
      <c r="L53" s="24"/>
    </row>
    <row r="54" spans="9:12">
      <c r="I54" s="24"/>
      <c r="J54" s="24"/>
      <c r="K54" s="24"/>
      <c r="L54" s="24"/>
    </row>
    <row r="55" spans="9:12">
      <c r="I55" s="24"/>
      <c r="J55" s="24"/>
      <c r="K55" s="24"/>
      <c r="L55" s="24"/>
    </row>
    <row r="56" spans="9:12">
      <c r="I56" s="24"/>
      <c r="J56" s="24"/>
      <c r="K56" s="24"/>
      <c r="L56" s="24"/>
    </row>
    <row r="57" spans="9:12">
      <c r="I57" s="24"/>
      <c r="J57" s="24"/>
      <c r="K57" s="24"/>
      <c r="L57" s="24"/>
    </row>
    <row r="58" spans="9:12">
      <c r="I58" s="24"/>
      <c r="J58" s="24"/>
      <c r="K58" s="24"/>
      <c r="L58" s="24"/>
    </row>
    <row r="59" spans="9:12">
      <c r="I59" s="24"/>
      <c r="J59" s="24"/>
      <c r="K59" s="24"/>
      <c r="L59" s="24"/>
    </row>
    <row r="60" spans="9:12">
      <c r="I60" s="24"/>
      <c r="J60" s="24"/>
      <c r="K60" s="24"/>
      <c r="L60" s="24"/>
    </row>
  </sheetData>
  <mergeCells count="1">
    <mergeCell ref="A22:L23"/>
  </mergeCells>
  <hyperlinks>
    <hyperlink ref="R5" location="Content!B58" display="Back to Content Page" xr:uid="{00000000-0004-0000-8600-000000000000}"/>
  </hyperlinks>
  <pageMargins left="0.7" right="0.7" top="0.75" bottom="0.75" header="0.3" footer="0.3"/>
  <pageSetup paperSize="9" orientation="landscape" r:id="rId1"/>
  <headerFooter>
    <oddFooter>&amp;C&amp;P</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pageSetUpPr fitToPage="1"/>
  </sheetPr>
  <dimension ref="B8:O12"/>
  <sheetViews>
    <sheetView topLeftCell="A7" workbookViewId="0">
      <selection activeCell="A15" sqref="A15"/>
    </sheetView>
  </sheetViews>
  <sheetFormatPr defaultColWidth="9.21875" defaultRowHeight="14.4"/>
  <cols>
    <col min="2" max="2" width="9.77734375" customWidth="1"/>
  </cols>
  <sheetData>
    <row r="8" spans="2:15" ht="58.8">
      <c r="B8" s="676">
        <v>5</v>
      </c>
      <c r="C8" s="676"/>
      <c r="D8" s="676"/>
      <c r="E8" s="676"/>
      <c r="F8" s="676"/>
      <c r="G8" s="676"/>
      <c r="H8" s="676"/>
      <c r="I8" s="676"/>
      <c r="J8" s="676"/>
      <c r="K8" s="676"/>
      <c r="L8" s="676"/>
      <c r="M8" s="676"/>
      <c r="N8" s="676"/>
      <c r="O8" s="676"/>
    </row>
    <row r="9" spans="2:15" ht="58.8">
      <c r="B9" s="676" t="s">
        <v>409</v>
      </c>
      <c r="C9" s="676"/>
      <c r="D9" s="676"/>
      <c r="E9" s="676"/>
      <c r="F9" s="676"/>
      <c r="G9" s="676"/>
      <c r="H9" s="676"/>
      <c r="I9" s="676"/>
      <c r="J9" s="676"/>
      <c r="K9" s="676"/>
      <c r="L9" s="676"/>
      <c r="M9" s="676"/>
      <c r="N9" s="676"/>
      <c r="O9" s="676"/>
    </row>
    <row r="12" spans="2:15">
      <c r="C12" s="142"/>
    </row>
  </sheetData>
  <mergeCells count="2">
    <mergeCell ref="B8:O8"/>
    <mergeCell ref="B9:O9"/>
  </mergeCells>
  <printOptions horizontalCentered="1" verticalCentered="1"/>
  <pageMargins left="0.7" right="0.7" top="0.75" bottom="0.75" header="0.3" footer="0.3"/>
  <pageSetup scale="95" orientation="landscape" horizontalDpi="300" verticalDpi="300" r:id="rId1"/>
  <headerFooter>
    <oddFooter>&amp;C&amp;P</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pageSetUpPr fitToPage="1"/>
  </sheetPr>
  <dimension ref="A1:R34"/>
  <sheetViews>
    <sheetView zoomScaleNormal="100" workbookViewId="0">
      <selection activeCell="A24" sqref="A24:O24"/>
    </sheetView>
  </sheetViews>
  <sheetFormatPr defaultColWidth="9.21875" defaultRowHeight="14.4"/>
  <cols>
    <col min="1" max="1" width="33.77734375" customWidth="1"/>
    <col min="2" max="15" width="9" customWidth="1"/>
  </cols>
  <sheetData>
    <row r="1" spans="1:18">
      <c r="A1" s="32" t="s">
        <v>563</v>
      </c>
      <c r="B1" s="11"/>
      <c r="C1" s="11"/>
      <c r="D1" s="11"/>
      <c r="E1" s="11"/>
      <c r="F1" s="11"/>
      <c r="G1" s="11"/>
      <c r="H1" s="11"/>
      <c r="I1" s="11"/>
      <c r="J1" s="11"/>
      <c r="K1" s="11"/>
      <c r="L1" s="11"/>
      <c r="M1" s="11"/>
      <c r="N1" s="11"/>
      <c r="O1" s="11"/>
      <c r="P1" s="24"/>
      <c r="Q1" s="24"/>
      <c r="R1" s="24"/>
    </row>
    <row r="2" spans="1:18" ht="15" thickBot="1">
      <c r="A2" s="11"/>
      <c r="B2" s="11"/>
      <c r="C2" s="11"/>
      <c r="D2" s="11"/>
      <c r="E2" s="11"/>
      <c r="F2" s="11"/>
      <c r="G2" s="11"/>
      <c r="H2" s="11"/>
      <c r="I2" s="11"/>
      <c r="J2" s="11"/>
      <c r="K2" s="11"/>
      <c r="L2" s="11"/>
      <c r="M2" s="11"/>
      <c r="N2" s="11"/>
      <c r="O2" s="11"/>
      <c r="P2" s="24"/>
      <c r="Q2" s="24"/>
      <c r="R2" s="24"/>
    </row>
    <row r="3" spans="1:18" ht="15" thickBot="1">
      <c r="A3" s="852" t="s">
        <v>24</v>
      </c>
      <c r="B3" s="801" t="s">
        <v>445</v>
      </c>
      <c r="C3" s="799"/>
      <c r="D3" s="799"/>
      <c r="E3" s="799"/>
      <c r="F3" s="799"/>
      <c r="G3" s="799"/>
      <c r="H3" s="799"/>
      <c r="I3" s="799"/>
      <c r="J3" s="799"/>
      <c r="K3" s="799"/>
      <c r="L3" s="799"/>
      <c r="M3" s="799"/>
      <c r="N3" s="799"/>
      <c r="O3" s="800"/>
      <c r="P3" s="24"/>
      <c r="Q3" s="24"/>
      <c r="R3" s="24"/>
    </row>
    <row r="4" spans="1:18">
      <c r="A4" s="853"/>
      <c r="B4" s="520">
        <v>2010</v>
      </c>
      <c r="C4" s="209">
        <v>2011</v>
      </c>
      <c r="D4" s="209">
        <v>2012</v>
      </c>
      <c r="E4" s="209">
        <v>2013</v>
      </c>
      <c r="F4" s="209">
        <v>2014</v>
      </c>
      <c r="G4" s="209">
        <v>2015</v>
      </c>
      <c r="H4" s="209">
        <v>2016</v>
      </c>
      <c r="I4" s="209">
        <v>2017</v>
      </c>
      <c r="J4" s="209">
        <v>2018</v>
      </c>
      <c r="K4" s="209">
        <v>2019</v>
      </c>
      <c r="L4" s="209">
        <v>2020</v>
      </c>
      <c r="M4" s="209">
        <v>2021</v>
      </c>
      <c r="N4" s="209">
        <v>2022</v>
      </c>
      <c r="O4" s="180">
        <v>2023</v>
      </c>
      <c r="P4" s="24"/>
      <c r="Q4" s="24"/>
      <c r="R4" s="24"/>
    </row>
    <row r="5" spans="1:18">
      <c r="A5" s="429" t="s">
        <v>14</v>
      </c>
      <c r="B5" s="613">
        <v>6756</v>
      </c>
      <c r="C5" s="126">
        <v>7307</v>
      </c>
      <c r="D5" s="118">
        <v>7628.7079999999996</v>
      </c>
      <c r="E5" s="126">
        <v>7628.7079999999996</v>
      </c>
      <c r="F5" s="126">
        <v>7182.6310000000003</v>
      </c>
      <c r="G5" s="118">
        <v>31690</v>
      </c>
      <c r="H5" s="118">
        <v>31690</v>
      </c>
      <c r="I5" s="126"/>
      <c r="J5" s="126">
        <v>13651.041999999999</v>
      </c>
      <c r="K5" s="126">
        <v>14294.4127379109</v>
      </c>
      <c r="L5" s="126">
        <v>15120.761430024066</v>
      </c>
      <c r="M5" s="126">
        <v>15910.704818465463</v>
      </c>
      <c r="N5" s="118">
        <v>16369.123863281062</v>
      </c>
      <c r="O5" s="414"/>
      <c r="Q5" s="48"/>
      <c r="R5" s="24"/>
    </row>
    <row r="6" spans="1:18">
      <c r="A6" s="429" t="s">
        <v>13</v>
      </c>
      <c r="B6" s="613">
        <v>705</v>
      </c>
      <c r="C6" s="118">
        <v>711</v>
      </c>
      <c r="D6" s="118">
        <v>803</v>
      </c>
      <c r="E6" s="459">
        <v>900</v>
      </c>
      <c r="F6" s="459">
        <v>900</v>
      </c>
      <c r="G6" s="118">
        <v>837</v>
      </c>
      <c r="H6" s="118">
        <v>838</v>
      </c>
      <c r="I6" s="118">
        <v>838</v>
      </c>
      <c r="J6" s="118">
        <v>838</v>
      </c>
      <c r="K6" s="118">
        <v>954</v>
      </c>
      <c r="L6" s="118">
        <v>973</v>
      </c>
      <c r="M6" s="118">
        <v>970</v>
      </c>
      <c r="N6" s="118">
        <v>962</v>
      </c>
      <c r="O6" s="249">
        <v>1064</v>
      </c>
      <c r="P6" s="24"/>
      <c r="Q6" s="24"/>
      <c r="R6" s="24"/>
    </row>
    <row r="7" spans="1:18">
      <c r="A7" s="429" t="s">
        <v>259</v>
      </c>
      <c r="B7" s="613">
        <v>195.78100000000001</v>
      </c>
      <c r="C7" s="126">
        <v>207.11699999999999</v>
      </c>
      <c r="D7" s="118">
        <v>218.83500000000001</v>
      </c>
      <c r="E7" s="126">
        <v>230.78399999999999</v>
      </c>
      <c r="F7" s="126">
        <v>242.79900000000001</v>
      </c>
      <c r="G7" s="118">
        <v>254.99199999999999</v>
      </c>
      <c r="H7" s="118">
        <v>266.75799999999998</v>
      </c>
      <c r="I7" s="126">
        <v>278.613</v>
      </c>
      <c r="J7" s="126">
        <v>290.49</v>
      </c>
      <c r="K7" s="126"/>
      <c r="L7" s="118"/>
      <c r="M7" s="118">
        <v>271</v>
      </c>
      <c r="N7" s="118"/>
      <c r="O7" s="249"/>
      <c r="Q7" s="48" t="s">
        <v>12</v>
      </c>
      <c r="R7" s="24"/>
    </row>
    <row r="8" spans="1:18">
      <c r="A8" s="429" t="s">
        <v>85</v>
      </c>
      <c r="B8" s="605">
        <v>24385.863000000001</v>
      </c>
      <c r="C8" s="126">
        <v>25148.483</v>
      </c>
      <c r="D8" s="126">
        <v>25930.295999999998</v>
      </c>
      <c r="E8" s="126"/>
      <c r="F8" s="126" t="s">
        <v>7</v>
      </c>
      <c r="G8" s="126"/>
      <c r="H8" s="126">
        <v>27015.713</v>
      </c>
      <c r="I8" s="118">
        <v>27920.339</v>
      </c>
      <c r="J8" s="118">
        <v>28791.023000000001</v>
      </c>
      <c r="K8" s="118">
        <v>29742.043000000001</v>
      </c>
      <c r="L8" s="118">
        <v>31547</v>
      </c>
      <c r="M8" s="118"/>
      <c r="N8" s="118"/>
      <c r="O8" s="249"/>
      <c r="P8" s="24"/>
      <c r="Q8" s="24"/>
      <c r="R8" s="24"/>
    </row>
    <row r="9" spans="1:18">
      <c r="A9" s="429" t="s">
        <v>258</v>
      </c>
      <c r="B9" s="613">
        <v>270.97000000000003</v>
      </c>
      <c r="C9" s="118">
        <v>270.97000000000003</v>
      </c>
      <c r="D9" s="118">
        <v>270.97000000000003</v>
      </c>
      <c r="E9" s="118">
        <v>295.23700000000002</v>
      </c>
      <c r="F9" s="118">
        <v>295.23700000000002</v>
      </c>
      <c r="G9" s="118">
        <v>295.23700000000002</v>
      </c>
      <c r="H9" s="118">
        <v>374</v>
      </c>
      <c r="I9" s="118">
        <v>374</v>
      </c>
      <c r="J9" s="118">
        <v>374</v>
      </c>
      <c r="K9" s="118">
        <v>374</v>
      </c>
      <c r="L9" s="118">
        <v>374</v>
      </c>
      <c r="M9" s="118">
        <v>363</v>
      </c>
      <c r="N9" s="118">
        <v>363</v>
      </c>
      <c r="O9" s="249">
        <v>403</v>
      </c>
      <c r="P9" s="24"/>
      <c r="Q9" s="24"/>
      <c r="R9" s="24"/>
    </row>
    <row r="10" spans="1:18">
      <c r="A10" s="429" t="s">
        <v>11</v>
      </c>
      <c r="B10" s="605">
        <v>1462</v>
      </c>
      <c r="C10" s="126">
        <v>1483</v>
      </c>
      <c r="D10" s="126">
        <v>1483</v>
      </c>
      <c r="E10" s="126">
        <v>1483</v>
      </c>
      <c r="F10" s="126">
        <v>1483</v>
      </c>
      <c r="G10" s="126">
        <v>1483</v>
      </c>
      <c r="H10" s="126">
        <v>938.66399999999999</v>
      </c>
      <c r="I10" s="126">
        <v>951.1</v>
      </c>
      <c r="J10" s="126">
        <v>962.86500000000001</v>
      </c>
      <c r="K10" s="126">
        <v>974.31399999999996</v>
      </c>
      <c r="L10" s="118"/>
      <c r="M10" s="118"/>
      <c r="N10" s="118"/>
      <c r="O10" s="249"/>
      <c r="P10" s="24"/>
      <c r="Q10" s="24"/>
      <c r="R10" s="24"/>
    </row>
    <row r="11" spans="1:18">
      <c r="A11" s="429" t="s">
        <v>10</v>
      </c>
      <c r="B11" s="613">
        <v>10638.130999999999</v>
      </c>
      <c r="C11" s="118">
        <v>10958.031000000001</v>
      </c>
      <c r="D11" s="118">
        <v>11286.313</v>
      </c>
      <c r="E11" s="118">
        <v>11611.874</v>
      </c>
      <c r="F11" s="118">
        <v>11931.368</v>
      </c>
      <c r="G11" s="118">
        <v>12238.232</v>
      </c>
      <c r="H11" s="118">
        <v>12630.148999999999</v>
      </c>
      <c r="I11" s="118">
        <v>13030.089</v>
      </c>
      <c r="J11" s="118">
        <v>10486.415999999999</v>
      </c>
      <c r="K11" s="126">
        <v>13851.439</v>
      </c>
      <c r="L11" s="118"/>
      <c r="M11" s="118"/>
      <c r="N11" s="118">
        <v>12271</v>
      </c>
      <c r="O11" s="249"/>
      <c r="P11" s="24"/>
      <c r="Q11" s="24"/>
      <c r="R11" s="24"/>
    </row>
    <row r="12" spans="1:18">
      <c r="A12" s="429" t="s">
        <v>9</v>
      </c>
      <c r="B12" s="605">
        <v>6760.7101782133868</v>
      </c>
      <c r="C12" s="126">
        <v>6981.9778197238502</v>
      </c>
      <c r="D12" s="126">
        <v>7202.5929999999998</v>
      </c>
      <c r="E12" s="126">
        <v>8209</v>
      </c>
      <c r="F12" s="126"/>
      <c r="G12" s="126"/>
      <c r="H12" s="126">
        <v>7351.3969999999999</v>
      </c>
      <c r="I12" s="126">
        <v>7599.89</v>
      </c>
      <c r="J12" s="118">
        <v>7871.45</v>
      </c>
      <c r="K12" s="118">
        <v>8079.2039999999997</v>
      </c>
      <c r="L12" s="118"/>
      <c r="M12" s="118">
        <v>6888</v>
      </c>
      <c r="N12" s="118"/>
      <c r="O12" s="249"/>
      <c r="P12" s="24"/>
      <c r="Q12" s="24"/>
      <c r="R12" s="24"/>
    </row>
    <row r="13" spans="1:18">
      <c r="A13" s="429" t="s">
        <v>8</v>
      </c>
      <c r="B13" s="613">
        <v>551.9</v>
      </c>
      <c r="C13" s="126">
        <v>548.6</v>
      </c>
      <c r="D13" s="118">
        <v>556.29999999999995</v>
      </c>
      <c r="E13" s="126">
        <v>571.20000000000005</v>
      </c>
      <c r="F13" s="126">
        <v>575.70000000000005</v>
      </c>
      <c r="G13" s="118">
        <v>584.6</v>
      </c>
      <c r="H13" s="118">
        <v>581</v>
      </c>
      <c r="I13" s="126">
        <v>586.9</v>
      </c>
      <c r="J13" s="126">
        <v>583.79999999999995</v>
      </c>
      <c r="K13" s="126">
        <v>591</v>
      </c>
      <c r="L13" s="126">
        <v>570.1</v>
      </c>
      <c r="M13" s="126">
        <v>532.79999999999995</v>
      </c>
      <c r="N13" s="118">
        <v>562.79999999999995</v>
      </c>
      <c r="O13" s="249">
        <v>592.79999999999995</v>
      </c>
      <c r="Q13" s="48"/>
      <c r="R13" s="24"/>
    </row>
    <row r="14" spans="1:18">
      <c r="A14" s="429" t="s">
        <v>6</v>
      </c>
      <c r="B14" s="605">
        <v>10028.642</v>
      </c>
      <c r="C14" s="126">
        <v>10028.642</v>
      </c>
      <c r="D14" s="126">
        <v>9542.9959999999992</v>
      </c>
      <c r="E14" s="126">
        <v>9542.9959999999992</v>
      </c>
      <c r="F14" s="126">
        <v>10882.03</v>
      </c>
      <c r="G14" s="126">
        <v>10882.03</v>
      </c>
      <c r="H14" s="118">
        <v>10882.03</v>
      </c>
      <c r="I14" s="118">
        <v>8238</v>
      </c>
      <c r="J14" s="118">
        <v>8238</v>
      </c>
      <c r="K14" s="118">
        <v>13698</v>
      </c>
      <c r="L14" s="118">
        <v>13698</v>
      </c>
      <c r="M14" s="118" t="s">
        <v>7</v>
      </c>
      <c r="N14" s="118">
        <v>13549</v>
      </c>
      <c r="O14" s="249"/>
      <c r="P14" s="24"/>
      <c r="Q14" s="24"/>
      <c r="R14" s="24"/>
    </row>
    <row r="15" spans="1:18">
      <c r="A15" s="429" t="s">
        <v>5</v>
      </c>
      <c r="B15" s="605">
        <v>869.07970123700363</v>
      </c>
      <c r="C15" s="126">
        <v>894.91201213414206</v>
      </c>
      <c r="D15" s="118">
        <v>868</v>
      </c>
      <c r="E15" s="126"/>
      <c r="F15" s="126">
        <v>991</v>
      </c>
      <c r="G15" s="126"/>
      <c r="H15" s="126">
        <v>1020</v>
      </c>
      <c r="I15" s="118"/>
      <c r="J15" s="126">
        <v>1090</v>
      </c>
      <c r="K15" s="126">
        <v>936.99900000000002</v>
      </c>
      <c r="L15" s="118"/>
      <c r="M15" s="118"/>
      <c r="N15" s="118"/>
      <c r="O15" s="249"/>
      <c r="P15" s="24" t="s">
        <v>16</v>
      </c>
      <c r="Q15" s="24"/>
      <c r="R15" s="24"/>
    </row>
    <row r="16" spans="1:18">
      <c r="A16" s="429" t="s">
        <v>4</v>
      </c>
      <c r="B16" s="605">
        <v>44</v>
      </c>
      <c r="C16" s="126">
        <v>48</v>
      </c>
      <c r="D16" s="126">
        <v>44</v>
      </c>
      <c r="E16" s="126">
        <v>46</v>
      </c>
      <c r="F16" s="126">
        <v>50</v>
      </c>
      <c r="G16" s="126">
        <v>55</v>
      </c>
      <c r="H16" s="126">
        <v>46</v>
      </c>
      <c r="I16" s="126">
        <v>49</v>
      </c>
      <c r="J16" s="126">
        <v>50</v>
      </c>
      <c r="K16" s="126">
        <v>50</v>
      </c>
      <c r="L16" s="126">
        <v>51</v>
      </c>
      <c r="M16" s="118"/>
      <c r="N16" s="118"/>
      <c r="O16" s="249">
        <v>105</v>
      </c>
      <c r="P16" s="24"/>
      <c r="Q16" s="24"/>
      <c r="R16" s="24"/>
    </row>
    <row r="17" spans="1:18" s="31" customFormat="1">
      <c r="A17" s="611" t="s">
        <v>3</v>
      </c>
      <c r="B17" s="605">
        <v>18352.206636341925</v>
      </c>
      <c r="C17" s="126">
        <v>18706.361631353469</v>
      </c>
      <c r="D17" s="126">
        <v>19199.955489530443</v>
      </c>
      <c r="E17" s="126">
        <v>19751.673855368434</v>
      </c>
      <c r="F17" s="126">
        <v>20216.438485262632</v>
      </c>
      <c r="G17" s="126">
        <v>21084.659922839339</v>
      </c>
      <c r="H17" s="126">
        <v>21533.066422140633</v>
      </c>
      <c r="I17" s="126">
        <v>22289.002706033905</v>
      </c>
      <c r="J17" s="126">
        <v>22496.413338801183</v>
      </c>
      <c r="K17" s="126">
        <v>22928.837774600397</v>
      </c>
      <c r="L17" s="126">
        <v>21343.998906804791</v>
      </c>
      <c r="M17" s="126">
        <v>22348.982864156489</v>
      </c>
      <c r="N17" s="118">
        <v>23377.640059634956</v>
      </c>
      <c r="O17" s="249">
        <v>24649.495999999999</v>
      </c>
      <c r="P17" s="37"/>
      <c r="Q17" s="37"/>
      <c r="R17" s="37"/>
    </row>
    <row r="18" spans="1:18">
      <c r="A18" s="429" t="s">
        <v>65</v>
      </c>
      <c r="B18" s="613">
        <v>20490.369398065537</v>
      </c>
      <c r="C18" s="126">
        <v>20946.136055784136</v>
      </c>
      <c r="D18" s="126">
        <v>21401.398208099217</v>
      </c>
      <c r="E18" s="126">
        <v>21856.372031952411</v>
      </c>
      <c r="F18" s="126">
        <v>22938</v>
      </c>
      <c r="G18" s="118"/>
      <c r="H18" s="118"/>
      <c r="I18" s="118"/>
      <c r="J18" s="118"/>
      <c r="K18" s="118"/>
      <c r="L18" s="118">
        <v>26611.745362500191</v>
      </c>
      <c r="M18" s="118">
        <v>26611.745362500191</v>
      </c>
      <c r="N18" s="118"/>
      <c r="O18" s="249" t="s">
        <v>16</v>
      </c>
      <c r="P18" t="s">
        <v>16</v>
      </c>
      <c r="Q18" s="24"/>
      <c r="R18" s="24"/>
    </row>
    <row r="19" spans="1:18">
      <c r="A19" s="429" t="s">
        <v>2</v>
      </c>
      <c r="B19" s="613">
        <v>5232</v>
      </c>
      <c r="C19" s="118"/>
      <c r="D19" s="118">
        <v>5966</v>
      </c>
      <c r="E19" s="118"/>
      <c r="F19" s="118" t="s">
        <v>167</v>
      </c>
      <c r="G19" s="118"/>
      <c r="H19" s="118">
        <v>6667.2690000000002</v>
      </c>
      <c r="I19" s="118">
        <v>7181.5889999999999</v>
      </c>
      <c r="J19" s="118">
        <v>6177.87</v>
      </c>
      <c r="K19" s="118">
        <v>6039.4340000000002</v>
      </c>
      <c r="L19" s="118">
        <v>6029.4070000000002</v>
      </c>
      <c r="M19" s="118">
        <v>5779.4210000000003</v>
      </c>
      <c r="N19" s="118">
        <v>5545.433</v>
      </c>
      <c r="O19" s="249">
        <v>5676.01</v>
      </c>
      <c r="P19" s="24"/>
      <c r="Q19" s="24"/>
      <c r="R19" s="24"/>
    </row>
    <row r="20" spans="1:18" ht="15" thickBot="1">
      <c r="A20" s="612" t="s">
        <v>1</v>
      </c>
      <c r="B20" s="606">
        <v>6616.6099422826628</v>
      </c>
      <c r="C20" s="221">
        <v>6816.2260181032279</v>
      </c>
      <c r="D20" s="221">
        <v>5121</v>
      </c>
      <c r="E20" s="432"/>
      <c r="F20" s="432">
        <v>7045</v>
      </c>
      <c r="G20" s="432">
        <v>7045</v>
      </c>
      <c r="H20" s="432">
        <v>7045</v>
      </c>
      <c r="I20" s="432">
        <v>7045</v>
      </c>
      <c r="J20" s="432">
        <v>7045</v>
      </c>
      <c r="K20" s="432">
        <v>3464</v>
      </c>
      <c r="L20" s="432">
        <v>3464</v>
      </c>
      <c r="M20" s="432">
        <v>3787</v>
      </c>
      <c r="N20" s="432">
        <v>3861</v>
      </c>
      <c r="O20" s="416">
        <v>3951</v>
      </c>
      <c r="P20" s="35" t="s">
        <v>16</v>
      </c>
      <c r="Q20" s="24"/>
      <c r="R20" s="24"/>
    </row>
    <row r="21" spans="1:18">
      <c r="A21" s="150"/>
      <c r="B21" s="24"/>
      <c r="C21" s="24"/>
      <c r="D21" s="24"/>
      <c r="E21" s="24"/>
      <c r="F21" s="24"/>
      <c r="G21" s="24"/>
      <c r="H21" s="24"/>
      <c r="I21" s="24"/>
      <c r="J21" s="24"/>
      <c r="K21" s="24"/>
      <c r="L21" s="24"/>
      <c r="M21" s="24"/>
      <c r="N21" s="24"/>
      <c r="O21" s="24"/>
      <c r="P21" s="24"/>
      <c r="Q21" s="24"/>
      <c r="R21" s="24"/>
    </row>
    <row r="22" spans="1:18" ht="14.7" customHeight="1">
      <c r="A22" s="149" t="s">
        <v>26</v>
      </c>
      <c r="B22" s="28"/>
      <c r="C22" s="28"/>
      <c r="D22" s="28"/>
      <c r="E22" s="28"/>
      <c r="F22" s="28"/>
      <c r="G22" s="28"/>
      <c r="H22" s="28"/>
      <c r="I22" s="28"/>
      <c r="J22" s="28"/>
      <c r="K22" s="24"/>
      <c r="L22" s="28"/>
      <c r="M22" s="28"/>
      <c r="N22" s="28"/>
      <c r="O22" s="28"/>
      <c r="P22" s="24"/>
      <c r="Q22" s="24"/>
      <c r="R22" s="24"/>
    </row>
    <row r="23" spans="1:18">
      <c r="A23" s="155" t="s">
        <v>576</v>
      </c>
      <c r="B23" s="24"/>
      <c r="C23" s="24"/>
      <c r="D23" s="24"/>
      <c r="E23" s="24"/>
      <c r="F23" s="24"/>
      <c r="G23" s="24"/>
      <c r="H23" s="24"/>
      <c r="I23" s="24"/>
      <c r="J23" s="24"/>
      <c r="K23" s="24"/>
      <c r="L23" s="24"/>
      <c r="M23" s="24"/>
      <c r="N23" s="24"/>
      <c r="O23" s="24"/>
      <c r="P23" s="24"/>
      <c r="Q23" s="24"/>
      <c r="R23" s="24"/>
    </row>
    <row r="24" spans="1:18" ht="34.200000000000003" customHeight="1">
      <c r="A24" s="685" t="s">
        <v>581</v>
      </c>
      <c r="B24" s="685"/>
      <c r="C24" s="685"/>
      <c r="D24" s="685"/>
      <c r="E24" s="685"/>
      <c r="F24" s="685"/>
      <c r="G24" s="685"/>
      <c r="H24" s="685"/>
      <c r="I24" s="685"/>
      <c r="J24" s="685"/>
      <c r="K24" s="685"/>
      <c r="L24" s="685"/>
      <c r="M24" s="685"/>
      <c r="N24" s="685"/>
      <c r="O24" s="685"/>
      <c r="P24" s="24"/>
      <c r="Q24" s="24"/>
      <c r="R24" s="24"/>
    </row>
    <row r="25" spans="1:18">
      <c r="B25" s="24"/>
      <c r="C25" s="24"/>
      <c r="D25" s="24"/>
      <c r="E25" s="24"/>
      <c r="F25" s="24"/>
      <c r="G25" s="24"/>
      <c r="H25" s="24"/>
      <c r="I25" s="24"/>
      <c r="J25" s="24"/>
      <c r="K25" s="24"/>
      <c r="L25" s="24"/>
      <c r="M25" s="24"/>
      <c r="N25" s="24"/>
      <c r="O25" s="24"/>
      <c r="P25" s="24"/>
      <c r="Q25" s="24"/>
      <c r="R25" s="24"/>
    </row>
    <row r="26" spans="1:18">
      <c r="A26" s="24"/>
      <c r="B26" s="24"/>
      <c r="C26" s="24"/>
      <c r="D26" s="24"/>
      <c r="E26" s="24"/>
      <c r="F26" s="24"/>
      <c r="G26" s="24"/>
      <c r="H26" s="24"/>
      <c r="I26" s="24"/>
      <c r="J26" s="24"/>
      <c r="K26" s="24"/>
      <c r="L26" s="24"/>
      <c r="M26" s="24"/>
      <c r="N26" s="24"/>
      <c r="O26" s="24"/>
      <c r="P26" s="24"/>
      <c r="Q26" s="24"/>
      <c r="R26" s="24"/>
    </row>
    <row r="27" spans="1:18">
      <c r="A27" s="24"/>
      <c r="B27" s="24"/>
      <c r="C27" s="24"/>
      <c r="D27" s="24"/>
      <c r="E27" s="24"/>
      <c r="F27" s="24"/>
      <c r="G27" s="24"/>
      <c r="H27" s="24"/>
      <c r="I27" s="24"/>
      <c r="J27" s="24"/>
      <c r="K27" s="24"/>
      <c r="L27" s="24"/>
      <c r="M27" s="24"/>
      <c r="N27" s="24"/>
      <c r="O27" s="24"/>
      <c r="P27" s="24"/>
      <c r="Q27" s="24"/>
      <c r="R27" s="24"/>
    </row>
    <row r="28" spans="1:18">
      <c r="A28" s="24"/>
      <c r="B28" s="24"/>
      <c r="C28" s="24"/>
      <c r="D28" s="24"/>
      <c r="E28" s="24"/>
      <c r="F28" s="24"/>
      <c r="G28" s="24"/>
      <c r="H28" s="24"/>
      <c r="I28" s="24"/>
      <c r="J28" s="24"/>
      <c r="K28" s="24"/>
      <c r="L28" s="24"/>
      <c r="M28" s="24"/>
      <c r="N28" s="24"/>
      <c r="O28" s="24"/>
      <c r="P28" s="24"/>
      <c r="Q28" s="24"/>
      <c r="R28" s="24"/>
    </row>
    <row r="29" spans="1:18">
      <c r="A29" s="24"/>
      <c r="B29" s="24"/>
      <c r="C29" s="24"/>
      <c r="D29" s="24"/>
      <c r="E29" s="24"/>
      <c r="F29" s="24"/>
      <c r="G29" s="24"/>
      <c r="H29" s="24"/>
      <c r="I29" s="24"/>
      <c r="J29" s="24"/>
      <c r="K29" s="24"/>
      <c r="L29" s="24"/>
      <c r="M29" s="24"/>
      <c r="N29" s="24"/>
      <c r="O29" s="24"/>
      <c r="P29" s="24"/>
      <c r="Q29" s="24"/>
      <c r="R29" s="24"/>
    </row>
    <row r="30" spans="1:18">
      <c r="A30" s="24"/>
      <c r="B30" s="24"/>
      <c r="C30" s="24"/>
      <c r="D30" s="24"/>
      <c r="E30" s="24"/>
      <c r="F30" s="24"/>
      <c r="G30" s="24"/>
      <c r="H30" s="24"/>
      <c r="I30" s="24"/>
      <c r="J30" s="24"/>
      <c r="K30" s="24"/>
      <c r="L30" s="24"/>
      <c r="M30" s="24"/>
      <c r="N30" s="24"/>
      <c r="O30" s="24"/>
      <c r="P30" s="24"/>
      <c r="Q30" s="24"/>
      <c r="R30" s="24"/>
    </row>
    <row r="31" spans="1:18">
      <c r="A31" s="24"/>
      <c r="B31" s="24"/>
      <c r="C31" s="24"/>
      <c r="D31" s="24"/>
      <c r="E31" s="24"/>
      <c r="F31" s="24"/>
      <c r="G31" s="24"/>
      <c r="H31" s="24"/>
      <c r="I31" s="24"/>
      <c r="J31" s="24"/>
      <c r="K31" s="24"/>
      <c r="L31" s="24"/>
      <c r="M31" s="24"/>
      <c r="N31" s="24"/>
      <c r="O31" s="24"/>
      <c r="P31" s="24"/>
      <c r="Q31" s="24"/>
      <c r="R31" s="24"/>
    </row>
    <row r="32" spans="1:18">
      <c r="A32" s="24"/>
      <c r="B32" s="24"/>
      <c r="C32" s="24"/>
      <c r="D32" s="24"/>
      <c r="E32" s="24"/>
      <c r="F32" s="24"/>
      <c r="G32" s="24"/>
      <c r="H32" s="24"/>
      <c r="I32" s="24"/>
      <c r="J32" s="24"/>
      <c r="K32" s="24"/>
      <c r="L32" s="24"/>
      <c r="M32" s="24"/>
      <c r="N32" s="24"/>
      <c r="O32" s="24"/>
      <c r="P32" s="24"/>
      <c r="Q32" s="24"/>
      <c r="R32" s="24"/>
    </row>
    <row r="33" spans="1:18">
      <c r="A33" s="24"/>
      <c r="B33" s="24"/>
      <c r="C33" s="24"/>
      <c r="D33" s="24"/>
      <c r="E33" s="24"/>
      <c r="F33" s="24"/>
      <c r="G33" s="24"/>
      <c r="H33" s="24"/>
      <c r="I33" s="24"/>
      <c r="J33" s="24"/>
      <c r="K33" s="24"/>
      <c r="L33" s="24"/>
      <c r="M33" s="24"/>
      <c r="N33" s="24"/>
      <c r="O33" s="24"/>
      <c r="P33" s="24"/>
      <c r="Q33" s="24"/>
      <c r="R33" s="24"/>
    </row>
    <row r="34" spans="1:18">
      <c r="A34" s="24"/>
      <c r="B34" s="24"/>
      <c r="C34" s="24"/>
      <c r="D34" s="24"/>
      <c r="E34" s="24"/>
      <c r="F34" s="24"/>
      <c r="G34" s="24"/>
      <c r="H34" s="24"/>
      <c r="I34" s="24"/>
      <c r="J34" s="24"/>
      <c r="K34" s="24"/>
      <c r="L34" s="24"/>
      <c r="M34" s="24"/>
      <c r="N34" s="24"/>
      <c r="O34" s="24"/>
      <c r="P34" s="24"/>
      <c r="Q34" s="24"/>
      <c r="R34" s="24"/>
    </row>
  </sheetData>
  <mergeCells count="3">
    <mergeCell ref="A3:A4"/>
    <mergeCell ref="B3:O3"/>
    <mergeCell ref="A24:O24"/>
  </mergeCells>
  <hyperlinks>
    <hyperlink ref="Q7" location="Content!B79" display="Back to Content Page" xr:uid="{00000000-0004-0000-8D00-000000000000}"/>
  </hyperlinks>
  <pageMargins left="0.7" right="0.7" top="0.75" bottom="0.75" header="0.3" footer="0.3"/>
  <pageSetup scale="92" orientation="landscape" r:id="rId1"/>
  <headerFooter>
    <oddFooter>&amp;C&amp;P</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pageSetUpPr fitToPage="1"/>
  </sheetPr>
  <dimension ref="A1:S56"/>
  <sheetViews>
    <sheetView workbookViewId="0">
      <selection activeCell="A56" sqref="A56:O56"/>
    </sheetView>
  </sheetViews>
  <sheetFormatPr defaultColWidth="9.21875" defaultRowHeight="14.4"/>
  <cols>
    <col min="1" max="1" width="33.77734375" customWidth="1"/>
    <col min="2" max="2" width="9" customWidth="1"/>
    <col min="3" max="12" width="7" customWidth="1"/>
  </cols>
  <sheetData>
    <row r="1" spans="1:19" ht="14.25" customHeight="1">
      <c r="A1" s="29" t="s">
        <v>564</v>
      </c>
      <c r="B1" s="24"/>
      <c r="C1" s="24"/>
      <c r="D1" s="24"/>
      <c r="E1" s="24"/>
      <c r="F1" s="24"/>
      <c r="G1" s="24"/>
      <c r="H1" s="24"/>
      <c r="I1" s="24"/>
      <c r="J1" s="24"/>
      <c r="K1" s="24"/>
      <c r="L1" s="11"/>
    </row>
    <row r="2" spans="1:19" ht="15" thickBot="1">
      <c r="A2" s="24"/>
      <c r="B2" s="24"/>
      <c r="C2" s="24"/>
      <c r="D2" s="24"/>
      <c r="E2" s="24"/>
      <c r="F2" s="24"/>
      <c r="G2" s="24"/>
      <c r="H2" s="24"/>
      <c r="I2" s="24"/>
      <c r="J2" s="24"/>
      <c r="K2" s="24"/>
      <c r="L2" s="11"/>
    </row>
    <row r="3" spans="1:19">
      <c r="A3" s="334" t="s">
        <v>15</v>
      </c>
      <c r="B3" s="614" t="s">
        <v>45</v>
      </c>
      <c r="C3" s="520">
        <v>2010</v>
      </c>
      <c r="D3" s="209">
        <v>2011</v>
      </c>
      <c r="E3" s="209">
        <v>2012</v>
      </c>
      <c r="F3" s="209">
        <v>2013</v>
      </c>
      <c r="G3" s="209">
        <v>2014</v>
      </c>
      <c r="H3" s="209">
        <v>2015</v>
      </c>
      <c r="I3" s="209">
        <v>2016</v>
      </c>
      <c r="J3" s="209">
        <v>2017</v>
      </c>
      <c r="K3" s="209">
        <v>2018</v>
      </c>
      <c r="L3" s="209">
        <v>2019</v>
      </c>
      <c r="M3" s="209">
        <v>2020</v>
      </c>
      <c r="N3" s="209">
        <v>2021</v>
      </c>
      <c r="O3" s="209">
        <v>2022</v>
      </c>
      <c r="P3" s="180">
        <v>2023</v>
      </c>
    </row>
    <row r="4" spans="1:19">
      <c r="A4" s="717" t="s">
        <v>14</v>
      </c>
      <c r="B4" s="615" t="s">
        <v>43</v>
      </c>
      <c r="C4" s="617">
        <v>72.3</v>
      </c>
      <c r="D4" s="115">
        <v>75.3</v>
      </c>
      <c r="E4" s="115">
        <v>76.2</v>
      </c>
      <c r="F4" s="115">
        <v>76.2</v>
      </c>
      <c r="G4" s="115">
        <v>61.1</v>
      </c>
      <c r="H4" s="115">
        <v>86.7</v>
      </c>
      <c r="I4" s="115">
        <v>86.7</v>
      </c>
      <c r="J4" s="118" t="s">
        <v>381</v>
      </c>
      <c r="K4" s="115">
        <v>85.459787020070991</v>
      </c>
      <c r="L4" s="115">
        <v>86.58660937264311</v>
      </c>
      <c r="M4" s="115">
        <v>89.013489382571976</v>
      </c>
      <c r="N4" s="115">
        <v>90.167771651699425</v>
      </c>
      <c r="O4" s="115">
        <v>89.122682385730329</v>
      </c>
      <c r="P4" s="181"/>
    </row>
    <row r="5" spans="1:19">
      <c r="A5" s="717"/>
      <c r="B5" s="615" t="s">
        <v>44</v>
      </c>
      <c r="C5" s="617">
        <v>77.099999999999994</v>
      </c>
      <c r="D5" s="115">
        <v>80.5</v>
      </c>
      <c r="E5" s="115">
        <v>80.5</v>
      </c>
      <c r="F5" s="115">
        <v>80.5</v>
      </c>
      <c r="G5" s="115">
        <v>45.4</v>
      </c>
      <c r="H5" s="115">
        <v>88.3</v>
      </c>
      <c r="I5" s="115">
        <v>88.3</v>
      </c>
      <c r="J5" s="118" t="s">
        <v>381</v>
      </c>
      <c r="K5" s="115">
        <v>88.416321420269682</v>
      </c>
      <c r="L5" s="115">
        <v>88.864488577898456</v>
      </c>
      <c r="M5" s="115">
        <v>90.265971086328179</v>
      </c>
      <c r="N5" s="115">
        <v>91.605388238335365</v>
      </c>
      <c r="O5" s="115">
        <v>90.525616045267554</v>
      </c>
      <c r="P5" s="181"/>
    </row>
    <row r="6" spans="1:19">
      <c r="A6" s="717"/>
      <c r="B6" s="615" t="s">
        <v>46</v>
      </c>
      <c r="C6" s="617">
        <v>74.599999999999994</v>
      </c>
      <c r="D6" s="115">
        <v>77.8</v>
      </c>
      <c r="E6" s="115">
        <v>78.3</v>
      </c>
      <c r="F6" s="115">
        <v>78.3</v>
      </c>
      <c r="G6" s="115">
        <v>52.8</v>
      </c>
      <c r="H6" s="115">
        <v>87.4</v>
      </c>
      <c r="I6" s="115">
        <v>87.4</v>
      </c>
      <c r="J6" s="115" t="s">
        <v>7</v>
      </c>
      <c r="K6" s="115">
        <v>86.872024439290598</v>
      </c>
      <c r="L6" s="115">
        <v>87.676101272894996</v>
      </c>
      <c r="M6" s="115">
        <v>89.613289428612745</v>
      </c>
      <c r="N6" s="115">
        <v>90.857162672591386</v>
      </c>
      <c r="O6" s="115">
        <v>89.796409234081992</v>
      </c>
      <c r="P6" s="181"/>
    </row>
    <row r="7" spans="1:19">
      <c r="A7" s="717" t="s">
        <v>13</v>
      </c>
      <c r="B7" s="615" t="s">
        <v>43</v>
      </c>
      <c r="C7" s="617">
        <v>56.22502043415173</v>
      </c>
      <c r="D7" s="115">
        <v>50.604747447256457</v>
      </c>
      <c r="E7" s="115">
        <v>50.604747447256457</v>
      </c>
      <c r="F7" s="115">
        <v>65.015856003253731</v>
      </c>
      <c r="G7" s="115">
        <v>65.015856003253731</v>
      </c>
      <c r="H7" s="115">
        <v>56.2</v>
      </c>
      <c r="I7" s="115">
        <v>56.2</v>
      </c>
      <c r="J7" s="115">
        <v>56.2</v>
      </c>
      <c r="K7" s="115">
        <v>56.2</v>
      </c>
      <c r="L7" s="115">
        <v>55</v>
      </c>
      <c r="M7" s="107">
        <v>56.1</v>
      </c>
      <c r="N7" s="107">
        <v>56.1</v>
      </c>
      <c r="O7" s="107">
        <v>56.5</v>
      </c>
      <c r="P7" s="205">
        <v>60.3</v>
      </c>
      <c r="S7" s="48" t="s">
        <v>12</v>
      </c>
    </row>
    <row r="8" spans="1:19">
      <c r="A8" s="717"/>
      <c r="B8" s="615" t="s">
        <v>44</v>
      </c>
      <c r="C8" s="617">
        <v>68.207643294568527</v>
      </c>
      <c r="D8" s="115">
        <v>67.253256503479449</v>
      </c>
      <c r="E8" s="115">
        <v>67.253256503479449</v>
      </c>
      <c r="F8" s="115">
        <v>79.098853922044171</v>
      </c>
      <c r="G8" s="115">
        <v>79.098853922044171</v>
      </c>
      <c r="H8" s="115">
        <v>67.900000000000006</v>
      </c>
      <c r="I8" s="115">
        <v>67.900000000000006</v>
      </c>
      <c r="J8" s="115">
        <v>67.900000000000006</v>
      </c>
      <c r="K8" s="115">
        <v>67.900000000000006</v>
      </c>
      <c r="L8" s="115">
        <v>63.6</v>
      </c>
      <c r="M8" s="107">
        <v>64.599999999999994</v>
      </c>
      <c r="N8" s="107">
        <v>62.9</v>
      </c>
      <c r="O8" s="107">
        <v>63.3</v>
      </c>
      <c r="P8" s="205">
        <v>67.2</v>
      </c>
    </row>
    <row r="9" spans="1:19">
      <c r="A9" s="717"/>
      <c r="B9" s="615" t="s">
        <v>46</v>
      </c>
      <c r="C9" s="617">
        <v>61.864198646928834</v>
      </c>
      <c r="D9" s="115">
        <v>58.604942811474913</v>
      </c>
      <c r="E9" s="115">
        <v>58.604942811474913</v>
      </c>
      <c r="F9" s="115">
        <v>71.597802809939822</v>
      </c>
      <c r="G9" s="115">
        <v>71.597802809939822</v>
      </c>
      <c r="H9" s="115">
        <v>61.5</v>
      </c>
      <c r="I9" s="115">
        <v>61.5</v>
      </c>
      <c r="J9" s="115">
        <v>61.5</v>
      </c>
      <c r="K9" s="115">
        <v>61.5</v>
      </c>
      <c r="L9" s="115">
        <v>59</v>
      </c>
      <c r="M9" s="115">
        <v>60</v>
      </c>
      <c r="N9" s="115">
        <v>59.2</v>
      </c>
      <c r="O9" s="115">
        <v>59.7</v>
      </c>
      <c r="P9" s="181">
        <v>63.6</v>
      </c>
    </row>
    <row r="10" spans="1:19">
      <c r="A10" s="717" t="s">
        <v>259</v>
      </c>
      <c r="B10" s="615" t="s">
        <v>43</v>
      </c>
      <c r="C10" s="617">
        <v>36.006999969482401</v>
      </c>
      <c r="D10" s="115">
        <v>36.293998718261697</v>
      </c>
      <c r="E10" s="115">
        <v>36.595001220703097</v>
      </c>
      <c r="F10" s="115">
        <v>36.905998229980497</v>
      </c>
      <c r="G10" s="115">
        <v>37.2299995422363</v>
      </c>
      <c r="H10" s="115">
        <v>37.569000244140597</v>
      </c>
      <c r="I10" s="115">
        <v>37.865001678466797</v>
      </c>
      <c r="J10" s="115">
        <v>38.201999664306598</v>
      </c>
      <c r="K10" s="115">
        <v>38.442001342773402</v>
      </c>
      <c r="L10" s="115">
        <v>44.03</v>
      </c>
      <c r="M10" s="115"/>
      <c r="N10" s="115">
        <v>43.6</v>
      </c>
      <c r="O10" s="115"/>
      <c r="P10" s="249"/>
    </row>
    <row r="11" spans="1:19">
      <c r="A11" s="717"/>
      <c r="B11" s="615" t="s">
        <v>44</v>
      </c>
      <c r="C11" s="617">
        <v>50.384998321533203</v>
      </c>
      <c r="D11" s="115">
        <v>50.451000213622997</v>
      </c>
      <c r="E11" s="115">
        <v>50.520999908447301</v>
      </c>
      <c r="F11" s="115">
        <v>50.5859985351563</v>
      </c>
      <c r="G11" s="115">
        <v>50.685001373291001</v>
      </c>
      <c r="H11" s="115">
        <v>50.798999786377003</v>
      </c>
      <c r="I11" s="115">
        <v>50.888999938964801</v>
      </c>
      <c r="J11" s="115">
        <v>50.938999176025398</v>
      </c>
      <c r="K11" s="115">
        <v>51.040000915527301</v>
      </c>
      <c r="L11" s="115">
        <v>50.341999999999999</v>
      </c>
      <c r="M11" s="115"/>
      <c r="N11" s="115">
        <v>61.5</v>
      </c>
      <c r="O11" s="115"/>
      <c r="P11" s="249"/>
    </row>
    <row r="12" spans="1:19">
      <c r="A12" s="717"/>
      <c r="B12" s="615" t="s">
        <v>46</v>
      </c>
      <c r="C12" s="617">
        <v>43.244998931884801</v>
      </c>
      <c r="D12" s="115">
        <v>43.422000885009801</v>
      </c>
      <c r="E12" s="115">
        <v>43.606998443603501</v>
      </c>
      <c r="F12" s="115">
        <v>43.794998168945298</v>
      </c>
      <c r="G12" s="115">
        <v>44.0060005187988</v>
      </c>
      <c r="H12" s="115">
        <v>44.231998443603501</v>
      </c>
      <c r="I12" s="115">
        <v>44.424999237060497</v>
      </c>
      <c r="J12" s="115">
        <v>44.618000030517599</v>
      </c>
      <c r="K12" s="115">
        <v>44.7890014648438</v>
      </c>
      <c r="L12" s="115">
        <v>44.03</v>
      </c>
      <c r="M12" s="115"/>
      <c r="N12" s="115">
        <v>52.4</v>
      </c>
      <c r="O12" s="115"/>
      <c r="P12" s="249"/>
    </row>
    <row r="13" spans="1:19">
      <c r="A13" s="717" t="s">
        <v>85</v>
      </c>
      <c r="B13" s="615" t="s">
        <v>43</v>
      </c>
      <c r="C13" s="617">
        <v>71.5</v>
      </c>
      <c r="D13" s="115">
        <v>71.5</v>
      </c>
      <c r="E13" s="115">
        <v>71.5</v>
      </c>
      <c r="F13" s="115"/>
      <c r="G13" s="115"/>
      <c r="H13" s="115"/>
      <c r="I13" s="115">
        <v>61.991001129150398</v>
      </c>
      <c r="J13" s="115">
        <v>61.9939994812012</v>
      </c>
      <c r="K13" s="115">
        <v>61.701999664306598</v>
      </c>
      <c r="L13" s="115">
        <v>61.587000000000003</v>
      </c>
      <c r="M13" s="107">
        <v>60.6</v>
      </c>
      <c r="N13" s="115"/>
      <c r="O13" s="115"/>
      <c r="P13" s="249"/>
    </row>
    <row r="14" spans="1:19">
      <c r="A14" s="717"/>
      <c r="B14" s="615" t="s">
        <v>44</v>
      </c>
      <c r="C14" s="617">
        <v>73.300003051757798</v>
      </c>
      <c r="D14" s="115">
        <v>73.300003051757798</v>
      </c>
      <c r="E14" s="115">
        <v>73.400001525878906</v>
      </c>
      <c r="F14" s="115"/>
      <c r="G14" s="115"/>
      <c r="H14" s="115"/>
      <c r="I14" s="115">
        <v>66.842002868652301</v>
      </c>
      <c r="J14" s="115">
        <v>66.736000061035199</v>
      </c>
      <c r="K14" s="115">
        <v>66.542999267578097</v>
      </c>
      <c r="L14" s="115">
        <v>66.334000000000003</v>
      </c>
      <c r="M14" s="107">
        <v>66.8</v>
      </c>
      <c r="N14" s="115"/>
      <c r="O14" s="115"/>
      <c r="P14" s="249"/>
    </row>
    <row r="15" spans="1:19">
      <c r="A15" s="717"/>
      <c r="B15" s="615" t="s">
        <v>46</v>
      </c>
      <c r="C15" s="617">
        <v>72.400001525878906</v>
      </c>
      <c r="D15" s="115">
        <v>72.400001525878906</v>
      </c>
      <c r="E15" s="115">
        <v>72.400001525878906</v>
      </c>
      <c r="F15" s="115"/>
      <c r="G15" s="115"/>
      <c r="H15" s="115"/>
      <c r="I15" s="115">
        <v>64.402000427246094</v>
      </c>
      <c r="J15" s="115">
        <v>64.350997924804702</v>
      </c>
      <c r="K15" s="115">
        <v>64.109001159667997</v>
      </c>
      <c r="L15" s="115">
        <v>63.947000000000003</v>
      </c>
      <c r="M15" s="107">
        <v>63.6</v>
      </c>
      <c r="N15" s="115"/>
      <c r="O15" s="115"/>
      <c r="P15" s="249"/>
    </row>
    <row r="16" spans="1:19">
      <c r="A16" s="717" t="s">
        <v>258</v>
      </c>
      <c r="B16" s="615" t="s">
        <v>43</v>
      </c>
      <c r="C16" s="617">
        <v>55.2</v>
      </c>
      <c r="D16" s="115">
        <v>55.2</v>
      </c>
      <c r="E16" s="115">
        <v>55.2</v>
      </c>
      <c r="F16" s="115">
        <v>46</v>
      </c>
      <c r="G16" s="115">
        <v>46</v>
      </c>
      <c r="H16" s="115">
        <v>46</v>
      </c>
      <c r="I16" s="115">
        <v>46.5</v>
      </c>
      <c r="J16" s="115">
        <v>46.5</v>
      </c>
      <c r="K16" s="115">
        <v>46.5</v>
      </c>
      <c r="L16" s="115">
        <v>46.5</v>
      </c>
      <c r="M16" s="115">
        <v>46.5</v>
      </c>
      <c r="N16" s="115">
        <v>43</v>
      </c>
      <c r="O16" s="115">
        <v>43</v>
      </c>
      <c r="P16" s="181">
        <v>48</v>
      </c>
    </row>
    <row r="17" spans="1:17">
      <c r="A17" s="717"/>
      <c r="B17" s="615" t="s">
        <v>44</v>
      </c>
      <c r="C17" s="617">
        <v>58.5</v>
      </c>
      <c r="D17" s="115">
        <v>58.5</v>
      </c>
      <c r="E17" s="115">
        <v>58.5</v>
      </c>
      <c r="F17" s="115">
        <v>55.3</v>
      </c>
      <c r="G17" s="115">
        <v>55.3</v>
      </c>
      <c r="H17" s="115">
        <v>55.3</v>
      </c>
      <c r="I17" s="115">
        <v>55.5</v>
      </c>
      <c r="J17" s="115">
        <v>55.5</v>
      </c>
      <c r="K17" s="115">
        <v>55.5</v>
      </c>
      <c r="L17" s="115">
        <v>55.5</v>
      </c>
      <c r="M17" s="115">
        <v>55.5</v>
      </c>
      <c r="N17" s="115">
        <v>49.4</v>
      </c>
      <c r="O17" s="115">
        <v>49.4</v>
      </c>
      <c r="P17" s="181">
        <v>54.1</v>
      </c>
    </row>
    <row r="18" spans="1:17">
      <c r="A18" s="717"/>
      <c r="B18" s="615" t="s">
        <v>46</v>
      </c>
      <c r="C18" s="617">
        <v>56.7</v>
      </c>
      <c r="D18" s="115">
        <v>56.7</v>
      </c>
      <c r="E18" s="115">
        <v>56.7</v>
      </c>
      <c r="F18" s="115">
        <v>50.4</v>
      </c>
      <c r="G18" s="115">
        <v>50.4</v>
      </c>
      <c r="H18" s="115">
        <v>50.4</v>
      </c>
      <c r="I18" s="115">
        <v>50.6</v>
      </c>
      <c r="J18" s="115">
        <v>50.6</v>
      </c>
      <c r="K18" s="115">
        <v>50.6</v>
      </c>
      <c r="L18" s="115">
        <v>50.6</v>
      </c>
      <c r="M18" s="115">
        <v>50.6</v>
      </c>
      <c r="N18" s="115">
        <v>45.9</v>
      </c>
      <c r="O18" s="115">
        <v>45.9</v>
      </c>
      <c r="P18" s="181">
        <v>50.8</v>
      </c>
    </row>
    <row r="19" spans="1:17">
      <c r="A19" s="717" t="s">
        <v>11</v>
      </c>
      <c r="B19" s="615" t="s">
        <v>43</v>
      </c>
      <c r="C19" s="617"/>
      <c r="D19" s="115">
        <v>28.1</v>
      </c>
      <c r="E19" s="115"/>
      <c r="F19" s="115"/>
      <c r="G19" s="115"/>
      <c r="H19" s="115"/>
      <c r="I19" s="115">
        <v>61.689998626708999</v>
      </c>
      <c r="J19" s="115">
        <v>61.9939994812012</v>
      </c>
      <c r="K19" s="115">
        <v>62.073001861572301</v>
      </c>
      <c r="L19" s="115">
        <v>62.856999999999999</v>
      </c>
      <c r="M19" s="115"/>
      <c r="N19" s="115"/>
      <c r="O19" s="115"/>
      <c r="P19" s="249"/>
    </row>
    <row r="20" spans="1:17">
      <c r="A20" s="717"/>
      <c r="B20" s="615" t="s">
        <v>44</v>
      </c>
      <c r="C20" s="617"/>
      <c r="D20" s="115">
        <v>51.5</v>
      </c>
      <c r="E20" s="115"/>
      <c r="F20" s="115"/>
      <c r="G20" s="115"/>
      <c r="H20" s="115"/>
      <c r="I20" s="115">
        <v>75.279998779296903</v>
      </c>
      <c r="J20" s="115">
        <v>75.464996337890597</v>
      </c>
      <c r="K20" s="115">
        <v>75.737998962402301</v>
      </c>
      <c r="L20" s="115">
        <v>76.864000000000004</v>
      </c>
      <c r="M20" s="115"/>
      <c r="N20" s="115"/>
      <c r="O20" s="115"/>
      <c r="P20" s="249"/>
    </row>
    <row r="21" spans="1:17">
      <c r="A21" s="717"/>
      <c r="B21" s="615" t="s">
        <v>46</v>
      </c>
      <c r="C21" s="617"/>
      <c r="D21" s="115"/>
      <c r="E21" s="115"/>
      <c r="F21" s="115"/>
      <c r="G21" s="115"/>
      <c r="H21" s="115"/>
      <c r="I21" s="115">
        <v>68.225997924804702</v>
      </c>
      <c r="J21" s="115">
        <v>68.484001159667997</v>
      </c>
      <c r="K21" s="115">
        <v>68.668998718261705</v>
      </c>
      <c r="L21" s="115">
        <v>69.858000000000004</v>
      </c>
      <c r="M21" s="115"/>
      <c r="N21" s="115"/>
      <c r="O21" s="115"/>
      <c r="P21" s="249"/>
    </row>
    <row r="22" spans="1:17">
      <c r="A22" s="717" t="s">
        <v>10</v>
      </c>
      <c r="B22" s="615" t="s">
        <v>43</v>
      </c>
      <c r="C22" s="617">
        <v>88.800003051757798</v>
      </c>
      <c r="D22" s="115">
        <v>88.599998474121094</v>
      </c>
      <c r="E22" s="115">
        <v>88.400001525878906</v>
      </c>
      <c r="F22" s="115"/>
      <c r="G22" s="115"/>
      <c r="H22" s="115">
        <v>82.1</v>
      </c>
      <c r="I22" s="115">
        <v>84.915000915527301</v>
      </c>
      <c r="J22" s="115">
        <v>84.920997619628906</v>
      </c>
      <c r="K22" s="115">
        <v>71.80572072709829</v>
      </c>
      <c r="L22" s="115">
        <v>84.85</v>
      </c>
      <c r="M22" s="115"/>
      <c r="N22" s="115"/>
      <c r="O22" s="115">
        <v>75.013000000000005</v>
      </c>
      <c r="P22" s="181"/>
    </row>
    <row r="23" spans="1:17">
      <c r="A23" s="717"/>
      <c r="B23" s="615" t="s">
        <v>44</v>
      </c>
      <c r="C23" s="617">
        <v>91.800003051757798</v>
      </c>
      <c r="D23" s="115">
        <v>91.599998474121094</v>
      </c>
      <c r="E23" s="115">
        <v>91.400001525878906</v>
      </c>
      <c r="F23" s="115"/>
      <c r="G23" s="115"/>
      <c r="H23" s="115">
        <v>87.6</v>
      </c>
      <c r="I23" s="115">
        <v>90.299003601074205</v>
      </c>
      <c r="J23" s="115">
        <v>90.134002685546903</v>
      </c>
      <c r="K23" s="115">
        <v>92.689489919773479</v>
      </c>
      <c r="L23" s="115">
        <v>89.899000000000001</v>
      </c>
      <c r="M23" s="115"/>
      <c r="N23" s="115"/>
      <c r="O23" s="115">
        <v>81.557000000000002</v>
      </c>
      <c r="P23" s="181"/>
    </row>
    <row r="24" spans="1:17">
      <c r="A24" s="717"/>
      <c r="B24" s="615" t="s">
        <v>46</v>
      </c>
      <c r="C24" s="617">
        <v>90.300003051757798</v>
      </c>
      <c r="D24" s="115">
        <v>90.099998474121094</v>
      </c>
      <c r="E24" s="115">
        <v>89.900001525878906</v>
      </c>
      <c r="F24" s="115"/>
      <c r="G24" s="115"/>
      <c r="H24" s="115">
        <v>84.8</v>
      </c>
      <c r="I24" s="115">
        <v>87.588996887207003</v>
      </c>
      <c r="J24" s="115">
        <v>87.510002136230497</v>
      </c>
      <c r="K24" s="115">
        <v>81.971301517188948</v>
      </c>
      <c r="L24" s="115">
        <v>87.358999999999995</v>
      </c>
      <c r="M24" s="115"/>
      <c r="N24" s="115"/>
      <c r="O24" s="115">
        <v>68.88</v>
      </c>
      <c r="P24" s="181"/>
    </row>
    <row r="25" spans="1:17">
      <c r="A25" s="717" t="s">
        <v>9</v>
      </c>
      <c r="B25" s="615" t="s">
        <v>43</v>
      </c>
      <c r="C25" s="617">
        <v>84.900001525878906</v>
      </c>
      <c r="D25" s="115">
        <v>84.699996948242188</v>
      </c>
      <c r="E25" s="115">
        <v>84.599998474121094</v>
      </c>
      <c r="F25" s="115">
        <v>88.1</v>
      </c>
      <c r="G25" s="115"/>
      <c r="H25" s="115"/>
      <c r="I25" s="115">
        <v>74.245002746582003</v>
      </c>
      <c r="J25" s="115">
        <v>74.338996887207003</v>
      </c>
      <c r="K25" s="115">
        <v>74.367996215820298</v>
      </c>
      <c r="L25" s="115">
        <v>73.986999999999995</v>
      </c>
      <c r="M25" s="115">
        <v>64.7</v>
      </c>
      <c r="N25" s="115"/>
      <c r="O25" s="115"/>
      <c r="P25" s="181"/>
    </row>
    <row r="26" spans="1:17">
      <c r="A26" s="717"/>
      <c r="B26" s="615" t="s">
        <v>44</v>
      </c>
      <c r="C26" s="617">
        <v>80.300003051757813</v>
      </c>
      <c r="D26" s="115">
        <v>80.5</v>
      </c>
      <c r="E26" s="115">
        <v>80.599998474121094</v>
      </c>
      <c r="F26" s="115">
        <v>90.9</v>
      </c>
      <c r="G26" s="115"/>
      <c r="H26" s="115"/>
      <c r="I26" s="115">
        <v>82.569000244140597</v>
      </c>
      <c r="J26" s="115">
        <v>82.386001586914105</v>
      </c>
      <c r="K26" s="115">
        <v>82.625</v>
      </c>
      <c r="L26" s="115">
        <v>81.582999999999998</v>
      </c>
      <c r="M26" s="115">
        <v>74.5</v>
      </c>
      <c r="N26" s="115"/>
      <c r="O26" s="115"/>
      <c r="P26" s="181"/>
    </row>
    <row r="27" spans="1:17">
      <c r="A27" s="717"/>
      <c r="B27" s="615" t="s">
        <v>46</v>
      </c>
      <c r="C27" s="617"/>
      <c r="D27" s="115"/>
      <c r="E27" s="115">
        <v>82.599998474121094</v>
      </c>
      <c r="F27" s="115">
        <v>89.4</v>
      </c>
      <c r="G27" s="115"/>
      <c r="H27" s="115"/>
      <c r="I27" s="115">
        <v>78.342002868652301</v>
      </c>
      <c r="J27" s="115">
        <v>78.301002502441406</v>
      </c>
      <c r="K27" s="115">
        <v>78.434997558593807</v>
      </c>
      <c r="L27" s="115">
        <v>77.700999999999993</v>
      </c>
      <c r="M27" s="115">
        <v>69.3</v>
      </c>
      <c r="N27" s="115"/>
      <c r="O27" s="115"/>
      <c r="P27" s="181"/>
    </row>
    <row r="28" spans="1:17" ht="15" customHeight="1">
      <c r="A28" s="717" t="s">
        <v>8</v>
      </c>
      <c r="B28" s="615" t="s">
        <v>43</v>
      </c>
      <c r="C28" s="617">
        <v>43.6</v>
      </c>
      <c r="D28" s="115">
        <v>42.9</v>
      </c>
      <c r="E28" s="107">
        <v>43.4</v>
      </c>
      <c r="F28" s="107">
        <v>45.4</v>
      </c>
      <c r="G28" s="115">
        <v>45.3</v>
      </c>
      <c r="H28" s="115">
        <v>46.6</v>
      </c>
      <c r="I28" s="115">
        <v>45.5</v>
      </c>
      <c r="J28" s="115">
        <v>45.7</v>
      </c>
      <c r="K28" s="115">
        <v>45.5</v>
      </c>
      <c r="L28" s="128">
        <v>46.2</v>
      </c>
      <c r="M28" s="128">
        <v>45.3</v>
      </c>
      <c r="N28" s="128">
        <v>41.1</v>
      </c>
      <c r="O28" s="128">
        <v>43</v>
      </c>
      <c r="P28" s="194">
        <v>47.5</v>
      </c>
      <c r="Q28" s="7"/>
    </row>
    <row r="29" spans="1:17">
      <c r="A29" s="717"/>
      <c r="B29" s="615" t="s">
        <v>44</v>
      </c>
      <c r="C29" s="617">
        <v>75.599999999999994</v>
      </c>
      <c r="D29" s="115">
        <v>74.8</v>
      </c>
      <c r="E29" s="115">
        <v>75</v>
      </c>
      <c r="F29" s="107">
        <v>75.099999999999994</v>
      </c>
      <c r="G29" s="107">
        <v>75.2</v>
      </c>
      <c r="H29" s="107">
        <v>74.8</v>
      </c>
      <c r="I29" s="115">
        <v>74.3</v>
      </c>
      <c r="J29" s="115">
        <v>74.3</v>
      </c>
      <c r="K29" s="115">
        <v>73.099999999999994</v>
      </c>
      <c r="L29" s="128">
        <v>73.099999999999994</v>
      </c>
      <c r="M29" s="128">
        <v>69.3</v>
      </c>
      <c r="N29" s="128">
        <v>65.3</v>
      </c>
      <c r="O29" s="128">
        <v>69.2</v>
      </c>
      <c r="P29" s="194">
        <v>70</v>
      </c>
    </row>
    <row r="30" spans="1:17">
      <c r="A30" s="717"/>
      <c r="B30" s="615" t="s">
        <v>46</v>
      </c>
      <c r="C30" s="617">
        <v>59.2</v>
      </c>
      <c r="D30" s="115">
        <v>58.5</v>
      </c>
      <c r="E30" s="115">
        <v>58.8</v>
      </c>
      <c r="F30" s="115">
        <v>59.9</v>
      </c>
      <c r="G30" s="115">
        <v>59.9</v>
      </c>
      <c r="H30" s="115">
        <v>60.4</v>
      </c>
      <c r="I30" s="115">
        <v>59.6</v>
      </c>
      <c r="J30" s="115">
        <v>59.6</v>
      </c>
      <c r="K30" s="115">
        <v>58.9</v>
      </c>
      <c r="L30" s="128">
        <v>59.3</v>
      </c>
      <c r="M30" s="128">
        <v>56.9</v>
      </c>
      <c r="N30" s="128">
        <v>52.8</v>
      </c>
      <c r="O30" s="128">
        <v>55.7</v>
      </c>
      <c r="P30" s="194">
        <v>58.4</v>
      </c>
    </row>
    <row r="31" spans="1:17">
      <c r="A31" s="717" t="s">
        <v>6</v>
      </c>
      <c r="B31" s="615" t="s">
        <v>43</v>
      </c>
      <c r="C31" s="617"/>
      <c r="D31" s="115"/>
      <c r="E31" s="115">
        <v>75.2</v>
      </c>
      <c r="F31" s="115">
        <v>75.2</v>
      </c>
      <c r="G31" s="115">
        <v>73.3</v>
      </c>
      <c r="H31" s="115">
        <v>73.3</v>
      </c>
      <c r="I31" s="115">
        <v>78.339996337890597</v>
      </c>
      <c r="J31" s="115">
        <v>78.310997009277301</v>
      </c>
      <c r="K31" s="115">
        <v>78.047996520996094</v>
      </c>
      <c r="L31" s="115">
        <v>85.4</v>
      </c>
      <c r="M31" s="115">
        <v>85.4</v>
      </c>
      <c r="N31" s="115"/>
      <c r="O31" s="115">
        <v>83.118783532930578</v>
      </c>
      <c r="P31" s="181"/>
    </row>
    <row r="32" spans="1:17">
      <c r="A32" s="717"/>
      <c r="B32" s="615" t="s">
        <v>44</v>
      </c>
      <c r="C32" s="617"/>
      <c r="D32" s="115"/>
      <c r="E32" s="115">
        <v>71.099999999999994</v>
      </c>
      <c r="F32" s="115">
        <v>71.099999999999994</v>
      </c>
      <c r="G32" s="115">
        <v>72.5</v>
      </c>
      <c r="H32" s="115">
        <v>72.5</v>
      </c>
      <c r="I32" s="115">
        <v>79.892997741699205</v>
      </c>
      <c r="J32" s="115">
        <v>79.698997497558594</v>
      </c>
      <c r="K32" s="115">
        <v>79.627998352050795</v>
      </c>
      <c r="L32" s="115">
        <v>88</v>
      </c>
      <c r="M32" s="115">
        <v>88</v>
      </c>
      <c r="N32" s="115"/>
      <c r="O32" s="115">
        <v>87.1</v>
      </c>
      <c r="P32" s="181"/>
    </row>
    <row r="33" spans="1:16">
      <c r="A33" s="717"/>
      <c r="B33" s="615" t="s">
        <v>46</v>
      </c>
      <c r="C33" s="617"/>
      <c r="D33" s="115"/>
      <c r="E33" s="115">
        <v>73.3</v>
      </c>
      <c r="F33" s="115">
        <v>73.3</v>
      </c>
      <c r="G33" s="115">
        <v>72.900000000000006</v>
      </c>
      <c r="H33" s="115">
        <v>72.900000000000006</v>
      </c>
      <c r="I33" s="115">
        <v>79.084999084472699</v>
      </c>
      <c r="J33" s="115">
        <v>78.977996826171903</v>
      </c>
      <c r="K33" s="115">
        <v>78.807998657226605</v>
      </c>
      <c r="L33" s="115">
        <v>88.6</v>
      </c>
      <c r="M33" s="115">
        <v>88.6</v>
      </c>
      <c r="N33" s="115"/>
      <c r="O33" s="115">
        <v>84.937995280123062</v>
      </c>
      <c r="P33" s="181"/>
    </row>
    <row r="34" spans="1:16">
      <c r="A34" s="717" t="s">
        <v>5</v>
      </c>
      <c r="B34" s="615" t="s">
        <v>43</v>
      </c>
      <c r="C34" s="617">
        <v>60.5</v>
      </c>
      <c r="D34" s="115">
        <v>60.700000762939453</v>
      </c>
      <c r="E34" s="115">
        <v>63.2</v>
      </c>
      <c r="F34" s="115">
        <v>58.5</v>
      </c>
      <c r="G34" s="115">
        <v>66.900000000000006</v>
      </c>
      <c r="H34" s="115"/>
      <c r="I34" s="115">
        <v>57.681999206542997</v>
      </c>
      <c r="J34" s="115">
        <v>58.082000732421903</v>
      </c>
      <c r="K34" s="115">
        <v>58.650001525878899</v>
      </c>
      <c r="L34" s="115">
        <v>57.552999999999997</v>
      </c>
      <c r="M34" s="115"/>
      <c r="N34" s="115"/>
      <c r="O34" s="115"/>
      <c r="P34" s="181"/>
    </row>
    <row r="35" spans="1:16">
      <c r="A35" s="717"/>
      <c r="B35" s="615" t="s">
        <v>44</v>
      </c>
      <c r="C35" s="617">
        <v>71.599998474121094</v>
      </c>
      <c r="D35" s="115">
        <v>71.699996948242188</v>
      </c>
      <c r="E35" s="115">
        <v>69.099999999999994</v>
      </c>
      <c r="F35" s="115">
        <v>65</v>
      </c>
      <c r="G35" s="115">
        <v>71.599999999999994</v>
      </c>
      <c r="H35" s="115"/>
      <c r="I35" s="115">
        <v>66.855003356933594</v>
      </c>
      <c r="J35" s="115">
        <v>67.082000732421903</v>
      </c>
      <c r="K35" s="115">
        <v>67.435997009277301</v>
      </c>
      <c r="L35" s="115">
        <v>64.216999999999999</v>
      </c>
      <c r="M35" s="115"/>
      <c r="N35" s="115"/>
      <c r="O35" s="115"/>
      <c r="P35" s="181"/>
    </row>
    <row r="36" spans="1:16">
      <c r="A36" s="717"/>
      <c r="B36" s="615" t="s">
        <v>46</v>
      </c>
      <c r="C36" s="617">
        <v>62.700000762939503</v>
      </c>
      <c r="D36" s="115">
        <v>61.400001525878899</v>
      </c>
      <c r="E36" s="115">
        <v>59.900001525878899</v>
      </c>
      <c r="F36" s="115">
        <v>61.5</v>
      </c>
      <c r="G36" s="115">
        <v>69.099999999999994</v>
      </c>
      <c r="H36" s="115"/>
      <c r="I36" s="115">
        <v>62.101001739502003</v>
      </c>
      <c r="J36" s="115">
        <v>62.423000335693402</v>
      </c>
      <c r="K36" s="115">
        <v>62.891998291015597</v>
      </c>
      <c r="L36" s="115">
        <v>60.765999999999998</v>
      </c>
      <c r="M36" s="115"/>
      <c r="N36" s="115"/>
      <c r="O36" s="115"/>
      <c r="P36" s="181"/>
    </row>
    <row r="37" spans="1:16">
      <c r="A37" s="717" t="s">
        <v>4</v>
      </c>
      <c r="B37" s="615" t="s">
        <v>43</v>
      </c>
      <c r="C37" s="617"/>
      <c r="D37" s="115">
        <v>61.9</v>
      </c>
      <c r="E37" s="115"/>
      <c r="F37" s="115"/>
      <c r="G37" s="107">
        <v>77.099999999999994</v>
      </c>
      <c r="H37" s="107">
        <v>76.099999999999994</v>
      </c>
      <c r="I37" s="107">
        <v>76.400000000000006</v>
      </c>
      <c r="J37" s="107">
        <v>75.900000000000006</v>
      </c>
      <c r="K37" s="107">
        <v>76.2</v>
      </c>
      <c r="L37" s="107">
        <v>73.5</v>
      </c>
      <c r="M37" s="107">
        <v>74.7</v>
      </c>
      <c r="N37" s="115"/>
      <c r="O37" s="115"/>
      <c r="P37" s="194">
        <v>63.307000000000002</v>
      </c>
    </row>
    <row r="38" spans="1:16">
      <c r="A38" s="717"/>
      <c r="B38" s="615" t="s">
        <v>44</v>
      </c>
      <c r="C38" s="617"/>
      <c r="D38" s="115">
        <v>68.3</v>
      </c>
      <c r="E38" s="115"/>
      <c r="F38" s="115"/>
      <c r="G38" s="107">
        <v>79.7</v>
      </c>
      <c r="H38" s="107">
        <v>81.5</v>
      </c>
      <c r="I38" s="107">
        <v>79.8</v>
      </c>
      <c r="J38" s="107">
        <v>79.599999999999994</v>
      </c>
      <c r="K38" s="107">
        <v>78.7</v>
      </c>
      <c r="L38" s="107">
        <v>76.900000000000006</v>
      </c>
      <c r="M38" s="107">
        <v>75.5</v>
      </c>
      <c r="N38" s="115"/>
      <c r="O38" s="115"/>
      <c r="P38" s="194">
        <v>65.462000000000003</v>
      </c>
    </row>
    <row r="39" spans="1:16">
      <c r="A39" s="717"/>
      <c r="B39" s="615" t="s">
        <v>46</v>
      </c>
      <c r="C39" s="617"/>
      <c r="D39" s="115">
        <v>65</v>
      </c>
      <c r="E39" s="115"/>
      <c r="F39" s="115"/>
      <c r="G39" s="107">
        <v>78.400000000000006</v>
      </c>
      <c r="H39" s="107">
        <v>78.7</v>
      </c>
      <c r="I39" s="107">
        <v>78.099999999999994</v>
      </c>
      <c r="J39" s="107">
        <v>77.7</v>
      </c>
      <c r="K39" s="107">
        <v>77.400000000000006</v>
      </c>
      <c r="L39" s="107">
        <v>75.099999999999994</v>
      </c>
      <c r="M39" s="107">
        <v>75.099999999999994</v>
      </c>
      <c r="N39" s="115"/>
      <c r="O39" s="115"/>
      <c r="P39" s="194">
        <v>61.277000000000001</v>
      </c>
    </row>
    <row r="40" spans="1:16" ht="15" customHeight="1">
      <c r="A40" s="717" t="s">
        <v>3</v>
      </c>
      <c r="B40" s="615" t="s">
        <v>43</v>
      </c>
      <c r="C40" s="617">
        <v>48.433084249232252</v>
      </c>
      <c r="D40" s="115">
        <v>49.01477680167617</v>
      </c>
      <c r="E40" s="115">
        <v>49.369157781991035</v>
      </c>
      <c r="F40" s="115">
        <v>50.389079077930411</v>
      </c>
      <c r="G40" s="115">
        <v>50.680054134107003</v>
      </c>
      <c r="H40" s="115">
        <v>52.107841151071099</v>
      </c>
      <c r="I40" s="115">
        <v>52.250121172813657</v>
      </c>
      <c r="J40" s="115">
        <v>53.561506663628236</v>
      </c>
      <c r="K40" s="115">
        <v>53.206482382869488</v>
      </c>
      <c r="L40" s="115">
        <v>53.421890472389435</v>
      </c>
      <c r="M40" s="115">
        <v>48.658347241169572</v>
      </c>
      <c r="N40" s="115">
        <v>50.234085679115225</v>
      </c>
      <c r="O40" s="115">
        <v>52.322912738613979</v>
      </c>
      <c r="P40" s="194">
        <v>55.02</v>
      </c>
    </row>
    <row r="41" spans="1:16">
      <c r="A41" s="717"/>
      <c r="B41" s="615" t="s">
        <v>44</v>
      </c>
      <c r="C41" s="617">
        <v>63.287953991311163</v>
      </c>
      <c r="D41" s="115">
        <v>62.751418176536397</v>
      </c>
      <c r="E41" s="115">
        <v>63.264929686990754</v>
      </c>
      <c r="F41" s="115">
        <v>63.388524873019811</v>
      </c>
      <c r="G41" s="115">
        <v>63.711065756891408</v>
      </c>
      <c r="H41" s="115">
        <v>65.100578997138228</v>
      </c>
      <c r="I41" s="115">
        <v>65.361954651517934</v>
      </c>
      <c r="J41" s="115">
        <v>66.115873045753517</v>
      </c>
      <c r="K41" s="115">
        <v>65.619686874826428</v>
      </c>
      <c r="L41" s="115">
        <v>65.793552602441324</v>
      </c>
      <c r="M41" s="115">
        <v>60.649897255202802</v>
      </c>
      <c r="N41" s="115">
        <v>62.544041582297318</v>
      </c>
      <c r="O41" s="115">
        <v>63.94027655639151</v>
      </c>
      <c r="P41" s="194">
        <v>61.414000000000001</v>
      </c>
    </row>
    <row r="42" spans="1:16">
      <c r="A42" s="717"/>
      <c r="B42" s="615" t="s">
        <v>46</v>
      </c>
      <c r="C42" s="617">
        <v>55.683837112622989</v>
      </c>
      <c r="D42" s="115">
        <v>55.734464836000001</v>
      </c>
      <c r="E42" s="115">
        <v>56.181032025815256</v>
      </c>
      <c r="F42" s="115">
        <v>56.774052172328602</v>
      </c>
      <c r="G42" s="115">
        <v>57.092238231161282</v>
      </c>
      <c r="H42" s="115">
        <v>58.512003012869371</v>
      </c>
      <c r="I42" s="115">
        <v>58.722818886668072</v>
      </c>
      <c r="J42" s="115">
        <v>59.765346276641132</v>
      </c>
      <c r="K42" s="115">
        <v>59.346109090655119</v>
      </c>
      <c r="L42" s="115">
        <v>59.545539014108698</v>
      </c>
      <c r="M42" s="115">
        <v>54.597566081459505</v>
      </c>
      <c r="N42" s="115">
        <v>56.33446139635101</v>
      </c>
      <c r="O42" s="115">
        <v>58.083308562705739</v>
      </c>
      <c r="P42" s="194">
        <v>49.015999999999998</v>
      </c>
    </row>
    <row r="43" spans="1:16">
      <c r="A43" s="717" t="s">
        <v>65</v>
      </c>
      <c r="B43" s="615" t="s">
        <v>43</v>
      </c>
      <c r="C43" s="617">
        <v>90</v>
      </c>
      <c r="D43" s="115">
        <v>89.900001525878906</v>
      </c>
      <c r="E43" s="115">
        <v>90</v>
      </c>
      <c r="F43" s="115"/>
      <c r="G43" s="115">
        <v>84</v>
      </c>
      <c r="H43" s="115"/>
      <c r="I43" s="115"/>
      <c r="J43" s="115"/>
      <c r="K43" s="115"/>
      <c r="L43" s="115"/>
      <c r="M43" s="115">
        <v>80.3</v>
      </c>
      <c r="N43" s="115">
        <v>80.3</v>
      </c>
      <c r="O43" s="115"/>
      <c r="P43" s="181"/>
    </row>
    <row r="44" spans="1:16">
      <c r="A44" s="717"/>
      <c r="B44" s="615" t="s">
        <v>44</v>
      </c>
      <c r="C44" s="617">
        <v>91.199996948242188</v>
      </c>
      <c r="D44" s="115">
        <v>91.199996948242188</v>
      </c>
      <c r="E44" s="115">
        <v>91.199996948242202</v>
      </c>
      <c r="F44" s="115"/>
      <c r="G44" s="115">
        <v>89.2</v>
      </c>
      <c r="H44" s="115"/>
      <c r="I44" s="115"/>
      <c r="J44" s="115"/>
      <c r="K44" s="115"/>
      <c r="L44" s="115"/>
      <c r="M44" s="115">
        <v>86.144853772045565</v>
      </c>
      <c r="N44" s="115">
        <v>86.144853772045565</v>
      </c>
      <c r="O44" s="115"/>
      <c r="P44" s="181"/>
    </row>
    <row r="45" spans="1:16">
      <c r="A45" s="717"/>
      <c r="B45" s="615" t="s">
        <v>46</v>
      </c>
      <c r="C45" s="617">
        <v>90.599998474121094</v>
      </c>
      <c r="D45" s="115">
        <v>90.599998474121094</v>
      </c>
      <c r="E45" s="115">
        <v>90.599998474121094</v>
      </c>
      <c r="F45" s="115"/>
      <c r="G45" s="107">
        <v>86.5</v>
      </c>
      <c r="H45" s="115"/>
      <c r="I45" s="115"/>
      <c r="J45" s="115"/>
      <c r="K45" s="115"/>
      <c r="L45" s="115"/>
      <c r="M45" s="107">
        <v>83.1</v>
      </c>
      <c r="N45" s="107">
        <v>83.1</v>
      </c>
      <c r="O45" s="107"/>
      <c r="P45" s="194"/>
    </row>
    <row r="46" spans="1:16">
      <c r="A46" s="717" t="s">
        <v>2</v>
      </c>
      <c r="B46" s="615" t="s">
        <v>43</v>
      </c>
      <c r="C46" s="617">
        <v>73.5</v>
      </c>
      <c r="D46" s="115">
        <v>73.400001525878906</v>
      </c>
      <c r="E46" s="115">
        <v>76.3</v>
      </c>
      <c r="F46" s="115">
        <v>76.3</v>
      </c>
      <c r="G46" s="115">
        <v>78.2</v>
      </c>
      <c r="H46" s="115"/>
      <c r="I46" s="115">
        <v>71.560997009277301</v>
      </c>
      <c r="J46" s="115">
        <v>38.1</v>
      </c>
      <c r="K46" s="115">
        <v>52.3</v>
      </c>
      <c r="L46" s="115">
        <v>53</v>
      </c>
      <c r="M46" s="115">
        <v>55</v>
      </c>
      <c r="N46" s="115">
        <v>54.7</v>
      </c>
      <c r="O46" s="115">
        <v>59.531999999999996</v>
      </c>
      <c r="P46" s="194">
        <v>61.960999999999999</v>
      </c>
    </row>
    <row r="47" spans="1:16">
      <c r="A47" s="717"/>
      <c r="B47" s="615" t="s">
        <v>44</v>
      </c>
      <c r="C47" s="617">
        <v>86.099998474121094</v>
      </c>
      <c r="D47" s="115">
        <v>86</v>
      </c>
      <c r="E47" s="115">
        <v>75.5</v>
      </c>
      <c r="F47" s="115">
        <v>75.5</v>
      </c>
      <c r="G47" s="115">
        <v>77.099999999999994</v>
      </c>
      <c r="H47" s="115"/>
      <c r="I47" s="115">
        <v>80.464996337890597</v>
      </c>
      <c r="J47" s="115">
        <v>54.8</v>
      </c>
      <c r="K47" s="115">
        <v>65.7</v>
      </c>
      <c r="L47" s="115">
        <v>67.7</v>
      </c>
      <c r="M47" s="115">
        <v>68.3</v>
      </c>
      <c r="N47" s="115">
        <v>67</v>
      </c>
      <c r="O47" s="115">
        <v>65.328999999999994</v>
      </c>
      <c r="P47" s="194">
        <v>67.765000000000001</v>
      </c>
    </row>
    <row r="48" spans="1:16">
      <c r="A48" s="717"/>
      <c r="B48" s="615" t="s">
        <v>46</v>
      </c>
      <c r="C48" s="617"/>
      <c r="D48" s="115"/>
      <c r="E48" s="115">
        <v>75.900000000000006</v>
      </c>
      <c r="F48" s="115"/>
      <c r="G48" s="115">
        <v>77.7</v>
      </c>
      <c r="H48" s="115"/>
      <c r="I48" s="115">
        <v>75.952003479003906</v>
      </c>
      <c r="J48" s="115">
        <v>46</v>
      </c>
      <c r="K48" s="115">
        <v>58.7</v>
      </c>
      <c r="L48" s="115">
        <v>60</v>
      </c>
      <c r="M48" s="115">
        <v>61.3</v>
      </c>
      <c r="N48" s="115">
        <v>60.7</v>
      </c>
      <c r="O48" s="115">
        <v>53.997999999999998</v>
      </c>
      <c r="P48" s="194">
        <v>56.366</v>
      </c>
    </row>
    <row r="49" spans="1:18">
      <c r="A49" s="717" t="s">
        <v>1</v>
      </c>
      <c r="B49" s="615" t="s">
        <v>43</v>
      </c>
      <c r="C49" s="617">
        <v>84.400001525878906</v>
      </c>
      <c r="D49" s="115">
        <v>84.5</v>
      </c>
      <c r="E49" s="115">
        <v>84.599998474121094</v>
      </c>
      <c r="F49" s="115"/>
      <c r="G49" s="115">
        <v>89.4</v>
      </c>
      <c r="H49" s="115"/>
      <c r="I49" s="115">
        <v>79.082000732421903</v>
      </c>
      <c r="J49" s="115">
        <v>79.261001586914105</v>
      </c>
      <c r="K49" s="115">
        <v>79.464996337890597</v>
      </c>
      <c r="L49" s="115">
        <v>34.4</v>
      </c>
      <c r="M49" s="115">
        <v>34.4</v>
      </c>
      <c r="N49" s="115">
        <v>33.6</v>
      </c>
      <c r="O49" s="115">
        <v>32.4</v>
      </c>
      <c r="P49" s="181">
        <v>34.299999999999997</v>
      </c>
    </row>
    <row r="50" spans="1:18">
      <c r="A50" s="717"/>
      <c r="B50" s="615" t="s">
        <v>44</v>
      </c>
      <c r="C50" s="617">
        <v>90.400001525878906</v>
      </c>
      <c r="D50" s="115">
        <v>90.5</v>
      </c>
      <c r="E50" s="115">
        <v>90.599998474121094</v>
      </c>
      <c r="F50" s="115"/>
      <c r="G50" s="115">
        <v>92.3</v>
      </c>
      <c r="H50" s="115"/>
      <c r="I50" s="115">
        <v>89.690002441406307</v>
      </c>
      <c r="J50" s="115">
        <v>89.674003601074205</v>
      </c>
      <c r="K50" s="115">
        <v>89.752998352050795</v>
      </c>
      <c r="L50" s="115">
        <v>52.7</v>
      </c>
      <c r="M50" s="115">
        <v>52.7</v>
      </c>
      <c r="N50" s="115">
        <v>52.2</v>
      </c>
      <c r="O50" s="115">
        <v>53.4</v>
      </c>
      <c r="P50" s="181">
        <v>55.6</v>
      </c>
    </row>
    <row r="51" spans="1:18" ht="15" thickBot="1">
      <c r="A51" s="718"/>
      <c r="B51" s="616" t="s">
        <v>46</v>
      </c>
      <c r="C51" s="618">
        <v>87.300003051757798</v>
      </c>
      <c r="D51" s="182">
        <v>87.400001525878906</v>
      </c>
      <c r="E51" s="182">
        <v>87.5</v>
      </c>
      <c r="F51" s="182"/>
      <c r="G51" s="182">
        <v>90.8</v>
      </c>
      <c r="H51" s="182"/>
      <c r="I51" s="182">
        <v>84.167999267578097</v>
      </c>
      <c r="J51" s="182">
        <v>84.260002136230497</v>
      </c>
      <c r="K51" s="182">
        <v>84.412002563476605</v>
      </c>
      <c r="L51" s="182">
        <v>42.8</v>
      </c>
      <c r="M51" s="182">
        <v>42.8</v>
      </c>
      <c r="N51" s="182">
        <v>42.3</v>
      </c>
      <c r="O51" s="182">
        <v>42.1</v>
      </c>
      <c r="P51" s="183">
        <v>44.1</v>
      </c>
    </row>
    <row r="52" spans="1:18">
      <c r="A52" s="150"/>
      <c r="B52" s="24"/>
      <c r="C52" s="24"/>
      <c r="D52" s="24"/>
      <c r="E52" s="24"/>
      <c r="F52" s="24"/>
      <c r="G52" s="24"/>
      <c r="H52" s="24"/>
      <c r="I52" s="24"/>
      <c r="J52" s="24"/>
      <c r="K52" s="24"/>
    </row>
    <row r="53" spans="1:18" ht="15" customHeight="1">
      <c r="A53" s="149" t="s">
        <v>26</v>
      </c>
      <c r="B53" s="24"/>
      <c r="C53" s="28"/>
      <c r="D53" s="28"/>
      <c r="E53" s="28"/>
      <c r="F53" s="28"/>
      <c r="G53" s="28"/>
      <c r="H53" s="28"/>
      <c r="I53" s="24"/>
      <c r="J53" s="24"/>
      <c r="K53" s="24"/>
    </row>
    <row r="54" spans="1:18">
      <c r="A54" s="155" t="s">
        <v>576</v>
      </c>
      <c r="B54" s="24"/>
      <c r="C54" s="24"/>
      <c r="D54" s="24"/>
      <c r="E54" s="24"/>
      <c r="F54" s="24"/>
      <c r="G54" s="24"/>
      <c r="H54" s="24"/>
      <c r="I54" s="24"/>
      <c r="J54" s="24"/>
      <c r="K54" s="24"/>
      <c r="L54" s="24"/>
      <c r="M54" s="24"/>
      <c r="N54" s="24"/>
      <c r="O54" s="24"/>
      <c r="P54" s="24"/>
      <c r="Q54" s="24"/>
      <c r="R54" s="24"/>
    </row>
    <row r="56" spans="1:18" ht="32.4" customHeight="1">
      <c r="A56" s="685" t="s">
        <v>581</v>
      </c>
      <c r="B56" s="685"/>
      <c r="C56" s="685"/>
      <c r="D56" s="685"/>
      <c r="E56" s="685"/>
      <c r="F56" s="685"/>
      <c r="G56" s="685"/>
      <c r="H56" s="685"/>
      <c r="I56" s="685"/>
      <c r="J56" s="685"/>
      <c r="K56" s="685"/>
      <c r="L56" s="685"/>
      <c r="M56" s="685"/>
      <c r="N56" s="685"/>
      <c r="O56" s="685"/>
    </row>
  </sheetData>
  <mergeCells count="17">
    <mergeCell ref="A4:A6"/>
    <mergeCell ref="A7:A9"/>
    <mergeCell ref="A10:A12"/>
    <mergeCell ref="A13:A15"/>
    <mergeCell ref="A16:A18"/>
    <mergeCell ref="A56:O56"/>
    <mergeCell ref="A34:A36"/>
    <mergeCell ref="A19:A21"/>
    <mergeCell ref="A22:A24"/>
    <mergeCell ref="A25:A27"/>
    <mergeCell ref="A28:A30"/>
    <mergeCell ref="A31:A33"/>
    <mergeCell ref="A46:A48"/>
    <mergeCell ref="A49:A51"/>
    <mergeCell ref="A40:A42"/>
    <mergeCell ref="A43:A45"/>
    <mergeCell ref="A37:A39"/>
  </mergeCells>
  <hyperlinks>
    <hyperlink ref="S7" location="Content!B79" display="Back to Content Page" xr:uid="{00000000-0004-0000-8E00-000000000000}"/>
  </hyperlinks>
  <pageMargins left="0.7" right="0.7" top="0.75" bottom="0.75" header="0.3" footer="0.3"/>
  <pageSetup paperSize="9" scale="54" orientation="landscape" r:id="rId1"/>
  <headerFooter>
    <oddFooter>&amp;C&amp;P</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pageSetUpPr fitToPage="1"/>
  </sheetPr>
  <dimension ref="A1:V56"/>
  <sheetViews>
    <sheetView topLeftCell="A30" zoomScaleNormal="100" workbookViewId="0">
      <selection activeCell="A56" sqref="A56:O56"/>
    </sheetView>
  </sheetViews>
  <sheetFormatPr defaultColWidth="9.21875" defaultRowHeight="14.4"/>
  <cols>
    <col min="1" max="1" width="33.77734375" customWidth="1"/>
    <col min="2" max="2" width="9" customWidth="1"/>
    <col min="3" max="16" width="6.6640625" customWidth="1"/>
  </cols>
  <sheetData>
    <row r="1" spans="1:22">
      <c r="A1" s="32" t="s">
        <v>565</v>
      </c>
      <c r="B1" s="11"/>
      <c r="C1" s="11"/>
      <c r="D1" s="11"/>
      <c r="E1" s="11"/>
      <c r="F1" s="11"/>
      <c r="G1" s="24"/>
      <c r="H1" s="24"/>
      <c r="I1" s="24"/>
      <c r="J1" s="24"/>
      <c r="K1" s="24"/>
      <c r="L1" s="24"/>
      <c r="M1" s="24"/>
      <c r="N1" s="24"/>
      <c r="O1" s="24"/>
      <c r="P1" s="11"/>
    </row>
    <row r="2" spans="1:22" ht="15" thickBot="1">
      <c r="A2" s="11"/>
      <c r="B2" s="11"/>
      <c r="C2" s="11"/>
      <c r="D2" s="11"/>
      <c r="E2" s="11"/>
      <c r="F2" s="11"/>
      <c r="G2" s="24"/>
      <c r="H2" s="24"/>
      <c r="I2" s="24"/>
      <c r="J2" s="24"/>
      <c r="K2" s="24"/>
      <c r="L2" s="24"/>
      <c r="M2" s="24"/>
      <c r="N2" s="24"/>
      <c r="O2" s="24"/>
      <c r="P2" s="11"/>
    </row>
    <row r="3" spans="1:22">
      <c r="A3" s="334" t="s">
        <v>15</v>
      </c>
      <c r="B3" s="333" t="s">
        <v>45</v>
      </c>
      <c r="C3" s="209">
        <v>2006</v>
      </c>
      <c r="D3" s="209">
        <v>2007</v>
      </c>
      <c r="E3" s="209">
        <v>2008</v>
      </c>
      <c r="F3" s="209">
        <v>2009</v>
      </c>
      <c r="G3" s="209">
        <v>2010</v>
      </c>
      <c r="H3" s="209">
        <v>2011</v>
      </c>
      <c r="I3" s="209">
        <v>2012</v>
      </c>
      <c r="J3" s="209">
        <v>2013</v>
      </c>
      <c r="K3" s="209">
        <v>2014</v>
      </c>
      <c r="L3" s="270">
        <v>2015</v>
      </c>
      <c r="M3" s="270">
        <v>2016</v>
      </c>
      <c r="N3" s="270">
        <v>2017</v>
      </c>
      <c r="O3" s="270">
        <v>2018</v>
      </c>
      <c r="P3" s="270">
        <v>2019</v>
      </c>
      <c r="Q3" s="270">
        <v>2020</v>
      </c>
      <c r="R3" s="270">
        <v>2021</v>
      </c>
      <c r="S3" s="270">
        <v>2022</v>
      </c>
      <c r="T3" s="270">
        <v>2023</v>
      </c>
    </row>
    <row r="4" spans="1:22">
      <c r="A4" s="717" t="s">
        <v>14</v>
      </c>
      <c r="B4" s="133" t="s">
        <v>43</v>
      </c>
      <c r="C4" s="115">
        <v>7.3000001907348597</v>
      </c>
      <c r="D4" s="115">
        <v>7.1999998092651403</v>
      </c>
      <c r="E4" s="115">
        <v>10.8</v>
      </c>
      <c r="F4" s="115">
        <v>10.8</v>
      </c>
      <c r="G4" s="115">
        <v>10.9</v>
      </c>
      <c r="H4" s="115">
        <v>18.7</v>
      </c>
      <c r="I4" s="115">
        <v>18.7</v>
      </c>
      <c r="J4" s="115">
        <v>18.7</v>
      </c>
      <c r="K4" s="115">
        <v>24.9</v>
      </c>
      <c r="L4" s="353">
        <v>21.5</v>
      </c>
      <c r="M4" s="353">
        <v>21.5</v>
      </c>
      <c r="N4" s="353"/>
      <c r="O4" s="353">
        <v>30.55883777672031</v>
      </c>
      <c r="P4" s="353">
        <v>31.662419058169888</v>
      </c>
      <c r="Q4" s="353">
        <v>33.808819634887953</v>
      </c>
      <c r="R4" s="353">
        <v>33.922925286344253</v>
      </c>
      <c r="S4" s="353">
        <v>31.304549171868562</v>
      </c>
      <c r="T4" s="181"/>
    </row>
    <row r="5" spans="1:22">
      <c r="A5" s="717"/>
      <c r="B5" s="133" t="s">
        <v>44</v>
      </c>
      <c r="C5" s="115">
        <v>7.4000000953674299</v>
      </c>
      <c r="D5" s="115">
        <v>7.4000000953674299</v>
      </c>
      <c r="E5" s="115">
        <v>9.4</v>
      </c>
      <c r="F5" s="115">
        <v>9.4</v>
      </c>
      <c r="G5" s="115">
        <v>7.9</v>
      </c>
      <c r="H5" s="115">
        <v>14.7</v>
      </c>
      <c r="I5" s="115">
        <v>14.7</v>
      </c>
      <c r="J5" s="115">
        <v>14.7</v>
      </c>
      <c r="K5" s="115">
        <v>23.6</v>
      </c>
      <c r="L5" s="353">
        <v>18.100000000000001</v>
      </c>
      <c r="M5" s="353">
        <v>18.100000000000001</v>
      </c>
      <c r="N5" s="353"/>
      <c r="O5" s="353">
        <v>27.380531292069772</v>
      </c>
      <c r="P5" s="353">
        <v>28.663972733299346</v>
      </c>
      <c r="Q5" s="353">
        <v>30.434421612396516</v>
      </c>
      <c r="R5" s="353">
        <v>30.609080543958488</v>
      </c>
      <c r="S5" s="353">
        <v>28.93076530542475</v>
      </c>
      <c r="T5" s="181"/>
    </row>
    <row r="6" spans="1:22">
      <c r="A6" s="717"/>
      <c r="B6" s="133" t="s">
        <v>76</v>
      </c>
      <c r="C6" s="115"/>
      <c r="D6" s="115"/>
      <c r="E6" s="115">
        <v>10.1</v>
      </c>
      <c r="F6" s="115">
        <v>10.1</v>
      </c>
      <c r="G6" s="115">
        <v>9.4</v>
      </c>
      <c r="H6" s="115">
        <v>16.8</v>
      </c>
      <c r="I6" s="115">
        <v>16.8</v>
      </c>
      <c r="J6" s="115">
        <v>16.8</v>
      </c>
      <c r="K6" s="115">
        <v>24.2</v>
      </c>
      <c r="L6" s="353">
        <v>19.899999999999999</v>
      </c>
      <c r="M6" s="353">
        <v>19.899999999999999</v>
      </c>
      <c r="N6" s="353"/>
      <c r="O6" s="353">
        <v>29.013679218205603</v>
      </c>
      <c r="P6" s="353">
        <v>30.2088468491282</v>
      </c>
      <c r="Q6" s="353">
        <v>32.181087071927152</v>
      </c>
      <c r="R6" s="353">
        <v>32.320725924689562</v>
      </c>
      <c r="S6" s="353">
        <v>30.155336485078553</v>
      </c>
      <c r="T6" s="181"/>
      <c r="V6" s="48" t="s">
        <v>12</v>
      </c>
    </row>
    <row r="7" spans="1:22">
      <c r="A7" s="717" t="s">
        <v>13</v>
      </c>
      <c r="B7" s="133" t="s">
        <v>43</v>
      </c>
      <c r="C7" s="115">
        <v>19.7</v>
      </c>
      <c r="D7" s="115">
        <v>21.399999618530298</v>
      </c>
      <c r="E7" s="115">
        <v>31</v>
      </c>
      <c r="F7" s="115">
        <v>21.4</v>
      </c>
      <c r="G7" s="115">
        <v>21.4</v>
      </c>
      <c r="H7" s="115">
        <v>22.6</v>
      </c>
      <c r="I7" s="115">
        <v>21</v>
      </c>
      <c r="J7" s="115">
        <v>22.3</v>
      </c>
      <c r="K7" s="115">
        <v>22.3</v>
      </c>
      <c r="L7" s="353">
        <v>22.3</v>
      </c>
      <c r="M7" s="353">
        <v>18.899999999999999</v>
      </c>
      <c r="N7" s="353">
        <v>18.899999999999999</v>
      </c>
      <c r="O7" s="353">
        <v>18.899999999999999</v>
      </c>
      <c r="P7" s="353">
        <v>22.8</v>
      </c>
      <c r="Q7" s="379">
        <v>25.8</v>
      </c>
      <c r="R7" s="379">
        <v>27.9</v>
      </c>
      <c r="S7" s="379">
        <v>26.9</v>
      </c>
      <c r="T7" s="205">
        <v>27.6</v>
      </c>
    </row>
    <row r="8" spans="1:22">
      <c r="A8" s="717"/>
      <c r="B8" s="133" t="s">
        <v>44</v>
      </c>
      <c r="C8" s="115">
        <v>15.343321752557401</v>
      </c>
      <c r="D8" s="115">
        <v>15.5</v>
      </c>
      <c r="E8" s="115">
        <v>21.8</v>
      </c>
      <c r="F8" s="115">
        <v>14.6</v>
      </c>
      <c r="G8" s="115">
        <v>14.6</v>
      </c>
      <c r="H8" s="115">
        <v>14.6</v>
      </c>
      <c r="I8" s="115">
        <v>17.7</v>
      </c>
      <c r="J8" s="115">
        <v>17.8</v>
      </c>
      <c r="K8" s="115">
        <v>17.8</v>
      </c>
      <c r="L8" s="353">
        <v>17.8</v>
      </c>
      <c r="M8" s="353">
        <v>16.3</v>
      </c>
      <c r="N8" s="353">
        <v>16.3</v>
      </c>
      <c r="O8" s="353">
        <v>16.3</v>
      </c>
      <c r="P8" s="353">
        <v>21.6</v>
      </c>
      <c r="Q8" s="353">
        <v>23.3</v>
      </c>
      <c r="R8" s="353">
        <v>24</v>
      </c>
      <c r="S8" s="353">
        <v>23.9</v>
      </c>
      <c r="T8" s="181">
        <v>24.2</v>
      </c>
    </row>
    <row r="9" spans="1:22">
      <c r="A9" s="717"/>
      <c r="B9" s="133" t="s">
        <v>76</v>
      </c>
      <c r="C9" s="115">
        <v>17.5</v>
      </c>
      <c r="D9" s="115">
        <v>18.299999237060501</v>
      </c>
      <c r="E9" s="115">
        <v>26.1</v>
      </c>
      <c r="F9" s="115">
        <v>17.899999999999999</v>
      </c>
      <c r="G9" s="115">
        <v>17.899999999999999</v>
      </c>
      <c r="H9" s="115">
        <v>19.899999999999999</v>
      </c>
      <c r="I9" s="115">
        <v>17.700000762939499</v>
      </c>
      <c r="J9" s="115">
        <v>20</v>
      </c>
      <c r="K9" s="115">
        <v>20</v>
      </c>
      <c r="L9" s="353">
        <v>20</v>
      </c>
      <c r="M9" s="267">
        <v>17.600000000000001</v>
      </c>
      <c r="N9" s="267">
        <v>17.600000000000001</v>
      </c>
      <c r="O9" s="267">
        <v>17.600000000000001</v>
      </c>
      <c r="P9" s="267">
        <v>22.2</v>
      </c>
      <c r="Q9" s="379">
        <v>24.5</v>
      </c>
      <c r="R9" s="353">
        <v>26</v>
      </c>
      <c r="S9" s="353">
        <v>25.4</v>
      </c>
      <c r="T9" s="205">
        <v>25.9</v>
      </c>
    </row>
    <row r="10" spans="1:22">
      <c r="A10" s="717" t="s">
        <v>259</v>
      </c>
      <c r="B10" s="133" t="s">
        <v>43</v>
      </c>
      <c r="C10" s="115"/>
      <c r="D10" s="115"/>
      <c r="E10" s="115"/>
      <c r="F10" s="115"/>
      <c r="G10" s="115"/>
      <c r="H10" s="115"/>
      <c r="I10" s="115"/>
      <c r="J10" s="115"/>
      <c r="K10" s="115">
        <v>10.4</v>
      </c>
      <c r="L10" s="353"/>
      <c r="M10" s="353"/>
      <c r="N10" s="353"/>
      <c r="O10" s="353"/>
      <c r="P10" s="353"/>
      <c r="Q10" s="353"/>
      <c r="R10" s="353">
        <v>6.5</v>
      </c>
      <c r="S10" s="353"/>
      <c r="T10" s="181"/>
    </row>
    <row r="11" spans="1:22">
      <c r="A11" s="717"/>
      <c r="B11" s="133" t="s">
        <v>44</v>
      </c>
      <c r="C11" s="115"/>
      <c r="D11" s="115"/>
      <c r="E11" s="115"/>
      <c r="F11" s="115"/>
      <c r="G11" s="115"/>
      <c r="H11" s="115"/>
      <c r="I11" s="115"/>
      <c r="J11" s="115"/>
      <c r="K11" s="115">
        <v>6.7</v>
      </c>
      <c r="L11" s="353"/>
      <c r="M11" s="353"/>
      <c r="N11" s="353"/>
      <c r="O11" s="353"/>
      <c r="P11" s="353"/>
      <c r="Q11" s="353"/>
      <c r="R11" s="353">
        <v>5.4</v>
      </c>
      <c r="S11" s="353"/>
      <c r="T11" s="181"/>
    </row>
    <row r="12" spans="1:22">
      <c r="A12" s="717"/>
      <c r="B12" s="133" t="s">
        <v>76</v>
      </c>
      <c r="C12" s="115"/>
      <c r="D12" s="115"/>
      <c r="E12" s="115"/>
      <c r="F12" s="115"/>
      <c r="G12" s="115"/>
      <c r="H12" s="115"/>
      <c r="I12" s="115"/>
      <c r="J12" s="115"/>
      <c r="K12" s="115">
        <v>8.1</v>
      </c>
      <c r="L12" s="353"/>
      <c r="M12" s="353"/>
      <c r="N12" s="353"/>
      <c r="O12" s="353"/>
      <c r="P12" s="353"/>
      <c r="Q12" s="353"/>
      <c r="R12" s="353">
        <v>5.9</v>
      </c>
      <c r="S12" s="353"/>
      <c r="T12" s="181"/>
    </row>
    <row r="13" spans="1:22">
      <c r="A13" s="717" t="s">
        <v>85</v>
      </c>
      <c r="B13" s="133" t="s">
        <v>43</v>
      </c>
      <c r="C13" s="115">
        <v>7.5999999046325701</v>
      </c>
      <c r="D13" s="115">
        <v>7.5999999046325701</v>
      </c>
      <c r="E13" s="115">
        <v>7.5999999046325701</v>
      </c>
      <c r="F13" s="115">
        <v>7.6999998092651403</v>
      </c>
      <c r="G13" s="115">
        <v>7.5</v>
      </c>
      <c r="H13" s="115">
        <v>7.5</v>
      </c>
      <c r="I13" s="115">
        <v>7.5</v>
      </c>
      <c r="J13" s="115" t="s">
        <v>520</v>
      </c>
      <c r="K13" s="115"/>
      <c r="L13" s="353"/>
      <c r="M13" s="353"/>
      <c r="N13" s="353"/>
      <c r="O13" s="353"/>
      <c r="P13" s="353">
        <v>3.4039999999999999</v>
      </c>
      <c r="Q13" s="379">
        <v>1.1000000000000001</v>
      </c>
      <c r="R13" s="353"/>
      <c r="S13" s="353"/>
      <c r="T13" s="181"/>
    </row>
    <row r="14" spans="1:22">
      <c r="A14" s="717"/>
      <c r="B14" s="133" t="s">
        <v>44</v>
      </c>
      <c r="C14" s="115">
        <v>6.8000001907348597</v>
      </c>
      <c r="D14" s="115">
        <v>6.8000001907348597</v>
      </c>
      <c r="E14" s="115">
        <v>6.8000001907348597</v>
      </c>
      <c r="F14" s="115">
        <v>6.8000001907348597</v>
      </c>
      <c r="G14" s="115">
        <v>6.8000001907348597</v>
      </c>
      <c r="H14" s="115">
        <v>6.8000001907348597</v>
      </c>
      <c r="I14" s="115">
        <v>6.8000001907348597</v>
      </c>
      <c r="J14" s="115" t="s">
        <v>520</v>
      </c>
      <c r="K14" s="115"/>
      <c r="L14" s="353"/>
      <c r="M14" s="353"/>
      <c r="N14" s="353"/>
      <c r="O14" s="353"/>
      <c r="P14" s="353">
        <v>5.0140000000000002</v>
      </c>
      <c r="Q14" s="353">
        <v>1.831</v>
      </c>
      <c r="R14" s="353"/>
      <c r="S14" s="353"/>
      <c r="T14" s="181"/>
    </row>
    <row r="15" spans="1:22">
      <c r="A15" s="717"/>
      <c r="B15" s="133" t="s">
        <v>76</v>
      </c>
      <c r="C15" s="115">
        <v>7.1999998092651403</v>
      </c>
      <c r="D15" s="115">
        <v>7.1999998092651403</v>
      </c>
      <c r="E15" s="115">
        <v>7.1999998092651403</v>
      </c>
      <c r="F15" s="115">
        <v>7.3000001907348597</v>
      </c>
      <c r="G15" s="115">
        <v>7.1999998092651403</v>
      </c>
      <c r="H15" s="115">
        <v>7.1999998092651403</v>
      </c>
      <c r="I15" s="115">
        <v>7.1999998092651403</v>
      </c>
      <c r="J15" s="115" t="s">
        <v>520</v>
      </c>
      <c r="K15" s="115"/>
      <c r="L15" s="353"/>
      <c r="M15" s="353"/>
      <c r="N15" s="353"/>
      <c r="O15" s="353"/>
      <c r="P15" s="353">
        <v>4.2359999999999998</v>
      </c>
      <c r="Q15" s="353">
        <v>1.5</v>
      </c>
      <c r="R15" s="353"/>
      <c r="S15" s="353"/>
      <c r="T15" s="181"/>
    </row>
    <row r="16" spans="1:22">
      <c r="A16" s="717" t="s">
        <v>258</v>
      </c>
      <c r="B16" s="133" t="s">
        <v>43</v>
      </c>
      <c r="C16" s="115"/>
      <c r="D16" s="115">
        <v>43.7</v>
      </c>
      <c r="E16" s="115">
        <v>43.7</v>
      </c>
      <c r="F16" s="115">
        <v>43.7</v>
      </c>
      <c r="G16" s="115">
        <v>46.3</v>
      </c>
      <c r="H16" s="115">
        <v>46.3</v>
      </c>
      <c r="I16" s="115">
        <v>46.3</v>
      </c>
      <c r="J16" s="115">
        <v>32.200000000000003</v>
      </c>
      <c r="K16" s="115">
        <v>32.200000000000003</v>
      </c>
      <c r="L16" s="353">
        <v>32.200000000000003</v>
      </c>
      <c r="M16" s="353">
        <v>24.8</v>
      </c>
      <c r="N16" s="353">
        <v>24.8</v>
      </c>
      <c r="O16" s="353">
        <v>24.8</v>
      </c>
      <c r="P16" s="353">
        <v>24.8</v>
      </c>
      <c r="Q16" s="353">
        <v>24.8</v>
      </c>
      <c r="R16" s="353">
        <v>33.9</v>
      </c>
      <c r="S16" s="353">
        <v>33.9</v>
      </c>
      <c r="T16" s="181">
        <v>37.6</v>
      </c>
    </row>
    <row r="17" spans="1:22">
      <c r="A17" s="717"/>
      <c r="B17" s="133" t="s">
        <v>44</v>
      </c>
      <c r="C17" s="115"/>
      <c r="D17" s="115">
        <v>32.700000000000003</v>
      </c>
      <c r="E17" s="115">
        <v>32.700000000000003</v>
      </c>
      <c r="F17" s="115">
        <v>32.700000000000003</v>
      </c>
      <c r="G17" s="115">
        <v>34.4</v>
      </c>
      <c r="H17" s="115">
        <v>34.4</v>
      </c>
      <c r="I17" s="115">
        <v>34.4</v>
      </c>
      <c r="J17" s="115">
        <v>24.4</v>
      </c>
      <c r="K17" s="115">
        <v>24.4</v>
      </c>
      <c r="L17" s="353">
        <v>24.4</v>
      </c>
      <c r="M17" s="353">
        <v>21.2</v>
      </c>
      <c r="N17" s="353">
        <v>21.2</v>
      </c>
      <c r="O17" s="353">
        <v>21.2</v>
      </c>
      <c r="P17" s="353">
        <v>21.2</v>
      </c>
      <c r="Q17" s="353">
        <v>21.2</v>
      </c>
      <c r="R17" s="353">
        <v>32.700000000000003</v>
      </c>
      <c r="S17" s="353">
        <v>32.700000000000003</v>
      </c>
      <c r="T17" s="181">
        <v>33.1</v>
      </c>
    </row>
    <row r="18" spans="1:22">
      <c r="A18" s="717"/>
      <c r="B18" s="133" t="s">
        <v>76</v>
      </c>
      <c r="C18" s="115"/>
      <c r="D18" s="115">
        <v>38</v>
      </c>
      <c r="E18" s="115">
        <v>38</v>
      </c>
      <c r="F18" s="115">
        <v>38</v>
      </c>
      <c r="G18" s="115">
        <v>40.6</v>
      </c>
      <c r="H18" s="115">
        <v>40.6</v>
      </c>
      <c r="I18" s="115">
        <v>40.6</v>
      </c>
      <c r="J18" s="115">
        <v>28.1</v>
      </c>
      <c r="K18" s="115">
        <v>28.1</v>
      </c>
      <c r="L18" s="353">
        <v>28.1</v>
      </c>
      <c r="M18" s="353">
        <v>23</v>
      </c>
      <c r="N18" s="353">
        <v>23</v>
      </c>
      <c r="O18" s="353">
        <v>23</v>
      </c>
      <c r="P18" s="353">
        <v>23</v>
      </c>
      <c r="Q18" s="353">
        <v>23</v>
      </c>
      <c r="R18" s="353">
        <v>33.299999999999997</v>
      </c>
      <c r="S18" s="353">
        <v>33.299999999999997</v>
      </c>
      <c r="T18" s="181">
        <v>35.4</v>
      </c>
    </row>
    <row r="19" spans="1:22">
      <c r="A19" s="717" t="s">
        <v>11</v>
      </c>
      <c r="B19" s="133" t="s">
        <v>43</v>
      </c>
      <c r="C19" s="115"/>
      <c r="D19" s="115"/>
      <c r="E19" s="115">
        <v>12.4</v>
      </c>
      <c r="F19" s="115"/>
      <c r="G19" s="115"/>
      <c r="H19" s="115"/>
      <c r="I19" s="115"/>
      <c r="J19" s="115"/>
      <c r="K19" s="115"/>
      <c r="L19" s="353"/>
      <c r="M19" s="353"/>
      <c r="N19" s="353"/>
      <c r="O19" s="353"/>
      <c r="P19" s="353">
        <v>27.117999999999999</v>
      </c>
      <c r="Q19" s="353"/>
      <c r="R19" s="353"/>
      <c r="S19" s="353"/>
      <c r="T19" s="181"/>
    </row>
    <row r="20" spans="1:22">
      <c r="A20" s="717"/>
      <c r="B20" s="133" t="s">
        <v>44</v>
      </c>
      <c r="C20" s="115"/>
      <c r="D20" s="115"/>
      <c r="E20" s="115">
        <v>12.9</v>
      </c>
      <c r="F20" s="115"/>
      <c r="G20" s="115"/>
      <c r="H20" s="115"/>
      <c r="I20" s="115"/>
      <c r="J20" s="115"/>
      <c r="K20" s="115"/>
      <c r="L20" s="353"/>
      <c r="M20" s="353"/>
      <c r="N20" s="353"/>
      <c r="O20" s="353"/>
      <c r="P20" s="353">
        <v>20.338000000000001</v>
      </c>
      <c r="Q20" s="353"/>
      <c r="R20" s="353"/>
      <c r="S20" s="353"/>
      <c r="T20" s="181"/>
    </row>
    <row r="21" spans="1:22">
      <c r="A21" s="717"/>
      <c r="B21" s="133" t="s">
        <v>76</v>
      </c>
      <c r="C21" s="115"/>
      <c r="D21" s="115"/>
      <c r="E21" s="115">
        <v>25.3</v>
      </c>
      <c r="F21" s="115"/>
      <c r="G21" s="115"/>
      <c r="H21" s="115"/>
      <c r="I21" s="115"/>
      <c r="J21" s="115"/>
      <c r="K21" s="115"/>
      <c r="L21" s="353"/>
      <c r="M21" s="353"/>
      <c r="N21" s="353"/>
      <c r="O21" s="353"/>
      <c r="P21" s="353">
        <v>23.405000000000001</v>
      </c>
      <c r="Q21" s="353"/>
      <c r="R21" s="353"/>
      <c r="S21" s="353"/>
      <c r="T21" s="181"/>
    </row>
    <row r="22" spans="1:22">
      <c r="A22" s="717" t="s">
        <v>10</v>
      </c>
      <c r="B22" s="133" t="s">
        <v>43</v>
      </c>
      <c r="C22" s="115">
        <v>4.1999998092651403</v>
      </c>
      <c r="D22" s="115">
        <v>5.0999999046325701</v>
      </c>
      <c r="E22" s="115">
        <v>5.4000000953674299</v>
      </c>
      <c r="F22" s="115">
        <v>5</v>
      </c>
      <c r="G22" s="115">
        <v>4.5999999046325701</v>
      </c>
      <c r="H22" s="115">
        <v>4.5999999046325701</v>
      </c>
      <c r="I22" s="115">
        <v>4.5999999046325701</v>
      </c>
      <c r="J22" s="115"/>
      <c r="K22" s="115"/>
      <c r="L22" s="353"/>
      <c r="M22" s="353"/>
      <c r="N22" s="353"/>
      <c r="O22" s="353">
        <v>4.0999999999999996</v>
      </c>
      <c r="P22" s="353">
        <v>1.8460000000000001</v>
      </c>
      <c r="Q22" s="353"/>
      <c r="R22" s="353"/>
      <c r="S22" s="353">
        <v>3.5</v>
      </c>
      <c r="T22" s="181"/>
    </row>
    <row r="23" spans="1:22">
      <c r="A23" s="717"/>
      <c r="B23" s="133" t="s">
        <v>44</v>
      </c>
      <c r="C23" s="115">
        <v>2.0999999046325701</v>
      </c>
      <c r="D23" s="115">
        <v>3.0999999046325701</v>
      </c>
      <c r="E23" s="115">
        <v>3.2999999523162802</v>
      </c>
      <c r="F23" s="115">
        <v>2.9000000953674299</v>
      </c>
      <c r="G23" s="115">
        <v>2.5999999046325701</v>
      </c>
      <c r="H23" s="115">
        <v>2.5999999046325701</v>
      </c>
      <c r="I23" s="115">
        <v>2.7000000476837198</v>
      </c>
      <c r="J23" s="115"/>
      <c r="K23" s="115"/>
      <c r="L23" s="353"/>
      <c r="M23" s="353"/>
      <c r="N23" s="353"/>
      <c r="O23" s="353">
        <v>5.9</v>
      </c>
      <c r="P23" s="353">
        <v>1.673</v>
      </c>
      <c r="Q23" s="353"/>
      <c r="R23" s="353"/>
      <c r="S23" s="353">
        <v>2.9430000000000001</v>
      </c>
      <c r="T23" s="181"/>
    </row>
    <row r="24" spans="1:22">
      <c r="A24" s="717"/>
      <c r="B24" s="133" t="s">
        <v>76</v>
      </c>
      <c r="C24" s="115">
        <v>3.2000000476837198</v>
      </c>
      <c r="D24" s="115">
        <v>4.0999999046325701</v>
      </c>
      <c r="E24" s="115">
        <v>4.3000001907348597</v>
      </c>
      <c r="F24" s="115">
        <v>3.9000000953674299</v>
      </c>
      <c r="G24" s="115">
        <v>3.5999999046325701</v>
      </c>
      <c r="H24" s="115">
        <v>3.5999999046325701</v>
      </c>
      <c r="I24" s="115">
        <v>3.5999999046325701</v>
      </c>
      <c r="J24" s="115"/>
      <c r="K24" s="115"/>
      <c r="L24" s="353"/>
      <c r="M24" s="353"/>
      <c r="N24" s="353"/>
      <c r="O24" s="353">
        <v>5.2</v>
      </c>
      <c r="P24" s="353">
        <v>1.758</v>
      </c>
      <c r="Q24" s="353"/>
      <c r="R24" s="353"/>
      <c r="S24" s="353">
        <v>3.2</v>
      </c>
      <c r="T24" s="181"/>
    </row>
    <row r="25" spans="1:22">
      <c r="A25" s="717" t="s">
        <v>9</v>
      </c>
      <c r="B25" s="133" t="s">
        <v>43</v>
      </c>
      <c r="C25" s="115">
        <v>9</v>
      </c>
      <c r="D25" s="115">
        <v>8.6999998092651403</v>
      </c>
      <c r="E25" s="115">
        <v>8.6999998092651403</v>
      </c>
      <c r="F25" s="115">
        <v>8.6999998092651403</v>
      </c>
      <c r="G25" s="115">
        <v>8.8000001907348597</v>
      </c>
      <c r="H25" s="115">
        <v>8.8000001907348597</v>
      </c>
      <c r="I25" s="115">
        <v>8.8999996185302699</v>
      </c>
      <c r="J25" s="115">
        <v>7.9</v>
      </c>
      <c r="K25" s="115"/>
      <c r="L25" s="353"/>
      <c r="M25" s="353"/>
      <c r="N25" s="353"/>
      <c r="O25" s="353"/>
      <c r="P25" s="353">
        <v>6.617</v>
      </c>
      <c r="Q25" s="353">
        <v>1.1000000000000001</v>
      </c>
      <c r="R25" s="353"/>
      <c r="S25" s="353"/>
      <c r="T25" s="181"/>
    </row>
    <row r="26" spans="1:22">
      <c r="A26" s="717"/>
      <c r="B26" s="133" t="s">
        <v>44</v>
      </c>
      <c r="C26" s="115">
        <v>6.5999999046325701</v>
      </c>
      <c r="D26" s="115">
        <v>6.4000000953674299</v>
      </c>
      <c r="E26" s="115">
        <v>6.1999998092651403</v>
      </c>
      <c r="F26" s="115">
        <v>6.1999998092651403</v>
      </c>
      <c r="G26" s="115">
        <v>6.3000001907348597</v>
      </c>
      <c r="H26" s="115">
        <v>6.3000001907348597</v>
      </c>
      <c r="I26" s="115">
        <v>6.3000001907348597</v>
      </c>
      <c r="J26" s="115">
        <v>5.3</v>
      </c>
      <c r="K26" s="115"/>
      <c r="L26" s="353"/>
      <c r="M26" s="353"/>
      <c r="N26" s="353"/>
      <c r="O26" s="353"/>
      <c r="P26" s="353">
        <v>4.7359999999999998</v>
      </c>
      <c r="Q26" s="353">
        <v>0.8</v>
      </c>
      <c r="R26" s="353"/>
      <c r="S26" s="353"/>
      <c r="T26" s="181"/>
    </row>
    <row r="27" spans="1:22">
      <c r="A27" s="717"/>
      <c r="B27" s="133" t="s">
        <v>76</v>
      </c>
      <c r="C27" s="115">
        <v>7.8000001907348597</v>
      </c>
      <c r="D27" s="115">
        <v>7.5999999046325701</v>
      </c>
      <c r="E27" s="115">
        <v>7.5</v>
      </c>
      <c r="F27" s="115">
        <v>7.5</v>
      </c>
      <c r="G27" s="115">
        <v>7.5999999046325701</v>
      </c>
      <c r="H27" s="115">
        <v>7.5999999046325701</v>
      </c>
      <c r="I27" s="115">
        <v>7.5999999046325701</v>
      </c>
      <c r="J27" s="115">
        <v>6.6</v>
      </c>
      <c r="K27" s="115"/>
      <c r="L27" s="353"/>
      <c r="M27" s="353"/>
      <c r="N27" s="353"/>
      <c r="O27" s="353"/>
      <c r="P27" s="353">
        <v>5.6529999999999996</v>
      </c>
      <c r="Q27" s="353">
        <v>0.9</v>
      </c>
      <c r="R27" s="353"/>
      <c r="S27" s="353"/>
      <c r="T27" s="181"/>
    </row>
    <row r="28" spans="1:22" ht="15" customHeight="1">
      <c r="A28" s="717" t="s">
        <v>8</v>
      </c>
      <c r="B28" s="133" t="s">
        <v>43</v>
      </c>
      <c r="C28" s="115">
        <v>15.5</v>
      </c>
      <c r="D28" s="115">
        <v>14.4</v>
      </c>
      <c r="E28" s="115">
        <v>12.6</v>
      </c>
      <c r="F28" s="115">
        <v>12.3</v>
      </c>
      <c r="G28" s="115">
        <v>12.9</v>
      </c>
      <c r="H28" s="115">
        <v>12.4</v>
      </c>
      <c r="I28" s="115">
        <v>12.7</v>
      </c>
      <c r="J28" s="115">
        <v>12.2</v>
      </c>
      <c r="K28" s="115">
        <v>11.4</v>
      </c>
      <c r="L28" s="353">
        <v>11.6</v>
      </c>
      <c r="M28" s="353">
        <v>11.2</v>
      </c>
      <c r="N28" s="353">
        <v>10.7</v>
      </c>
      <c r="O28" s="353">
        <v>10.1</v>
      </c>
      <c r="P28" s="353">
        <v>10.199999999999999</v>
      </c>
      <c r="Q28" s="353">
        <v>11.1</v>
      </c>
      <c r="R28" s="353">
        <v>10.6</v>
      </c>
      <c r="S28" s="353">
        <v>10.199999999999999</v>
      </c>
      <c r="T28" s="181">
        <v>8.6999999999999993</v>
      </c>
      <c r="U28" s="7"/>
      <c r="V28" s="7"/>
    </row>
    <row r="29" spans="1:22">
      <c r="A29" s="717"/>
      <c r="B29" s="133" t="s">
        <v>44</v>
      </c>
      <c r="C29" s="115">
        <v>5.4</v>
      </c>
      <c r="D29" s="115">
        <v>5.2</v>
      </c>
      <c r="E29" s="115">
        <v>4</v>
      </c>
      <c r="F29" s="115">
        <v>4.3</v>
      </c>
      <c r="G29" s="115">
        <v>4.5</v>
      </c>
      <c r="H29" s="115">
        <v>5</v>
      </c>
      <c r="I29" s="115">
        <v>5.2</v>
      </c>
      <c r="J29" s="115">
        <v>5.3</v>
      </c>
      <c r="K29" s="115">
        <v>5.5</v>
      </c>
      <c r="L29" s="353">
        <v>5.5</v>
      </c>
      <c r="M29" s="353">
        <v>4.8</v>
      </c>
      <c r="N29" s="353">
        <v>4.8</v>
      </c>
      <c r="O29" s="353">
        <v>4.7</v>
      </c>
      <c r="P29" s="353">
        <v>4.4000000000000004</v>
      </c>
      <c r="Q29" s="353">
        <v>7.8</v>
      </c>
      <c r="R29" s="353">
        <v>8.1</v>
      </c>
      <c r="S29" s="353">
        <v>6</v>
      </c>
      <c r="T29" s="181">
        <v>4.5999999999999996</v>
      </c>
    </row>
    <row r="30" spans="1:22">
      <c r="A30" s="717"/>
      <c r="B30" s="133" t="s">
        <v>76</v>
      </c>
      <c r="C30" s="115">
        <v>9</v>
      </c>
      <c r="D30" s="115">
        <v>8.5</v>
      </c>
      <c r="E30" s="115">
        <v>7.2</v>
      </c>
      <c r="F30" s="115">
        <v>7.3</v>
      </c>
      <c r="G30" s="115">
        <v>7.6</v>
      </c>
      <c r="H30" s="115">
        <v>7.8</v>
      </c>
      <c r="I30" s="115">
        <v>8</v>
      </c>
      <c r="J30" s="115">
        <v>8</v>
      </c>
      <c r="K30" s="115">
        <v>7.8</v>
      </c>
      <c r="L30" s="353">
        <v>7.9</v>
      </c>
      <c r="M30" s="353">
        <v>7.3</v>
      </c>
      <c r="N30" s="353">
        <v>7.1</v>
      </c>
      <c r="O30" s="353">
        <v>6.9</v>
      </c>
      <c r="P30" s="353">
        <v>6.7</v>
      </c>
      <c r="Q30" s="353">
        <v>9.1999999999999993</v>
      </c>
      <c r="R30" s="353">
        <v>9.1</v>
      </c>
      <c r="S30" s="353">
        <v>7.7</v>
      </c>
      <c r="T30" s="181">
        <v>6.3</v>
      </c>
    </row>
    <row r="31" spans="1:22">
      <c r="A31" s="717" t="s">
        <v>6</v>
      </c>
      <c r="B31" s="133" t="s">
        <v>43</v>
      </c>
      <c r="C31" s="115"/>
      <c r="D31" s="115"/>
      <c r="E31" s="115">
        <v>5.0999999999999996</v>
      </c>
      <c r="F31" s="115">
        <v>5.0999999999999996</v>
      </c>
      <c r="G31" s="115"/>
      <c r="H31" s="115"/>
      <c r="I31" s="115">
        <v>9.6999999999999993</v>
      </c>
      <c r="J31" s="115">
        <v>9.6999999999999993</v>
      </c>
      <c r="K31" s="115">
        <v>5.7</v>
      </c>
      <c r="L31" s="353">
        <v>5.7</v>
      </c>
      <c r="M31" s="353"/>
      <c r="N31" s="353"/>
      <c r="O31" s="353"/>
      <c r="P31" s="353">
        <v>11.3</v>
      </c>
      <c r="Q31" s="353">
        <v>11.3</v>
      </c>
      <c r="R31" s="353"/>
      <c r="S31" s="353">
        <v>10.998929302089856</v>
      </c>
      <c r="T31" s="181"/>
    </row>
    <row r="32" spans="1:22">
      <c r="A32" s="717"/>
      <c r="B32" s="133" t="s">
        <v>44</v>
      </c>
      <c r="C32" s="115"/>
      <c r="D32" s="115"/>
      <c r="E32" s="115">
        <v>4.0999999999999996</v>
      </c>
      <c r="F32" s="115">
        <v>4.0999999999999996</v>
      </c>
      <c r="G32" s="115"/>
      <c r="H32" s="115"/>
      <c r="I32" s="115">
        <v>6.2</v>
      </c>
      <c r="J32" s="115">
        <v>6.2</v>
      </c>
      <c r="K32" s="115">
        <v>4.4000000000000004</v>
      </c>
      <c r="L32" s="353">
        <v>4.4000000000000004</v>
      </c>
      <c r="M32" s="353"/>
      <c r="N32" s="353"/>
      <c r="O32" s="353"/>
      <c r="P32" s="353">
        <v>7.7</v>
      </c>
      <c r="Q32" s="353">
        <v>7.7</v>
      </c>
      <c r="R32" s="353"/>
      <c r="S32" s="353">
        <v>8.0044552677603207</v>
      </c>
      <c r="T32" s="181"/>
    </row>
    <row r="33" spans="1:20">
      <c r="A33" s="717"/>
      <c r="B33" s="133" t="s">
        <v>76</v>
      </c>
      <c r="C33" s="115"/>
      <c r="D33" s="115"/>
      <c r="E33" s="115">
        <v>4.5999999999999996</v>
      </c>
      <c r="F33" s="115">
        <v>4.5999999999999996</v>
      </c>
      <c r="G33" s="115"/>
      <c r="H33" s="115"/>
      <c r="I33" s="115">
        <v>8.1</v>
      </c>
      <c r="J33" s="115">
        <v>8.1</v>
      </c>
      <c r="K33" s="115">
        <v>5.0999999999999996</v>
      </c>
      <c r="L33" s="353">
        <v>5.0999999999999996</v>
      </c>
      <c r="M33" s="353"/>
      <c r="N33" s="353"/>
      <c r="O33" s="353"/>
      <c r="P33" s="353">
        <v>9.6</v>
      </c>
      <c r="Q33" s="353">
        <v>9.6</v>
      </c>
      <c r="R33" s="353"/>
      <c r="S33" s="353">
        <v>9.5832052552195996</v>
      </c>
      <c r="T33" s="181"/>
    </row>
    <row r="34" spans="1:20">
      <c r="A34" s="717" t="s">
        <v>5</v>
      </c>
      <c r="B34" s="133" t="s">
        <v>43</v>
      </c>
      <c r="C34" s="115">
        <v>24.200000762939499</v>
      </c>
      <c r="D34" s="115">
        <v>21.5</v>
      </c>
      <c r="E34" s="115">
        <v>43.031331572200003</v>
      </c>
      <c r="F34" s="115">
        <v>33.299999237060497</v>
      </c>
      <c r="G34" s="115">
        <v>23.799999237060501</v>
      </c>
      <c r="H34" s="115">
        <v>21.799999237060501</v>
      </c>
      <c r="I34" s="115">
        <v>22.9</v>
      </c>
      <c r="J34" s="115">
        <v>33.1</v>
      </c>
      <c r="K34" s="115">
        <v>31.7</v>
      </c>
      <c r="L34" s="353"/>
      <c r="M34" s="353"/>
      <c r="N34" s="353"/>
      <c r="O34" s="353"/>
      <c r="P34" s="353">
        <v>19.686</v>
      </c>
      <c r="Q34" s="353"/>
      <c r="R34" s="353"/>
      <c r="S34" s="353"/>
      <c r="T34" s="181"/>
    </row>
    <row r="35" spans="1:20">
      <c r="A35" s="717"/>
      <c r="B35" s="133" t="s">
        <v>44</v>
      </c>
      <c r="C35" s="115">
        <v>19.799999237060501</v>
      </c>
      <c r="D35" s="115">
        <v>17.5</v>
      </c>
      <c r="E35" s="115">
        <v>37.582884034899998</v>
      </c>
      <c r="F35" s="115">
        <v>26.299999237060501</v>
      </c>
      <c r="G35" s="115">
        <v>20.5</v>
      </c>
      <c r="H35" s="115">
        <v>18</v>
      </c>
      <c r="I35" s="115">
        <v>31.8</v>
      </c>
      <c r="J35" s="115">
        <v>25.8</v>
      </c>
      <c r="K35" s="115">
        <v>24.3</v>
      </c>
      <c r="L35" s="353"/>
      <c r="M35" s="353"/>
      <c r="N35" s="353"/>
      <c r="O35" s="353"/>
      <c r="P35" s="353">
        <v>20.846</v>
      </c>
      <c r="Q35" s="353"/>
      <c r="R35" s="353"/>
      <c r="S35" s="353"/>
      <c r="T35" s="181"/>
    </row>
    <row r="36" spans="1:20">
      <c r="A36" s="717"/>
      <c r="B36" s="133" t="s">
        <v>76</v>
      </c>
      <c r="C36" s="115">
        <v>21.899999618530298</v>
      </c>
      <c r="D36" s="115">
        <v>19.399999618530298</v>
      </c>
      <c r="E36" s="115">
        <v>51.2</v>
      </c>
      <c r="F36" s="115">
        <v>29.700000762939499</v>
      </c>
      <c r="G36" s="115">
        <v>22.100000381469702</v>
      </c>
      <c r="H36" s="115">
        <v>19.799999237060501</v>
      </c>
      <c r="I36" s="115">
        <v>27.4</v>
      </c>
      <c r="J36" s="115">
        <v>29.6</v>
      </c>
      <c r="K36" s="115">
        <v>28.1</v>
      </c>
      <c r="L36" s="353"/>
      <c r="M36" s="353"/>
      <c r="N36" s="353"/>
      <c r="O36" s="353"/>
      <c r="P36" s="353">
        <v>20.273</v>
      </c>
      <c r="Q36" s="353"/>
      <c r="R36" s="353"/>
      <c r="S36" s="353"/>
      <c r="T36" s="181"/>
    </row>
    <row r="37" spans="1:20">
      <c r="A37" s="717" t="s">
        <v>4</v>
      </c>
      <c r="B37" s="133" t="s">
        <v>43</v>
      </c>
      <c r="C37" s="115"/>
      <c r="D37" s="115"/>
      <c r="E37" s="115"/>
      <c r="F37" s="115"/>
      <c r="G37" s="115"/>
      <c r="H37" s="115">
        <v>4.5</v>
      </c>
      <c r="I37" s="115"/>
      <c r="J37" s="115"/>
      <c r="K37" s="115">
        <v>3.9</v>
      </c>
      <c r="L37" s="115">
        <v>4.8</v>
      </c>
      <c r="M37" s="115">
        <v>4.2</v>
      </c>
      <c r="N37" s="115">
        <v>3.7</v>
      </c>
      <c r="O37" s="115">
        <v>3.1</v>
      </c>
      <c r="P37" s="115">
        <v>2.7</v>
      </c>
      <c r="Q37" s="115">
        <v>3.6</v>
      </c>
      <c r="R37" s="353"/>
      <c r="S37" s="353"/>
      <c r="T37" s="181">
        <v>2.4</v>
      </c>
    </row>
    <row r="38" spans="1:20">
      <c r="A38" s="717"/>
      <c r="B38" s="133" t="s">
        <v>44</v>
      </c>
      <c r="C38" s="115"/>
      <c r="D38" s="115"/>
      <c r="E38" s="115"/>
      <c r="F38" s="115"/>
      <c r="G38" s="115"/>
      <c r="H38" s="115">
        <v>3.8</v>
      </c>
      <c r="I38" s="115"/>
      <c r="J38" s="115"/>
      <c r="K38" s="115">
        <v>3.8</v>
      </c>
      <c r="L38" s="115">
        <v>3.5</v>
      </c>
      <c r="M38" s="115">
        <v>3.7</v>
      </c>
      <c r="N38" s="115">
        <v>3.7</v>
      </c>
      <c r="O38" s="115">
        <v>4</v>
      </c>
      <c r="P38" s="115">
        <v>3.2</v>
      </c>
      <c r="Q38" s="115">
        <v>5.0999999999999996</v>
      </c>
      <c r="R38" s="353"/>
      <c r="S38" s="353"/>
      <c r="T38" s="181">
        <v>3.54</v>
      </c>
    </row>
    <row r="39" spans="1:20">
      <c r="A39" s="717"/>
      <c r="B39" s="133" t="s">
        <v>76</v>
      </c>
      <c r="C39" s="115"/>
      <c r="D39" s="115"/>
      <c r="E39" s="115"/>
      <c r="F39" s="115"/>
      <c r="G39" s="115"/>
      <c r="H39" s="115">
        <v>4.0999999999999996</v>
      </c>
      <c r="I39" s="115"/>
      <c r="J39" s="115"/>
      <c r="K39" s="115">
        <v>3.8</v>
      </c>
      <c r="L39" s="115">
        <v>4.2</v>
      </c>
      <c r="M39" s="115">
        <v>4</v>
      </c>
      <c r="N39" s="115">
        <v>3.7</v>
      </c>
      <c r="O39" s="115">
        <v>3.5</v>
      </c>
      <c r="P39" s="115">
        <v>3</v>
      </c>
      <c r="Q39" s="115">
        <v>4.3</v>
      </c>
      <c r="R39" s="353"/>
      <c r="S39" s="353"/>
      <c r="T39" s="181">
        <v>2.9</v>
      </c>
    </row>
    <row r="40" spans="1:20">
      <c r="A40" s="717" t="s">
        <v>3</v>
      </c>
      <c r="B40" s="133" t="s">
        <v>43</v>
      </c>
      <c r="C40" s="115">
        <v>27.1</v>
      </c>
      <c r="D40" s="115">
        <v>26.4</v>
      </c>
      <c r="E40" s="115">
        <v>25.753580535810066</v>
      </c>
      <c r="F40" s="115">
        <v>25.539366449111601</v>
      </c>
      <c r="G40" s="115">
        <v>26.992626863851605</v>
      </c>
      <c r="H40" s="115">
        <v>27.199783921235682</v>
      </c>
      <c r="I40" s="115">
        <v>27.054372701434261</v>
      </c>
      <c r="J40" s="115">
        <v>26.51876866786332</v>
      </c>
      <c r="K40" s="115">
        <v>27.016403710977727</v>
      </c>
      <c r="L40" s="353">
        <v>27.522242700958511</v>
      </c>
      <c r="M40" s="353">
        <v>28.942369776807681</v>
      </c>
      <c r="N40" s="353">
        <v>29.392472146199349</v>
      </c>
      <c r="O40" s="353">
        <v>29.031018335950876</v>
      </c>
      <c r="P40" s="353">
        <v>30.481792014496939</v>
      </c>
      <c r="Q40" s="353">
        <v>31.003176973367918</v>
      </c>
      <c r="R40" s="353">
        <v>36.319692441636427</v>
      </c>
      <c r="S40" s="353">
        <v>35.396951762646317</v>
      </c>
      <c r="T40" s="181">
        <v>34.6</v>
      </c>
    </row>
    <row r="41" spans="1:20">
      <c r="A41" s="717"/>
      <c r="B41" s="133" t="s">
        <v>44</v>
      </c>
      <c r="C41" s="115">
        <v>18.600000000000001</v>
      </c>
      <c r="D41" s="115">
        <v>18.8</v>
      </c>
      <c r="E41" s="115">
        <v>19.693327553716667</v>
      </c>
      <c r="F41" s="115">
        <v>21.889590434345358</v>
      </c>
      <c r="G41" s="115">
        <v>22.838871867784903</v>
      </c>
      <c r="H41" s="115">
        <v>22.559879358502911</v>
      </c>
      <c r="I41" s="115">
        <v>22.843451976696365</v>
      </c>
      <c r="J41" s="115">
        <v>22.95214254037376</v>
      </c>
      <c r="K41" s="115">
        <v>23.145075703709313</v>
      </c>
      <c r="L41" s="353">
        <v>23.196939164100609</v>
      </c>
      <c r="M41" s="353">
        <v>24.508739234652179</v>
      </c>
      <c r="N41" s="353">
        <v>25.470121420350473</v>
      </c>
      <c r="O41" s="353">
        <v>25.11752543320797</v>
      </c>
      <c r="P41" s="353">
        <v>26.76436340969278</v>
      </c>
      <c r="Q41" s="353">
        <v>27.741134886299101</v>
      </c>
      <c r="R41" s="353">
        <v>32.106169580141518</v>
      </c>
      <c r="S41" s="353">
        <v>31.490433716218497</v>
      </c>
      <c r="T41" s="181">
        <v>30</v>
      </c>
    </row>
    <row r="42" spans="1:20">
      <c r="A42" s="717"/>
      <c r="B42" s="133" t="s">
        <v>76</v>
      </c>
      <c r="C42" s="115">
        <v>22.6</v>
      </c>
      <c r="D42" s="115">
        <v>22.3</v>
      </c>
      <c r="E42" s="115">
        <v>22.415603093668398</v>
      </c>
      <c r="F42" s="115">
        <v>23.522771811696835</v>
      </c>
      <c r="G42" s="115">
        <v>24.687192545425226</v>
      </c>
      <c r="H42" s="115">
        <v>24.643474811254649</v>
      </c>
      <c r="I42" s="115">
        <v>24.727219103352429</v>
      </c>
      <c r="J42" s="115">
        <v>24.561305786113284</v>
      </c>
      <c r="K42" s="115">
        <v>24.890072729633488</v>
      </c>
      <c r="L42" s="353">
        <v>25.149444617142613</v>
      </c>
      <c r="M42" s="353">
        <v>26.503503098287766</v>
      </c>
      <c r="N42" s="353">
        <v>27.246078677857383</v>
      </c>
      <c r="O42" s="353">
        <v>26.890448816503326</v>
      </c>
      <c r="P42" s="353">
        <v>28.446928368699648</v>
      </c>
      <c r="Q42" s="353">
        <v>29.207946341595932</v>
      </c>
      <c r="R42" s="353">
        <v>34.000540306758353</v>
      </c>
      <c r="S42" s="353">
        <v>33.262997743826425</v>
      </c>
      <c r="T42" s="181">
        <v>32.1</v>
      </c>
    </row>
    <row r="43" spans="1:20">
      <c r="A43" s="717" t="s">
        <v>65</v>
      </c>
      <c r="B43" s="133" t="s">
        <v>43</v>
      </c>
      <c r="C43" s="115">
        <v>5.7906817923132401</v>
      </c>
      <c r="D43" s="115">
        <v>2.5999999046325701</v>
      </c>
      <c r="E43" s="115">
        <v>3.2000000476837198</v>
      </c>
      <c r="F43" s="115">
        <v>3.2000000476837198</v>
      </c>
      <c r="G43" s="115">
        <v>3.7999999523162802</v>
      </c>
      <c r="H43" s="115">
        <v>4.5</v>
      </c>
      <c r="I43" s="115">
        <v>4.5</v>
      </c>
      <c r="J43" s="115"/>
      <c r="K43" s="115">
        <v>12.7</v>
      </c>
      <c r="L43" s="115"/>
      <c r="M43" s="115"/>
      <c r="N43" s="115"/>
      <c r="O43" s="115"/>
      <c r="P43" s="115"/>
      <c r="Q43" s="353">
        <v>12.7</v>
      </c>
      <c r="R43" s="353">
        <v>12.7</v>
      </c>
      <c r="S43" s="353"/>
      <c r="T43" s="249"/>
    </row>
    <row r="44" spans="1:20">
      <c r="A44" s="717"/>
      <c r="B44" s="133" t="s">
        <v>44</v>
      </c>
      <c r="C44" s="115">
        <v>4.3373001983432502</v>
      </c>
      <c r="D44" s="115">
        <v>1.3999999761581401</v>
      </c>
      <c r="E44" s="115">
        <v>1.79999995231628</v>
      </c>
      <c r="F44" s="115">
        <v>1.79999995231628</v>
      </c>
      <c r="G44" s="115">
        <v>2.2000000476837198</v>
      </c>
      <c r="H44" s="115">
        <v>2.5</v>
      </c>
      <c r="I44" s="115">
        <v>2.5</v>
      </c>
      <c r="J44" s="115"/>
      <c r="K44" s="115">
        <v>8.1999999999999993</v>
      </c>
      <c r="L44" s="115"/>
      <c r="M44" s="115"/>
      <c r="N44" s="115"/>
      <c r="O44" s="115"/>
      <c r="P44" s="115"/>
      <c r="Q44" s="353">
        <v>5.8</v>
      </c>
      <c r="R44" s="353">
        <v>5.8</v>
      </c>
      <c r="S44" s="353"/>
      <c r="T44" s="249"/>
    </row>
    <row r="45" spans="1:20">
      <c r="A45" s="717"/>
      <c r="B45" s="133" t="s">
        <v>76</v>
      </c>
      <c r="C45" s="115">
        <v>2.8092464797159802</v>
      </c>
      <c r="D45" s="115">
        <v>2</v>
      </c>
      <c r="E45" s="115">
        <v>11.305394769662504</v>
      </c>
      <c r="F45" s="115">
        <v>11.11262615614266</v>
      </c>
      <c r="G45" s="115">
        <v>10.928601954343348</v>
      </c>
      <c r="H45" s="115">
        <v>10.752855119872281</v>
      </c>
      <c r="I45" s="115">
        <v>10.585266890843469</v>
      </c>
      <c r="J45" s="115">
        <v>10.424797723877576</v>
      </c>
      <c r="K45" s="115">
        <v>10.5</v>
      </c>
      <c r="L45" s="115"/>
      <c r="M45" s="115"/>
      <c r="N45" s="115"/>
      <c r="O45" s="115"/>
      <c r="P45" s="115"/>
      <c r="Q45" s="353">
        <v>9.3000000000000007</v>
      </c>
      <c r="R45" s="353">
        <v>9.3000000000000007</v>
      </c>
      <c r="S45" s="353"/>
      <c r="T45" s="249"/>
    </row>
    <row r="46" spans="1:20">
      <c r="A46" s="717" t="s">
        <v>2</v>
      </c>
      <c r="B46" s="133" t="s">
        <v>43</v>
      </c>
      <c r="C46" s="115">
        <v>13.3999996185303</v>
      </c>
      <c r="D46" s="115">
        <v>13.300000190734901</v>
      </c>
      <c r="E46" s="115">
        <v>7.7</v>
      </c>
      <c r="F46" s="115">
        <v>13.199999809265099</v>
      </c>
      <c r="G46" s="115">
        <v>11.6000003814697</v>
      </c>
      <c r="H46" s="115">
        <v>11.6000003814697</v>
      </c>
      <c r="I46" s="115">
        <v>9.1999999999999993</v>
      </c>
      <c r="J46" s="115"/>
      <c r="K46" s="115">
        <v>6.5</v>
      </c>
      <c r="L46" s="353"/>
      <c r="M46" s="353"/>
      <c r="N46" s="379">
        <v>8.9</v>
      </c>
      <c r="O46" s="379">
        <v>5.0999999999999996</v>
      </c>
      <c r="P46" s="379">
        <v>5.2</v>
      </c>
      <c r="Q46" s="379">
        <v>6.5</v>
      </c>
      <c r="R46" s="379">
        <v>5.7</v>
      </c>
      <c r="S46" s="353">
        <v>6.2919999999999998</v>
      </c>
      <c r="T46" s="181">
        <v>6.0369999999999999</v>
      </c>
    </row>
    <row r="47" spans="1:20">
      <c r="A47" s="717"/>
      <c r="B47" s="133" t="s">
        <v>44</v>
      </c>
      <c r="C47" s="115">
        <v>17.700000762939499</v>
      </c>
      <c r="D47" s="115">
        <v>17.700000762939499</v>
      </c>
      <c r="E47" s="115">
        <v>7.9</v>
      </c>
      <c r="F47" s="115">
        <v>17.600000381469702</v>
      </c>
      <c r="G47" s="115">
        <v>14.5</v>
      </c>
      <c r="H47" s="115">
        <v>14.5</v>
      </c>
      <c r="I47" s="115">
        <v>6.3</v>
      </c>
      <c r="J47" s="115"/>
      <c r="K47" s="115">
        <v>8.4</v>
      </c>
      <c r="L47" s="353"/>
      <c r="M47" s="353"/>
      <c r="N47" s="379">
        <v>8.1999999999999993</v>
      </c>
      <c r="O47" s="379">
        <v>5</v>
      </c>
      <c r="P47" s="379">
        <v>5.8</v>
      </c>
      <c r="Q47" s="379">
        <v>5.6</v>
      </c>
      <c r="R47" s="379">
        <v>4.8</v>
      </c>
      <c r="S47" s="353">
        <v>5.734</v>
      </c>
      <c r="T47" s="181">
        <v>5.71</v>
      </c>
    </row>
    <row r="48" spans="1:20">
      <c r="A48" s="717"/>
      <c r="B48" s="133" t="s">
        <v>76</v>
      </c>
      <c r="C48" s="115">
        <v>15.699999809265099</v>
      </c>
      <c r="D48" s="115">
        <v>15.699999809265099</v>
      </c>
      <c r="E48" s="115">
        <v>8.1</v>
      </c>
      <c r="F48" s="115">
        <v>15.6000003814697</v>
      </c>
      <c r="G48" s="115">
        <v>13.199999809265099</v>
      </c>
      <c r="H48" s="115">
        <v>13.199999809265099</v>
      </c>
      <c r="I48" s="115">
        <v>7.8</v>
      </c>
      <c r="J48" s="115"/>
      <c r="K48" s="115">
        <v>7.4</v>
      </c>
      <c r="L48" s="353"/>
      <c r="M48" s="353"/>
      <c r="N48" s="379">
        <v>8.5</v>
      </c>
      <c r="O48" s="379">
        <v>5</v>
      </c>
      <c r="P48" s="379">
        <v>5.5</v>
      </c>
      <c r="Q48" s="379">
        <v>6</v>
      </c>
      <c r="R48" s="379">
        <v>5.2</v>
      </c>
      <c r="S48" s="353">
        <v>5.9930000000000003</v>
      </c>
      <c r="T48" s="181">
        <v>5.8609999999999998</v>
      </c>
    </row>
    <row r="49" spans="1:20">
      <c r="A49" s="717" t="s">
        <v>1</v>
      </c>
      <c r="B49" s="133" t="s">
        <v>43</v>
      </c>
      <c r="C49" s="115">
        <v>4.1999998092651403</v>
      </c>
      <c r="D49" s="115">
        <v>4.1999998092651403</v>
      </c>
      <c r="E49" s="115">
        <v>4.5</v>
      </c>
      <c r="F49" s="115">
        <v>4</v>
      </c>
      <c r="G49" s="115">
        <v>4</v>
      </c>
      <c r="H49" s="115">
        <v>16.100000000000001</v>
      </c>
      <c r="I49" s="115">
        <v>3.7000000476837198</v>
      </c>
      <c r="J49" s="115"/>
      <c r="K49" s="115">
        <v>14.9</v>
      </c>
      <c r="L49" s="353"/>
      <c r="M49" s="353"/>
      <c r="N49" s="353"/>
      <c r="O49" s="353"/>
      <c r="P49" s="353">
        <v>17.2</v>
      </c>
      <c r="Q49" s="353">
        <v>17.2</v>
      </c>
      <c r="R49" s="353">
        <v>21.5</v>
      </c>
      <c r="S49" s="353">
        <v>21.6</v>
      </c>
      <c r="T49" s="181">
        <v>23.7</v>
      </c>
    </row>
    <row r="50" spans="1:20">
      <c r="A50" s="717"/>
      <c r="B50" s="133" t="s">
        <v>44</v>
      </c>
      <c r="C50" s="115">
        <v>4.0999999046325701</v>
      </c>
      <c r="D50" s="115">
        <v>4.0999999046325701</v>
      </c>
      <c r="E50" s="115">
        <v>4</v>
      </c>
      <c r="F50" s="115">
        <v>4.1999998092651403</v>
      </c>
      <c r="G50" s="115">
        <v>4.1999998092651403</v>
      </c>
      <c r="H50" s="115">
        <v>8.1</v>
      </c>
      <c r="I50" s="115">
        <v>4.3000001907348597</v>
      </c>
      <c r="J50" s="115"/>
      <c r="K50" s="115">
        <v>7.3</v>
      </c>
      <c r="L50" s="353"/>
      <c r="M50" s="353"/>
      <c r="N50" s="353"/>
      <c r="O50" s="353"/>
      <c r="P50" s="353">
        <v>15.7</v>
      </c>
      <c r="Q50" s="353">
        <v>15.7</v>
      </c>
      <c r="R50" s="353">
        <v>18.7</v>
      </c>
      <c r="S50" s="353">
        <v>17.3</v>
      </c>
      <c r="T50" s="181">
        <v>19</v>
      </c>
    </row>
    <row r="51" spans="1:20" ht="15" thickBot="1">
      <c r="A51" s="718"/>
      <c r="B51" s="417" t="s">
        <v>76</v>
      </c>
      <c r="C51" s="182">
        <v>4.1999998092651403</v>
      </c>
      <c r="D51" s="182">
        <v>4.1999998092651403</v>
      </c>
      <c r="E51" s="182">
        <v>4.3000001907348597</v>
      </c>
      <c r="F51" s="182">
        <v>4.0999999046325701</v>
      </c>
      <c r="G51" s="182">
        <v>4.0999999046325701</v>
      </c>
      <c r="H51" s="182">
        <v>12.3</v>
      </c>
      <c r="I51" s="182">
        <v>4</v>
      </c>
      <c r="J51" s="182"/>
      <c r="K51" s="182">
        <v>11.3</v>
      </c>
      <c r="L51" s="354"/>
      <c r="M51" s="354"/>
      <c r="N51" s="354"/>
      <c r="O51" s="354"/>
      <c r="P51" s="354">
        <v>16.399999999999999</v>
      </c>
      <c r="Q51" s="354">
        <v>16.399999999999999</v>
      </c>
      <c r="R51" s="354">
        <v>19.899999999999999</v>
      </c>
      <c r="S51" s="354">
        <v>19.100000000000001</v>
      </c>
      <c r="T51" s="183">
        <v>21</v>
      </c>
    </row>
    <row r="52" spans="1:20">
      <c r="A52" s="418"/>
      <c r="B52" s="30"/>
      <c r="C52" s="36"/>
      <c r="D52" s="36"/>
      <c r="E52" s="36"/>
      <c r="F52" s="36"/>
      <c r="G52" s="24"/>
      <c r="H52" s="24"/>
      <c r="I52" s="24"/>
      <c r="J52" s="24"/>
      <c r="K52" s="24"/>
      <c r="L52" s="24"/>
      <c r="M52" s="24"/>
      <c r="N52" s="24"/>
      <c r="O52" s="24"/>
    </row>
    <row r="53" spans="1:20" ht="15" customHeight="1">
      <c r="A53" s="149" t="s">
        <v>26</v>
      </c>
      <c r="B53" s="24"/>
      <c r="C53" s="24"/>
      <c r="D53" s="24"/>
      <c r="E53" s="24"/>
      <c r="F53" s="24"/>
      <c r="G53" s="24"/>
      <c r="H53" s="24"/>
      <c r="I53" s="24"/>
      <c r="J53" s="24"/>
      <c r="K53" s="24"/>
      <c r="L53" s="24"/>
      <c r="M53" s="24"/>
      <c r="N53" s="24"/>
      <c r="O53" s="24"/>
    </row>
    <row r="54" spans="1:20">
      <c r="A54" s="155" t="s">
        <v>576</v>
      </c>
      <c r="B54" s="24"/>
      <c r="C54" s="24"/>
      <c r="D54" s="24"/>
      <c r="E54" s="24"/>
      <c r="F54" s="24"/>
      <c r="G54" s="24"/>
      <c r="H54" s="24"/>
      <c r="I54" s="24"/>
      <c r="J54" s="24"/>
      <c r="K54" s="24"/>
      <c r="L54" s="24"/>
      <c r="M54" s="24"/>
      <c r="N54" s="24"/>
      <c r="O54" s="24"/>
      <c r="P54" s="24"/>
      <c r="Q54" s="24"/>
      <c r="R54" s="24"/>
      <c r="S54" s="24"/>
    </row>
    <row r="56" spans="1:20" ht="31.2" customHeight="1">
      <c r="A56" s="685" t="s">
        <v>581</v>
      </c>
      <c r="B56" s="685"/>
      <c r="C56" s="685"/>
      <c r="D56" s="685"/>
      <c r="E56" s="685"/>
      <c r="F56" s="685"/>
      <c r="G56" s="685"/>
      <c r="H56" s="685"/>
      <c r="I56" s="685"/>
      <c r="J56" s="685"/>
      <c r="K56" s="685"/>
      <c r="L56" s="685"/>
      <c r="M56" s="685"/>
      <c r="N56" s="685"/>
      <c r="O56" s="685"/>
    </row>
  </sheetData>
  <mergeCells count="17">
    <mergeCell ref="A37:A39"/>
    <mergeCell ref="A4:A6"/>
    <mergeCell ref="A7:A9"/>
    <mergeCell ref="A10:A12"/>
    <mergeCell ref="A13:A15"/>
    <mergeCell ref="A16:A18"/>
    <mergeCell ref="A34:A36"/>
    <mergeCell ref="A19:A21"/>
    <mergeCell ref="A22:A24"/>
    <mergeCell ref="A25:A27"/>
    <mergeCell ref="A28:A30"/>
    <mergeCell ref="A31:A33"/>
    <mergeCell ref="A56:O56"/>
    <mergeCell ref="A43:A45"/>
    <mergeCell ref="A46:A48"/>
    <mergeCell ref="A49:A51"/>
    <mergeCell ref="A40:A42"/>
  </mergeCells>
  <hyperlinks>
    <hyperlink ref="V6" location="Content!B79" display="Back to Content Page" xr:uid="{00000000-0004-0000-8F00-000001000000}"/>
  </hyperlinks>
  <pageMargins left="0.7" right="0.7" top="0.75" bottom="0.75" header="0.3" footer="0.3"/>
  <pageSetup paperSize="9" scale="57" orientation="landscape" r:id="rId1"/>
  <headerFooter>
    <oddFooter>&amp;C&amp;P</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pageSetUpPr fitToPage="1"/>
  </sheetPr>
  <dimension ref="A1:R55"/>
  <sheetViews>
    <sheetView zoomScaleNormal="100" workbookViewId="0">
      <selection activeCell="F60" sqref="F60"/>
    </sheetView>
  </sheetViews>
  <sheetFormatPr defaultColWidth="9.21875" defaultRowHeight="14.4"/>
  <cols>
    <col min="1" max="1" width="33.77734375" customWidth="1"/>
    <col min="2" max="2" width="9" customWidth="1"/>
    <col min="3" max="11" width="7" customWidth="1"/>
  </cols>
  <sheetData>
    <row r="1" spans="1:18" ht="14.25" customHeight="1">
      <c r="A1" s="29" t="s">
        <v>566</v>
      </c>
      <c r="B1" s="24"/>
      <c r="C1" s="24"/>
      <c r="D1" s="24"/>
      <c r="E1" s="24"/>
      <c r="F1" s="24"/>
      <c r="G1" s="24"/>
      <c r="H1" s="24"/>
      <c r="I1" s="24"/>
      <c r="J1" s="24"/>
      <c r="K1" s="11"/>
    </row>
    <row r="2" spans="1:18">
      <c r="A2" s="24"/>
      <c r="B2" s="24"/>
      <c r="C2" s="24"/>
      <c r="D2" s="24"/>
      <c r="E2" s="24"/>
      <c r="F2" s="24"/>
      <c r="G2" s="24"/>
      <c r="H2" s="24"/>
      <c r="I2" s="24"/>
      <c r="J2" s="24"/>
      <c r="K2" s="11"/>
    </row>
    <row r="3" spans="1:18">
      <c r="A3" s="145" t="s">
        <v>15</v>
      </c>
      <c r="B3" s="145" t="s">
        <v>45</v>
      </c>
      <c r="C3" s="146">
        <v>2011</v>
      </c>
      <c r="D3" s="146">
        <v>2012</v>
      </c>
      <c r="E3" s="146">
        <v>2013</v>
      </c>
      <c r="F3" s="146">
        <v>2014</v>
      </c>
      <c r="G3" s="146">
        <v>2015</v>
      </c>
      <c r="H3" s="146">
        <v>2016</v>
      </c>
      <c r="I3" s="146">
        <v>2017</v>
      </c>
      <c r="J3" s="146">
        <v>2018</v>
      </c>
      <c r="K3" s="146">
        <v>2019</v>
      </c>
      <c r="L3" s="146">
        <v>2020</v>
      </c>
      <c r="M3" s="146">
        <v>2021</v>
      </c>
      <c r="N3" s="146">
        <v>2022</v>
      </c>
      <c r="O3" s="146">
        <v>2023</v>
      </c>
    </row>
    <row r="4" spans="1:18">
      <c r="A4" s="727" t="s">
        <v>14</v>
      </c>
      <c r="B4" s="116" t="s">
        <v>46</v>
      </c>
      <c r="C4" s="115">
        <v>16.77</v>
      </c>
      <c r="D4" s="115">
        <v>16.562000000000001</v>
      </c>
      <c r="E4" s="115">
        <v>16.492000000000001</v>
      </c>
      <c r="F4" s="115">
        <v>16.405999999999999</v>
      </c>
      <c r="G4" s="115">
        <v>16.489999999999998</v>
      </c>
      <c r="H4" s="115">
        <v>16.574999999999999</v>
      </c>
      <c r="I4" s="115">
        <v>16.61</v>
      </c>
      <c r="J4" s="115">
        <v>16.594000000000001</v>
      </c>
      <c r="K4" s="115">
        <v>16.497</v>
      </c>
      <c r="L4" s="115">
        <v>16.690000000000001</v>
      </c>
      <c r="M4" s="115">
        <v>15.798999999999999</v>
      </c>
      <c r="N4" s="115">
        <v>14.602</v>
      </c>
      <c r="O4" s="115">
        <v>14.537000000000001</v>
      </c>
    </row>
    <row r="5" spans="1:18">
      <c r="A5" s="727"/>
      <c r="B5" s="116" t="s">
        <v>44</v>
      </c>
      <c r="C5" s="115">
        <v>14.768000000000001</v>
      </c>
      <c r="D5" s="115">
        <v>14.816000000000001</v>
      </c>
      <c r="E5" s="115">
        <v>14.988</v>
      </c>
      <c r="F5" s="115">
        <v>15.145</v>
      </c>
      <c r="G5" s="115">
        <v>15.464</v>
      </c>
      <c r="H5" s="115">
        <v>15.788</v>
      </c>
      <c r="I5" s="115">
        <v>16.068000000000001</v>
      </c>
      <c r="J5" s="115">
        <v>16.297999999999998</v>
      </c>
      <c r="K5" s="115">
        <v>16.446999999999999</v>
      </c>
      <c r="L5" s="115">
        <v>16.763999999999999</v>
      </c>
      <c r="M5" s="115">
        <v>15.817</v>
      </c>
      <c r="N5" s="115">
        <v>14.472</v>
      </c>
      <c r="O5" s="115">
        <v>14.404999999999999</v>
      </c>
    </row>
    <row r="6" spans="1:18">
      <c r="A6" s="727"/>
      <c r="B6" s="116" t="s">
        <v>43</v>
      </c>
      <c r="C6" s="115">
        <v>18.797000000000001</v>
      </c>
      <c r="D6" s="115">
        <v>18.329999999999998</v>
      </c>
      <c r="E6" s="115">
        <v>18.013999999999999</v>
      </c>
      <c r="F6" s="115">
        <v>17.681999999999999</v>
      </c>
      <c r="G6" s="115">
        <v>17.527999999999999</v>
      </c>
      <c r="H6" s="115">
        <v>17.369</v>
      </c>
      <c r="I6" s="115">
        <v>17.158000000000001</v>
      </c>
      <c r="J6" s="115">
        <v>16.891999999999999</v>
      </c>
      <c r="K6" s="115">
        <v>16.547000000000001</v>
      </c>
      <c r="L6" s="115">
        <v>16.614000000000001</v>
      </c>
      <c r="M6" s="115">
        <v>15.781000000000001</v>
      </c>
      <c r="N6" s="115">
        <v>14.736000000000001</v>
      </c>
      <c r="O6" s="115">
        <v>14.670999999999999</v>
      </c>
    </row>
    <row r="7" spans="1:18">
      <c r="A7" s="727" t="s">
        <v>13</v>
      </c>
      <c r="B7" s="116" t="s">
        <v>46</v>
      </c>
      <c r="C7" s="115">
        <v>18.053999999999998</v>
      </c>
      <c r="D7" s="115">
        <v>17.952000000000002</v>
      </c>
      <c r="E7" s="115">
        <v>18.202999999999999</v>
      </c>
      <c r="F7" s="115">
        <v>18.513999999999999</v>
      </c>
      <c r="G7" s="115">
        <v>18.93</v>
      </c>
      <c r="H7" s="115">
        <v>19.329000000000001</v>
      </c>
      <c r="I7" s="115">
        <v>19.664000000000001</v>
      </c>
      <c r="J7" s="115">
        <v>19.681000000000001</v>
      </c>
      <c r="K7" s="115">
        <v>20.094000000000001</v>
      </c>
      <c r="L7" s="115">
        <v>21.016999999999999</v>
      </c>
      <c r="M7" s="115">
        <v>23.106000000000002</v>
      </c>
      <c r="N7" s="115">
        <v>23.614999999999998</v>
      </c>
      <c r="O7" s="115">
        <v>23.381</v>
      </c>
      <c r="R7" s="48" t="s">
        <v>12</v>
      </c>
    </row>
    <row r="8" spans="1:18">
      <c r="A8" s="727"/>
      <c r="B8" s="116" t="s">
        <v>44</v>
      </c>
      <c r="C8" s="115">
        <v>15.081</v>
      </c>
      <c r="D8" s="115">
        <v>15.192</v>
      </c>
      <c r="E8" s="115">
        <v>15.606999999999999</v>
      </c>
      <c r="F8" s="115">
        <v>16.077000000000002</v>
      </c>
      <c r="G8" s="115">
        <v>16.640999999999998</v>
      </c>
      <c r="H8" s="115">
        <v>17.193999999999999</v>
      </c>
      <c r="I8" s="115">
        <v>17.690000000000001</v>
      </c>
      <c r="J8" s="115">
        <v>17.888999999999999</v>
      </c>
      <c r="K8" s="115">
        <v>18.457000000000001</v>
      </c>
      <c r="L8" s="115">
        <v>19.602</v>
      </c>
      <c r="M8" s="115">
        <v>20.416</v>
      </c>
      <c r="N8" s="115">
        <v>21.483000000000001</v>
      </c>
      <c r="O8" s="115">
        <v>20.138999999999999</v>
      </c>
    </row>
    <row r="9" spans="1:18">
      <c r="A9" s="727"/>
      <c r="B9" s="116" t="s">
        <v>43</v>
      </c>
      <c r="C9" s="115">
        <v>21.58</v>
      </c>
      <c r="D9" s="115">
        <v>21.213999999999999</v>
      </c>
      <c r="E9" s="115">
        <v>21.265999999999998</v>
      </c>
      <c r="F9" s="115">
        <v>21.387</v>
      </c>
      <c r="G9" s="115">
        <v>21.625</v>
      </c>
      <c r="H9" s="115">
        <v>21.841000000000001</v>
      </c>
      <c r="I9" s="115">
        <v>21.984999999999999</v>
      </c>
      <c r="J9" s="115">
        <v>21.782</v>
      </c>
      <c r="K9" s="115">
        <v>22.01</v>
      </c>
      <c r="L9" s="115">
        <v>22.673999999999999</v>
      </c>
      <c r="M9" s="115">
        <v>26.227</v>
      </c>
      <c r="N9" s="115">
        <v>26.056000000000001</v>
      </c>
      <c r="O9" s="115">
        <v>27.068999999999999</v>
      </c>
    </row>
    <row r="10" spans="1:18">
      <c r="A10" s="727" t="s">
        <v>259</v>
      </c>
      <c r="B10" s="116" t="s">
        <v>46</v>
      </c>
      <c r="C10" s="115">
        <v>4.2069999999999999</v>
      </c>
      <c r="D10" s="115">
        <v>4.17</v>
      </c>
      <c r="E10" s="115">
        <v>4.1180000000000003</v>
      </c>
      <c r="F10" s="115">
        <v>4.1189999999999998</v>
      </c>
      <c r="G10" s="115">
        <v>4.1210000000000004</v>
      </c>
      <c r="H10" s="115">
        <v>4.1040000000000001</v>
      </c>
      <c r="I10" s="115">
        <v>4.03</v>
      </c>
      <c r="J10" s="115">
        <v>3.9420000000000002</v>
      </c>
      <c r="K10" s="115">
        <v>3.9340000000000002</v>
      </c>
      <c r="L10" s="115">
        <v>4.4710000000000001</v>
      </c>
      <c r="M10" s="115">
        <v>4.3940000000000001</v>
      </c>
      <c r="N10" s="115">
        <v>3.8159999999999998</v>
      </c>
      <c r="O10" s="115">
        <v>3.7759999999999998</v>
      </c>
    </row>
    <row r="11" spans="1:18">
      <c r="A11" s="727"/>
      <c r="B11" s="116" t="s">
        <v>44</v>
      </c>
      <c r="C11" s="115">
        <v>3.915</v>
      </c>
      <c r="D11" s="115">
        <v>3.8679999999999999</v>
      </c>
      <c r="E11" s="115">
        <v>3.806</v>
      </c>
      <c r="F11" s="115">
        <v>3.7959999999999998</v>
      </c>
      <c r="G11" s="115">
        <v>3.7789999999999999</v>
      </c>
      <c r="H11" s="115">
        <v>3.7429999999999999</v>
      </c>
      <c r="I11" s="115">
        <v>3.653</v>
      </c>
      <c r="J11" s="115">
        <v>3.55</v>
      </c>
      <c r="K11" s="115">
        <v>3.5209999999999999</v>
      </c>
      <c r="L11" s="115">
        <v>4.0529999999999999</v>
      </c>
      <c r="M11" s="115">
        <v>3.9409999999999998</v>
      </c>
      <c r="N11" s="115">
        <v>3.3650000000000002</v>
      </c>
      <c r="O11" s="115">
        <v>3.3290000000000002</v>
      </c>
    </row>
    <row r="12" spans="1:18">
      <c r="A12" s="727"/>
      <c r="B12" s="116" t="s">
        <v>43</v>
      </c>
      <c r="C12" s="115">
        <v>4.6779999999999999</v>
      </c>
      <c r="D12" s="115">
        <v>4.6660000000000004</v>
      </c>
      <c r="E12" s="115">
        <v>4.6360000000000001</v>
      </c>
      <c r="F12" s="115">
        <v>4.6639999999999997</v>
      </c>
      <c r="G12" s="115">
        <v>4.6840000000000002</v>
      </c>
      <c r="H12" s="115">
        <v>4.6849999999999996</v>
      </c>
      <c r="I12" s="115">
        <v>4.6219999999999999</v>
      </c>
      <c r="J12" s="115">
        <v>4.5430000000000001</v>
      </c>
      <c r="K12" s="115">
        <v>4.5510000000000002</v>
      </c>
      <c r="L12" s="115">
        <v>5.0860000000000003</v>
      </c>
      <c r="M12" s="115">
        <v>5.0469999999999997</v>
      </c>
      <c r="N12" s="115">
        <v>4.4710000000000001</v>
      </c>
      <c r="O12" s="115">
        <v>4.4269999999999996</v>
      </c>
    </row>
    <row r="13" spans="1:18">
      <c r="A13" s="727" t="s">
        <v>85</v>
      </c>
      <c r="B13" s="116" t="s">
        <v>46</v>
      </c>
      <c r="C13" s="115">
        <v>4.3150000000000004</v>
      </c>
      <c r="D13" s="115">
        <v>4.4850000000000003</v>
      </c>
      <c r="E13" s="115">
        <v>4.468</v>
      </c>
      <c r="F13" s="115">
        <v>4.4359999999999999</v>
      </c>
      <c r="G13" s="115">
        <v>4.4390000000000001</v>
      </c>
      <c r="H13" s="115">
        <v>4.5209999999999999</v>
      </c>
      <c r="I13" s="115">
        <v>4.601</v>
      </c>
      <c r="J13" s="115">
        <v>4.6180000000000003</v>
      </c>
      <c r="K13" s="115">
        <v>4.5910000000000002</v>
      </c>
      <c r="L13" s="115">
        <v>5.3449999999999998</v>
      </c>
      <c r="M13" s="115">
        <v>5.28</v>
      </c>
      <c r="N13" s="115">
        <v>4.5220000000000002</v>
      </c>
      <c r="O13" s="115">
        <v>4.484</v>
      </c>
    </row>
    <row r="14" spans="1:18">
      <c r="A14" s="727"/>
      <c r="B14" s="116" t="s">
        <v>44</v>
      </c>
      <c r="C14" s="115">
        <v>5.1260000000000003</v>
      </c>
      <c r="D14" s="115">
        <v>5.3010000000000002</v>
      </c>
      <c r="E14" s="115">
        <v>5.28</v>
      </c>
      <c r="F14" s="115">
        <v>5.24</v>
      </c>
      <c r="G14" s="115">
        <v>5.2439999999999998</v>
      </c>
      <c r="H14" s="115">
        <v>5.3449999999999998</v>
      </c>
      <c r="I14" s="115">
        <v>5.444</v>
      </c>
      <c r="J14" s="115">
        <v>5.4640000000000004</v>
      </c>
      <c r="K14" s="115">
        <v>5.43</v>
      </c>
      <c r="L14" s="115">
        <v>6.4450000000000003</v>
      </c>
      <c r="M14" s="115">
        <v>6.2830000000000004</v>
      </c>
      <c r="N14" s="115">
        <v>5.3390000000000004</v>
      </c>
      <c r="O14" s="115">
        <v>5.2949999999999999</v>
      </c>
    </row>
    <row r="15" spans="1:18">
      <c r="A15" s="727"/>
      <c r="B15" s="116" t="s">
        <v>43</v>
      </c>
      <c r="C15" s="115">
        <v>3.4510000000000001</v>
      </c>
      <c r="D15" s="115">
        <v>3.605</v>
      </c>
      <c r="E15" s="115">
        <v>3.5920000000000001</v>
      </c>
      <c r="F15" s="115">
        <v>3.5670000000000002</v>
      </c>
      <c r="G15" s="115">
        <v>3.57</v>
      </c>
      <c r="H15" s="115">
        <v>3.6309999999999998</v>
      </c>
      <c r="I15" s="115">
        <v>3.6920000000000002</v>
      </c>
      <c r="J15" s="115">
        <v>3.7029999999999998</v>
      </c>
      <c r="K15" s="115">
        <v>3.6829999999999998</v>
      </c>
      <c r="L15" s="115">
        <v>4.165</v>
      </c>
      <c r="M15" s="115">
        <v>4.1989999999999998</v>
      </c>
      <c r="N15" s="115">
        <v>3.6469999999999998</v>
      </c>
      <c r="O15" s="115">
        <v>3.62</v>
      </c>
    </row>
    <row r="16" spans="1:18">
      <c r="A16" s="727" t="s">
        <v>258</v>
      </c>
      <c r="B16" s="116" t="s">
        <v>46</v>
      </c>
      <c r="C16" s="115">
        <v>25.986999999999998</v>
      </c>
      <c r="D16" s="115">
        <v>25.128</v>
      </c>
      <c r="E16" s="115">
        <v>24.448</v>
      </c>
      <c r="F16" s="115">
        <v>23.827999999999999</v>
      </c>
      <c r="G16" s="115">
        <v>23.285</v>
      </c>
      <c r="H16" s="115">
        <v>22.718</v>
      </c>
      <c r="I16" s="115">
        <v>24.523</v>
      </c>
      <c r="J16" s="115">
        <v>26.369</v>
      </c>
      <c r="K16" s="115">
        <v>28.138000000000002</v>
      </c>
      <c r="L16" s="115">
        <v>32.944000000000003</v>
      </c>
      <c r="M16" s="115">
        <v>34.152999999999999</v>
      </c>
      <c r="N16" s="115">
        <v>35.359000000000002</v>
      </c>
      <c r="O16" s="115">
        <v>35.085999999999999</v>
      </c>
    </row>
    <row r="17" spans="1:16">
      <c r="A17" s="727"/>
      <c r="B17" s="116" t="s">
        <v>44</v>
      </c>
      <c r="C17" s="115">
        <v>23.765999999999998</v>
      </c>
      <c r="D17" s="115">
        <v>23.047999999999998</v>
      </c>
      <c r="E17" s="115">
        <v>22.492000000000001</v>
      </c>
      <c r="F17" s="115">
        <v>21.99</v>
      </c>
      <c r="G17" s="115">
        <v>21.556000000000001</v>
      </c>
      <c r="H17" s="115">
        <v>21.097999999999999</v>
      </c>
      <c r="I17" s="115">
        <v>22.946999999999999</v>
      </c>
      <c r="J17" s="115">
        <v>24.831</v>
      </c>
      <c r="K17" s="115">
        <v>26.641999999999999</v>
      </c>
      <c r="L17" s="115">
        <v>31.623999999999999</v>
      </c>
      <c r="M17" s="115">
        <v>32.881999999999998</v>
      </c>
      <c r="N17" s="115">
        <v>33.828000000000003</v>
      </c>
      <c r="O17" s="115">
        <v>33.554000000000002</v>
      </c>
    </row>
    <row r="18" spans="1:16">
      <c r="A18" s="727"/>
      <c r="B18" s="116" t="s">
        <v>43</v>
      </c>
      <c r="C18" s="115">
        <v>28.443000000000001</v>
      </c>
      <c r="D18" s="115">
        <v>27.425999999999998</v>
      </c>
      <c r="E18" s="115">
        <v>26.605</v>
      </c>
      <c r="F18" s="115">
        <v>25.852</v>
      </c>
      <c r="G18" s="115">
        <v>25.183</v>
      </c>
      <c r="H18" s="115">
        <v>24.492999999999999</v>
      </c>
      <c r="I18" s="115">
        <v>26.242000000000001</v>
      </c>
      <c r="J18" s="115">
        <v>28.032</v>
      </c>
      <c r="K18" s="115">
        <v>29.742999999999999</v>
      </c>
      <c r="L18" s="115">
        <v>34.363999999999997</v>
      </c>
      <c r="M18" s="115">
        <v>35.506999999999998</v>
      </c>
      <c r="N18" s="115">
        <v>36.984000000000002</v>
      </c>
      <c r="O18" s="115">
        <v>36.695999999999998</v>
      </c>
    </row>
    <row r="19" spans="1:16">
      <c r="A19" s="727" t="s">
        <v>11</v>
      </c>
      <c r="B19" s="116" t="s">
        <v>46</v>
      </c>
      <c r="C19" s="115">
        <v>16.157</v>
      </c>
      <c r="D19" s="115">
        <v>15.813000000000001</v>
      </c>
      <c r="E19" s="115">
        <v>15.97</v>
      </c>
      <c r="F19" s="115">
        <v>16.103999999999999</v>
      </c>
      <c r="G19" s="115">
        <v>16.254000000000001</v>
      </c>
      <c r="H19" s="115">
        <v>16.170000000000002</v>
      </c>
      <c r="I19" s="115">
        <v>16.401</v>
      </c>
      <c r="J19" s="115">
        <v>16.625</v>
      </c>
      <c r="K19" s="115">
        <v>16.876000000000001</v>
      </c>
      <c r="L19" s="115">
        <v>18.399000000000001</v>
      </c>
      <c r="M19" s="115">
        <v>18.23</v>
      </c>
      <c r="N19" s="115">
        <v>16.687999999999999</v>
      </c>
      <c r="O19" s="115">
        <v>16.457000000000001</v>
      </c>
    </row>
    <row r="20" spans="1:16">
      <c r="A20" s="727"/>
      <c r="B20" s="116" t="s">
        <v>44</v>
      </c>
      <c r="C20" s="115">
        <v>14.378</v>
      </c>
      <c r="D20" s="115">
        <v>14.07</v>
      </c>
      <c r="E20" s="115">
        <v>14.22</v>
      </c>
      <c r="F20" s="115">
        <v>14.35</v>
      </c>
      <c r="G20" s="115">
        <v>14.496</v>
      </c>
      <c r="H20" s="115">
        <v>14.429</v>
      </c>
      <c r="I20" s="115">
        <v>14.648999999999999</v>
      </c>
      <c r="J20" s="115">
        <v>14.864000000000001</v>
      </c>
      <c r="K20" s="115">
        <v>15.103999999999999</v>
      </c>
      <c r="L20" s="115">
        <v>16.632000000000001</v>
      </c>
      <c r="M20" s="115">
        <v>16.462</v>
      </c>
      <c r="N20" s="115">
        <v>14.923999999999999</v>
      </c>
      <c r="O20" s="115">
        <v>14.712</v>
      </c>
    </row>
    <row r="21" spans="1:16">
      <c r="A21" s="727"/>
      <c r="B21" s="116" t="s">
        <v>43</v>
      </c>
      <c r="C21" s="115">
        <v>18.218</v>
      </c>
      <c r="D21" s="115">
        <v>17.846</v>
      </c>
      <c r="E21" s="115">
        <v>18.027999999999999</v>
      </c>
      <c r="F21" s="115">
        <v>18.186</v>
      </c>
      <c r="G21" s="115">
        <v>18.361999999999998</v>
      </c>
      <c r="H21" s="115">
        <v>18.282</v>
      </c>
      <c r="I21" s="115">
        <v>18.547999999999998</v>
      </c>
      <c r="J21" s="115">
        <v>18.808</v>
      </c>
      <c r="K21" s="115">
        <v>19.097999999999999</v>
      </c>
      <c r="L21" s="115">
        <v>20.617000000000001</v>
      </c>
      <c r="M21" s="115">
        <v>20.446000000000002</v>
      </c>
      <c r="N21" s="115">
        <v>18.927</v>
      </c>
      <c r="O21" s="115">
        <v>18.670999999999999</v>
      </c>
    </row>
    <row r="22" spans="1:16">
      <c r="A22" s="727" t="s">
        <v>10</v>
      </c>
      <c r="B22" s="116" t="s">
        <v>46</v>
      </c>
      <c r="C22" s="115">
        <v>4.8419999999999996</v>
      </c>
      <c r="D22" s="115">
        <v>4.952</v>
      </c>
      <c r="E22" s="115">
        <v>4.9779999999999998</v>
      </c>
      <c r="F22" s="115">
        <v>4.9669999999999996</v>
      </c>
      <c r="G22" s="115">
        <v>4.9539999999999997</v>
      </c>
      <c r="H22" s="115">
        <v>5.0069999999999997</v>
      </c>
      <c r="I22" s="115">
        <v>5.0389999999999997</v>
      </c>
      <c r="J22" s="115">
        <v>5.0140000000000002</v>
      </c>
      <c r="K22" s="115">
        <v>4.9660000000000002</v>
      </c>
      <c r="L22" s="115">
        <v>5.7279999999999998</v>
      </c>
      <c r="M22" s="115">
        <v>5.6619999999999999</v>
      </c>
      <c r="N22" s="115">
        <v>5.0369999999999999</v>
      </c>
      <c r="O22" s="115">
        <v>5.0330000000000004</v>
      </c>
    </row>
    <row r="23" spans="1:16">
      <c r="A23" s="727"/>
      <c r="B23" s="116" t="s">
        <v>44</v>
      </c>
      <c r="C23" s="115">
        <v>3.9969999999999999</v>
      </c>
      <c r="D23" s="115">
        <v>4.093</v>
      </c>
      <c r="E23" s="115">
        <v>4.117</v>
      </c>
      <c r="F23" s="115">
        <v>4.1079999999999997</v>
      </c>
      <c r="G23" s="115">
        <v>4.0970000000000004</v>
      </c>
      <c r="H23" s="115">
        <v>4.1429999999999998</v>
      </c>
      <c r="I23" s="115">
        <v>4.1710000000000003</v>
      </c>
      <c r="J23" s="115">
        <v>4.1479999999999997</v>
      </c>
      <c r="K23" s="115">
        <v>4.1040000000000001</v>
      </c>
      <c r="L23" s="115">
        <v>4.867</v>
      </c>
      <c r="M23" s="115">
        <v>4.7830000000000004</v>
      </c>
      <c r="N23" s="115">
        <v>4.1550000000000002</v>
      </c>
      <c r="O23" s="115">
        <v>4.1520000000000001</v>
      </c>
    </row>
    <row r="24" spans="1:16">
      <c r="A24" s="727"/>
      <c r="B24" s="116" t="s">
        <v>43</v>
      </c>
      <c r="C24" s="115">
        <v>5.718</v>
      </c>
      <c r="D24" s="115">
        <v>5.843</v>
      </c>
      <c r="E24" s="115">
        <v>5.8739999999999997</v>
      </c>
      <c r="F24" s="115">
        <v>5.8630000000000004</v>
      </c>
      <c r="G24" s="115">
        <v>5.8479999999999999</v>
      </c>
      <c r="H24" s="115">
        <v>5.9080000000000004</v>
      </c>
      <c r="I24" s="115">
        <v>5.9450000000000003</v>
      </c>
      <c r="J24" s="115">
        <v>5.9139999999999997</v>
      </c>
      <c r="K24" s="115">
        <v>5.8559999999999999</v>
      </c>
      <c r="L24" s="115">
        <v>6.6529999999999996</v>
      </c>
      <c r="M24" s="115">
        <v>6.5679999999999996</v>
      </c>
      <c r="N24" s="115">
        <v>5.95</v>
      </c>
      <c r="O24" s="115">
        <v>5.9459999999999997</v>
      </c>
    </row>
    <row r="25" spans="1:16">
      <c r="A25" s="727" t="s">
        <v>9</v>
      </c>
      <c r="B25" s="116" t="s">
        <v>46</v>
      </c>
      <c r="C25" s="115">
        <v>2.512</v>
      </c>
      <c r="D25" s="115">
        <v>0.59899999999999998</v>
      </c>
      <c r="E25" s="115">
        <v>0.996</v>
      </c>
      <c r="F25" s="115">
        <v>1.3859999999999999</v>
      </c>
      <c r="G25" s="115">
        <v>1.7849999999999999</v>
      </c>
      <c r="H25" s="115">
        <v>1.9470000000000001</v>
      </c>
      <c r="I25" s="115">
        <v>2.1190000000000002</v>
      </c>
      <c r="J25" s="115">
        <v>2.2970000000000002</v>
      </c>
      <c r="K25" s="115">
        <v>2.4689999999999999</v>
      </c>
      <c r="L25" s="115">
        <v>3.2839999999999998</v>
      </c>
      <c r="M25" s="115">
        <v>3.4870000000000001</v>
      </c>
      <c r="N25" s="115">
        <v>3.1859999999999999</v>
      </c>
      <c r="O25" s="115">
        <v>3.069</v>
      </c>
    </row>
    <row r="26" spans="1:16">
      <c r="A26" s="727"/>
      <c r="B26" s="116" t="s">
        <v>44</v>
      </c>
      <c r="C26" s="115">
        <v>1.9850000000000001</v>
      </c>
      <c r="D26" s="115">
        <v>0.57199999999999995</v>
      </c>
      <c r="E26" s="115">
        <v>0.97299999999999998</v>
      </c>
      <c r="F26" s="115">
        <v>1.367</v>
      </c>
      <c r="G26" s="115">
        <v>1.77</v>
      </c>
      <c r="H26" s="115">
        <v>1.9</v>
      </c>
      <c r="I26" s="115">
        <v>2.04</v>
      </c>
      <c r="J26" s="115">
        <v>2.1859999999999999</v>
      </c>
      <c r="K26" s="115">
        <v>2.327</v>
      </c>
      <c r="L26" s="115">
        <v>3.1749999999999998</v>
      </c>
      <c r="M26" s="115">
        <v>3.327</v>
      </c>
      <c r="N26" s="115">
        <v>2.9359999999999999</v>
      </c>
      <c r="O26" s="115">
        <v>2.82</v>
      </c>
    </row>
    <row r="27" spans="1:16">
      <c r="A27" s="727"/>
      <c r="B27" s="116" t="s">
        <v>43</v>
      </c>
      <c r="C27" s="115">
        <v>3.07</v>
      </c>
      <c r="D27" s="115">
        <v>0.628</v>
      </c>
      <c r="E27" s="115">
        <v>1.02</v>
      </c>
      <c r="F27" s="115">
        <v>1.4059999999999999</v>
      </c>
      <c r="G27" s="115">
        <v>1.8009999999999999</v>
      </c>
      <c r="H27" s="115">
        <v>1.998</v>
      </c>
      <c r="I27" s="115">
        <v>2.2029999999999998</v>
      </c>
      <c r="J27" s="115">
        <v>2.4140000000000001</v>
      </c>
      <c r="K27" s="115">
        <v>2.62</v>
      </c>
      <c r="L27" s="115">
        <v>3.4</v>
      </c>
      <c r="M27" s="115">
        <v>3.6549999999999998</v>
      </c>
      <c r="N27" s="115">
        <v>3.4489999999999998</v>
      </c>
      <c r="O27" s="115">
        <v>3.33</v>
      </c>
    </row>
    <row r="28" spans="1:16" ht="15" customHeight="1">
      <c r="A28" s="727" t="s">
        <v>8</v>
      </c>
      <c r="B28" s="116" t="s">
        <v>46</v>
      </c>
      <c r="C28" s="115">
        <v>7.4470000000000001</v>
      </c>
      <c r="D28" s="115">
        <v>7.4720000000000004</v>
      </c>
      <c r="E28" s="115">
        <v>7.3220000000000001</v>
      </c>
      <c r="F28" s="115">
        <v>7.4669999999999996</v>
      </c>
      <c r="G28" s="115">
        <v>7.41</v>
      </c>
      <c r="H28" s="115">
        <v>6.8140000000000001</v>
      </c>
      <c r="I28" s="115">
        <v>6.7519999999999998</v>
      </c>
      <c r="J28" s="115">
        <v>6.4260000000000002</v>
      </c>
      <c r="K28" s="115">
        <v>6.3310000000000004</v>
      </c>
      <c r="L28" s="115">
        <v>8.6259999999999994</v>
      </c>
      <c r="M28" s="115">
        <v>7.7190000000000003</v>
      </c>
      <c r="N28" s="115">
        <v>6.3220000000000001</v>
      </c>
      <c r="O28" s="115">
        <v>5.5709999999999997</v>
      </c>
      <c r="P28" s="7"/>
    </row>
    <row r="29" spans="1:16">
      <c r="A29" s="727"/>
      <c r="B29" s="116" t="s">
        <v>44</v>
      </c>
      <c r="C29" s="115">
        <v>4.9470000000000001</v>
      </c>
      <c r="D29" s="115">
        <v>4.9660000000000002</v>
      </c>
      <c r="E29" s="115">
        <v>4.9640000000000004</v>
      </c>
      <c r="F29" s="115">
        <v>5.3929999999999998</v>
      </c>
      <c r="G29" s="115">
        <v>5.3230000000000004</v>
      </c>
      <c r="H29" s="115">
        <v>4.5590000000000002</v>
      </c>
      <c r="I29" s="115">
        <v>4.681</v>
      </c>
      <c r="J29" s="115">
        <v>4.4560000000000004</v>
      </c>
      <c r="K29" s="128">
        <v>4.1500000000000004</v>
      </c>
      <c r="L29" s="115">
        <v>7.6189999999999998</v>
      </c>
      <c r="M29" s="115">
        <v>7.125</v>
      </c>
      <c r="N29" s="115">
        <v>4.95</v>
      </c>
      <c r="O29" s="115">
        <v>4.3179999999999996</v>
      </c>
    </row>
    <row r="30" spans="1:16">
      <c r="A30" s="727"/>
      <c r="B30" s="116" t="s">
        <v>43</v>
      </c>
      <c r="C30" s="115">
        <v>11.801</v>
      </c>
      <c r="D30" s="115">
        <v>11.8</v>
      </c>
      <c r="E30" s="115">
        <v>11.23</v>
      </c>
      <c r="F30" s="115">
        <v>10.901999999999999</v>
      </c>
      <c r="G30" s="115">
        <v>10.765000000000001</v>
      </c>
      <c r="H30" s="115">
        <v>10.500999999999999</v>
      </c>
      <c r="I30" s="115">
        <v>10.127000000000001</v>
      </c>
      <c r="J30" s="115">
        <v>9.6</v>
      </c>
      <c r="K30" s="128">
        <v>9.7940000000000005</v>
      </c>
      <c r="L30" s="115">
        <v>10.231</v>
      </c>
      <c r="M30" s="115">
        <v>8.6709999999999994</v>
      </c>
      <c r="N30" s="115">
        <v>8.5500000000000007</v>
      </c>
      <c r="O30" s="115">
        <v>7.59</v>
      </c>
    </row>
    <row r="31" spans="1:16">
      <c r="A31" s="727" t="s">
        <v>6</v>
      </c>
      <c r="B31" s="116" t="s">
        <v>46</v>
      </c>
      <c r="C31" s="115">
        <v>3.2959999999999998</v>
      </c>
      <c r="D31" s="115">
        <v>3.3050000000000002</v>
      </c>
      <c r="E31" s="115">
        <v>3.3460000000000001</v>
      </c>
      <c r="F31" s="115">
        <v>3.3769999999999998</v>
      </c>
      <c r="G31" s="115">
        <v>3.4260000000000002</v>
      </c>
      <c r="H31" s="115">
        <v>3.4569999999999999</v>
      </c>
      <c r="I31" s="115">
        <v>3.5390000000000001</v>
      </c>
      <c r="J31" s="115">
        <v>3.6040000000000001</v>
      </c>
      <c r="K31" s="115">
        <v>3.6459999999999999</v>
      </c>
      <c r="L31" s="115">
        <v>3.9209999999999998</v>
      </c>
      <c r="M31" s="115">
        <v>4.0529999999999999</v>
      </c>
      <c r="N31" s="115">
        <v>3.5960000000000001</v>
      </c>
      <c r="O31" s="115">
        <v>3.5190000000000001</v>
      </c>
    </row>
    <row r="32" spans="1:16">
      <c r="A32" s="727"/>
      <c r="B32" s="116" t="s">
        <v>44</v>
      </c>
      <c r="C32" s="115">
        <v>3.3940000000000001</v>
      </c>
      <c r="D32" s="115">
        <v>3.3079999999999998</v>
      </c>
      <c r="E32" s="115">
        <v>3.2570000000000001</v>
      </c>
      <c r="F32" s="115">
        <v>3.1960000000000002</v>
      </c>
      <c r="G32" s="115">
        <v>3.1539999999999999</v>
      </c>
      <c r="H32" s="115">
        <v>3.1850000000000001</v>
      </c>
      <c r="I32" s="115">
        <v>3.266</v>
      </c>
      <c r="J32" s="115">
        <v>3.33</v>
      </c>
      <c r="K32" s="115">
        <v>3.371</v>
      </c>
      <c r="L32" s="115">
        <v>3.7160000000000002</v>
      </c>
      <c r="M32" s="115">
        <v>3.806</v>
      </c>
      <c r="N32" s="115">
        <v>3.3130000000000002</v>
      </c>
      <c r="O32" s="115">
        <v>3.2370000000000001</v>
      </c>
    </row>
    <row r="33" spans="1:15">
      <c r="A33" s="727"/>
      <c r="B33" s="116" t="s">
        <v>43</v>
      </c>
      <c r="C33" s="115">
        <v>3.2120000000000002</v>
      </c>
      <c r="D33" s="115">
        <v>3.3029999999999999</v>
      </c>
      <c r="E33" s="115">
        <v>3.4239999999999999</v>
      </c>
      <c r="F33" s="115">
        <v>3.5369999999999999</v>
      </c>
      <c r="G33" s="115">
        <v>3.669</v>
      </c>
      <c r="H33" s="115">
        <v>3.7010000000000001</v>
      </c>
      <c r="I33" s="115">
        <v>3.7839999999999998</v>
      </c>
      <c r="J33" s="115">
        <v>3.851</v>
      </c>
      <c r="K33" s="115">
        <v>3.8929999999999998</v>
      </c>
      <c r="L33" s="115">
        <v>4.1059999999999999</v>
      </c>
      <c r="M33" s="115">
        <v>4.2750000000000004</v>
      </c>
      <c r="N33" s="115">
        <v>3.8530000000000002</v>
      </c>
      <c r="O33" s="115">
        <v>3.7749999999999999</v>
      </c>
    </row>
    <row r="34" spans="1:15">
      <c r="A34" s="727" t="s">
        <v>5</v>
      </c>
      <c r="B34" s="116" t="s">
        <v>46</v>
      </c>
      <c r="C34" s="115">
        <v>19.475999999999999</v>
      </c>
      <c r="D34" s="115">
        <v>16.771000000000001</v>
      </c>
      <c r="E34" s="115">
        <v>19.027999999999999</v>
      </c>
      <c r="F34" s="115">
        <v>18.521000000000001</v>
      </c>
      <c r="G34" s="115">
        <v>20.808</v>
      </c>
      <c r="H34" s="115">
        <v>23.352</v>
      </c>
      <c r="I34" s="115">
        <v>21.733000000000001</v>
      </c>
      <c r="J34" s="115">
        <v>19.876999999999999</v>
      </c>
      <c r="K34" s="115">
        <v>19.920999999999999</v>
      </c>
      <c r="L34" s="115">
        <v>21.004000000000001</v>
      </c>
      <c r="M34" s="115">
        <v>20.922000000000001</v>
      </c>
      <c r="N34" s="115">
        <v>19.695</v>
      </c>
      <c r="O34" s="115">
        <v>19.364999999999998</v>
      </c>
    </row>
    <row r="35" spans="1:15">
      <c r="A35" s="727"/>
      <c r="B35" s="116" t="s">
        <v>44</v>
      </c>
      <c r="C35" s="115">
        <v>17.552</v>
      </c>
      <c r="D35" s="115">
        <v>14.678000000000001</v>
      </c>
      <c r="E35" s="115">
        <v>17.370999999999999</v>
      </c>
      <c r="F35" s="115">
        <v>16.719000000000001</v>
      </c>
      <c r="G35" s="115">
        <v>19.146000000000001</v>
      </c>
      <c r="H35" s="115">
        <v>21.818999999999999</v>
      </c>
      <c r="I35" s="115">
        <v>21.559000000000001</v>
      </c>
      <c r="J35" s="115">
        <v>21.12</v>
      </c>
      <c r="K35" s="115">
        <v>21.163</v>
      </c>
      <c r="L35" s="115">
        <v>22.475000000000001</v>
      </c>
      <c r="M35" s="115">
        <v>22.37</v>
      </c>
      <c r="N35" s="115">
        <v>20.888999999999999</v>
      </c>
      <c r="O35" s="115">
        <v>20.53</v>
      </c>
    </row>
    <row r="36" spans="1:15">
      <c r="A36" s="727"/>
      <c r="B36" s="116" t="s">
        <v>43</v>
      </c>
      <c r="C36" s="115">
        <v>21.544</v>
      </c>
      <c r="D36" s="115">
        <v>19.003</v>
      </c>
      <c r="E36" s="115">
        <v>20.704000000000001</v>
      </c>
      <c r="F36" s="115">
        <v>20.382000000000001</v>
      </c>
      <c r="G36" s="115">
        <v>22.568999999999999</v>
      </c>
      <c r="H36" s="115">
        <v>25.021000000000001</v>
      </c>
      <c r="I36" s="115">
        <v>21.917000000000002</v>
      </c>
      <c r="J36" s="115">
        <v>18.579999999999998</v>
      </c>
      <c r="K36" s="115">
        <v>18.616</v>
      </c>
      <c r="L36" s="115">
        <v>19.451000000000001</v>
      </c>
      <c r="M36" s="115">
        <v>19.401</v>
      </c>
      <c r="N36" s="115">
        <v>18.425000000000001</v>
      </c>
      <c r="O36" s="115">
        <v>18.122</v>
      </c>
    </row>
    <row r="37" spans="1:15">
      <c r="A37" s="727" t="s">
        <v>4</v>
      </c>
      <c r="B37" s="116" t="s">
        <v>46</v>
      </c>
      <c r="C37" s="115"/>
      <c r="D37" s="115"/>
      <c r="E37" s="115"/>
      <c r="F37" s="115"/>
      <c r="G37" s="115"/>
      <c r="H37" s="115"/>
      <c r="I37" s="115"/>
      <c r="J37" s="115"/>
      <c r="K37" s="115"/>
      <c r="L37" s="115"/>
      <c r="M37" s="115"/>
      <c r="N37" s="115"/>
      <c r="O37" s="115"/>
    </row>
    <row r="38" spans="1:15">
      <c r="A38" s="727"/>
      <c r="B38" s="116" t="s">
        <v>44</v>
      </c>
      <c r="C38" s="115"/>
      <c r="D38" s="115"/>
      <c r="E38" s="115"/>
      <c r="F38" s="115"/>
      <c r="G38" s="115"/>
      <c r="H38" s="115"/>
      <c r="I38" s="115"/>
      <c r="J38" s="115"/>
      <c r="K38" s="115"/>
      <c r="L38" s="115"/>
      <c r="M38" s="115"/>
      <c r="N38" s="115"/>
      <c r="O38" s="115"/>
    </row>
    <row r="39" spans="1:15">
      <c r="A39" s="727"/>
      <c r="B39" s="116" t="s">
        <v>43</v>
      </c>
      <c r="C39" s="115"/>
      <c r="D39" s="115"/>
      <c r="E39" s="115"/>
      <c r="F39" s="115"/>
      <c r="G39" s="115"/>
      <c r="H39" s="115"/>
      <c r="I39" s="115"/>
      <c r="J39" s="115"/>
      <c r="K39" s="115"/>
      <c r="L39" s="115"/>
      <c r="M39" s="115"/>
      <c r="N39" s="115"/>
      <c r="O39" s="115"/>
    </row>
    <row r="40" spans="1:15">
      <c r="A40" s="727" t="s">
        <v>3</v>
      </c>
      <c r="B40" s="116" t="s">
        <v>46</v>
      </c>
      <c r="C40" s="115">
        <v>24.638999999999999</v>
      </c>
      <c r="D40" s="115">
        <v>24.727</v>
      </c>
      <c r="E40" s="115">
        <v>24.561</v>
      </c>
      <c r="F40" s="115">
        <v>24.89</v>
      </c>
      <c r="G40" s="115">
        <v>25.149000000000001</v>
      </c>
      <c r="H40" s="115">
        <v>26.536000000000001</v>
      </c>
      <c r="I40" s="115">
        <v>27.035</v>
      </c>
      <c r="J40" s="115">
        <v>26.905999999999999</v>
      </c>
      <c r="K40" s="115">
        <v>28.468</v>
      </c>
      <c r="L40" s="115">
        <v>29.216999999999999</v>
      </c>
      <c r="M40" s="115">
        <v>34.006999999999998</v>
      </c>
      <c r="N40" s="115">
        <v>33.268000000000001</v>
      </c>
      <c r="O40" s="115">
        <v>32.097999999999999</v>
      </c>
    </row>
    <row r="41" spans="1:15">
      <c r="A41" s="727"/>
      <c r="B41" s="116" t="s">
        <v>44</v>
      </c>
      <c r="C41" s="115">
        <v>22.475000000000001</v>
      </c>
      <c r="D41" s="115">
        <v>22.774000000000001</v>
      </c>
      <c r="E41" s="115">
        <v>22.9</v>
      </c>
      <c r="F41" s="115">
        <v>23.097000000000001</v>
      </c>
      <c r="G41" s="115">
        <v>23.151</v>
      </c>
      <c r="H41" s="115">
        <v>24.486000000000001</v>
      </c>
      <c r="I41" s="115">
        <v>25.145</v>
      </c>
      <c r="J41" s="115">
        <v>25.088999999999999</v>
      </c>
      <c r="K41" s="115">
        <v>26.738</v>
      </c>
      <c r="L41" s="115">
        <v>27.696999999999999</v>
      </c>
      <c r="M41" s="115">
        <v>32.06</v>
      </c>
      <c r="N41" s="115">
        <v>31.457000000000001</v>
      </c>
      <c r="O41" s="115">
        <v>29.946000000000002</v>
      </c>
    </row>
    <row r="42" spans="1:15">
      <c r="A42" s="727"/>
      <c r="B42" s="116" t="s">
        <v>43</v>
      </c>
      <c r="C42" s="115">
        <v>27.091999999999999</v>
      </c>
      <c r="D42" s="115">
        <v>26.972000000000001</v>
      </c>
      <c r="E42" s="115">
        <v>26.459</v>
      </c>
      <c r="F42" s="115">
        <v>26.96</v>
      </c>
      <c r="G42" s="115">
        <v>27.468</v>
      </c>
      <c r="H42" s="115">
        <v>28.925000000000001</v>
      </c>
      <c r="I42" s="115">
        <v>29.190999999999999</v>
      </c>
      <c r="J42" s="115">
        <v>28.992000000000001</v>
      </c>
      <c r="K42" s="115">
        <v>30.448</v>
      </c>
      <c r="L42" s="115">
        <v>30.971</v>
      </c>
      <c r="M42" s="115">
        <v>36.262999999999998</v>
      </c>
      <c r="N42" s="115">
        <v>35.356999999999999</v>
      </c>
      <c r="O42" s="115">
        <v>34.530999999999999</v>
      </c>
    </row>
    <row r="43" spans="1:15">
      <c r="A43" s="727" t="s">
        <v>65</v>
      </c>
      <c r="B43" s="116" t="s">
        <v>46</v>
      </c>
      <c r="C43" s="115">
        <v>3.47</v>
      </c>
      <c r="D43" s="115">
        <v>3.222</v>
      </c>
      <c r="E43" s="115">
        <v>2.93</v>
      </c>
      <c r="F43" s="115">
        <v>2.125</v>
      </c>
      <c r="G43" s="115">
        <v>2.1589999999999998</v>
      </c>
      <c r="H43" s="115">
        <v>2.23</v>
      </c>
      <c r="I43" s="115">
        <v>2.3029999999999999</v>
      </c>
      <c r="J43" s="115">
        <v>2.3929999999999998</v>
      </c>
      <c r="K43" s="115">
        <v>2.496</v>
      </c>
      <c r="L43" s="115">
        <v>2.7810000000000001</v>
      </c>
      <c r="M43" s="115">
        <v>2.8210000000000002</v>
      </c>
      <c r="N43" s="115">
        <v>2.5880000000000001</v>
      </c>
      <c r="O43" s="115">
        <v>2.5819999999999999</v>
      </c>
    </row>
    <row r="44" spans="1:15">
      <c r="A44" s="727"/>
      <c r="B44" s="116" t="s">
        <v>44</v>
      </c>
      <c r="C44" s="115">
        <v>2.633</v>
      </c>
      <c r="D44" s="115">
        <v>2.3820000000000001</v>
      </c>
      <c r="E44" s="115">
        <v>2.097</v>
      </c>
      <c r="F44" s="115">
        <v>1.57</v>
      </c>
      <c r="G44" s="115">
        <v>1.56</v>
      </c>
      <c r="H44" s="115">
        <v>1.581</v>
      </c>
      <c r="I44" s="115">
        <v>1.6020000000000001</v>
      </c>
      <c r="J44" s="115">
        <v>1.637</v>
      </c>
      <c r="K44" s="115">
        <v>1.679</v>
      </c>
      <c r="L44" s="115">
        <v>1.9079999999999999</v>
      </c>
      <c r="M44" s="115">
        <v>1.9330000000000001</v>
      </c>
      <c r="N44" s="115">
        <v>1.7070000000000001</v>
      </c>
      <c r="O44" s="115">
        <v>1.702</v>
      </c>
    </row>
    <row r="45" spans="1:15">
      <c r="A45" s="727"/>
      <c r="B45" s="116" t="s">
        <v>43</v>
      </c>
      <c r="C45" s="115">
        <v>4.3109999999999999</v>
      </c>
      <c r="D45" s="115">
        <v>4.0739999999999998</v>
      </c>
      <c r="E45" s="115">
        <v>3.7850000000000001</v>
      </c>
      <c r="F45" s="115">
        <v>2.7010000000000001</v>
      </c>
      <c r="G45" s="115">
        <v>2.7810000000000001</v>
      </c>
      <c r="H45" s="115">
        <v>2.907</v>
      </c>
      <c r="I45" s="115">
        <v>3.0350000000000001</v>
      </c>
      <c r="J45" s="115">
        <v>3.1829999999999998</v>
      </c>
      <c r="K45" s="115">
        <v>3.347</v>
      </c>
      <c r="L45" s="115">
        <v>3.7130000000000001</v>
      </c>
      <c r="M45" s="115">
        <v>3.74</v>
      </c>
      <c r="N45" s="115">
        <v>3.5059999999999998</v>
      </c>
      <c r="O45" s="115">
        <v>3.4980000000000002</v>
      </c>
    </row>
    <row r="46" spans="1:15">
      <c r="A46" s="727" t="s">
        <v>2</v>
      </c>
      <c r="B46" s="116" t="s">
        <v>46</v>
      </c>
      <c r="C46" s="115">
        <v>10.545</v>
      </c>
      <c r="D46" s="115">
        <v>7.85</v>
      </c>
      <c r="E46" s="115">
        <v>7.2640000000000002</v>
      </c>
      <c r="F46" s="115">
        <v>6.5709999999999997</v>
      </c>
      <c r="G46" s="115">
        <v>5.9420000000000002</v>
      </c>
      <c r="H46" s="115">
        <v>5.2389999999999999</v>
      </c>
      <c r="I46" s="115">
        <v>4.5289999999999999</v>
      </c>
      <c r="J46" s="115">
        <v>5.0330000000000004</v>
      </c>
      <c r="K46" s="115">
        <v>5.5419999999999998</v>
      </c>
      <c r="L46" s="115">
        <v>6.0330000000000004</v>
      </c>
      <c r="M46" s="115">
        <v>5.1989999999999998</v>
      </c>
      <c r="N46" s="115">
        <v>5.9950000000000001</v>
      </c>
      <c r="O46" s="115">
        <v>5.9050000000000002</v>
      </c>
    </row>
    <row r="47" spans="1:15">
      <c r="A47" s="727"/>
      <c r="B47" s="116" t="s">
        <v>44</v>
      </c>
      <c r="C47" s="115">
        <v>10.64</v>
      </c>
      <c r="D47" s="115">
        <v>7.8719999999999999</v>
      </c>
      <c r="E47" s="115">
        <v>7.2359999999999998</v>
      </c>
      <c r="F47" s="115">
        <v>6.4909999999999997</v>
      </c>
      <c r="G47" s="115">
        <v>5.8150000000000004</v>
      </c>
      <c r="H47" s="115">
        <v>5.069</v>
      </c>
      <c r="I47" s="115">
        <v>4.3209999999999997</v>
      </c>
      <c r="J47" s="115">
        <v>4.9859999999999998</v>
      </c>
      <c r="K47" s="115">
        <v>5.8</v>
      </c>
      <c r="L47" s="115">
        <v>5.59</v>
      </c>
      <c r="M47" s="115">
        <v>4.7690000000000001</v>
      </c>
      <c r="N47" s="115">
        <v>5.7359999999999998</v>
      </c>
      <c r="O47" s="115">
        <v>5.6459999999999999</v>
      </c>
    </row>
    <row r="48" spans="1:15">
      <c r="A48" s="727"/>
      <c r="B48" s="116" t="s">
        <v>43</v>
      </c>
      <c r="C48" s="115">
        <v>10.428000000000001</v>
      </c>
      <c r="D48" s="115">
        <v>7.8230000000000004</v>
      </c>
      <c r="E48" s="115">
        <v>7.2990000000000004</v>
      </c>
      <c r="F48" s="115">
        <v>6.6689999999999996</v>
      </c>
      <c r="G48" s="115">
        <v>6.0970000000000004</v>
      </c>
      <c r="H48" s="115">
        <v>5.4459999999999997</v>
      </c>
      <c r="I48" s="115">
        <v>4.78</v>
      </c>
      <c r="J48" s="115">
        <v>5.0890000000000004</v>
      </c>
      <c r="K48" s="115">
        <v>5.2220000000000004</v>
      </c>
      <c r="L48" s="115">
        <v>6.5650000000000004</v>
      </c>
      <c r="M48" s="115">
        <v>5.7080000000000002</v>
      </c>
      <c r="N48" s="115">
        <v>6.298</v>
      </c>
      <c r="O48" s="115">
        <v>6.2069999999999999</v>
      </c>
    </row>
    <row r="49" spans="1:15">
      <c r="A49" s="727" t="s">
        <v>1</v>
      </c>
      <c r="B49" s="116" t="s">
        <v>46</v>
      </c>
      <c r="C49" s="115">
        <v>5.3680000000000003</v>
      </c>
      <c r="D49" s="115">
        <v>5.0609999999999999</v>
      </c>
      <c r="E49" s="115">
        <v>4.9429999999999996</v>
      </c>
      <c r="F49" s="115">
        <v>4.774</v>
      </c>
      <c r="G49" s="115">
        <v>5.3769999999999998</v>
      </c>
      <c r="H49" s="115">
        <v>5.8860000000000001</v>
      </c>
      <c r="I49" s="115">
        <v>6.3440000000000003</v>
      </c>
      <c r="J49" s="115">
        <v>6.7930000000000001</v>
      </c>
      <c r="K49" s="115">
        <v>7.3730000000000002</v>
      </c>
      <c r="L49" s="115">
        <v>8.6210000000000004</v>
      </c>
      <c r="M49" s="115">
        <v>9.5399999999999991</v>
      </c>
      <c r="N49" s="115">
        <v>10.087</v>
      </c>
      <c r="O49" s="115">
        <v>8.7590000000000003</v>
      </c>
    </row>
    <row r="50" spans="1:15">
      <c r="A50" s="727"/>
      <c r="B50" s="116" t="s">
        <v>44</v>
      </c>
      <c r="C50" s="115">
        <v>4.7320000000000002</v>
      </c>
      <c r="D50" s="115">
        <v>4.5049999999999999</v>
      </c>
      <c r="E50" s="115">
        <v>4.4569999999999999</v>
      </c>
      <c r="F50" s="115">
        <v>4.3630000000000004</v>
      </c>
      <c r="G50" s="115">
        <v>5.1189999999999998</v>
      </c>
      <c r="H50" s="115">
        <v>5.7880000000000003</v>
      </c>
      <c r="I50" s="115">
        <v>6.4039999999999999</v>
      </c>
      <c r="J50" s="115">
        <v>7.01</v>
      </c>
      <c r="K50" s="115">
        <v>7.758</v>
      </c>
      <c r="L50" s="115">
        <v>8.7449999999999992</v>
      </c>
      <c r="M50" s="115">
        <v>9.2210000000000001</v>
      </c>
      <c r="N50" s="115">
        <v>9.6150000000000002</v>
      </c>
      <c r="O50" s="115">
        <v>8.6940000000000008</v>
      </c>
    </row>
    <row r="51" spans="1:15">
      <c r="A51" s="727"/>
      <c r="B51" s="116" t="s">
        <v>43</v>
      </c>
      <c r="C51" s="115">
        <v>5.9980000000000002</v>
      </c>
      <c r="D51" s="115">
        <v>5.6109999999999998</v>
      </c>
      <c r="E51" s="115">
        <v>5.4249999999999998</v>
      </c>
      <c r="F51" s="115">
        <v>5.1820000000000004</v>
      </c>
      <c r="G51" s="115">
        <v>5.6319999999999997</v>
      </c>
      <c r="H51" s="115">
        <v>5.9820000000000002</v>
      </c>
      <c r="I51" s="115">
        <v>6.2839999999999998</v>
      </c>
      <c r="J51" s="115">
        <v>6.58</v>
      </c>
      <c r="K51" s="115">
        <v>6.9950000000000001</v>
      </c>
      <c r="L51" s="115">
        <v>8.4969999999999999</v>
      </c>
      <c r="M51" s="115">
        <v>9.8580000000000005</v>
      </c>
      <c r="N51" s="115">
        <v>10.561999999999999</v>
      </c>
      <c r="O51" s="115">
        <v>8.8239999999999998</v>
      </c>
    </row>
    <row r="52" spans="1:15">
      <c r="A52" s="150"/>
      <c r="B52" s="24"/>
      <c r="C52" s="24"/>
      <c r="D52" s="24"/>
      <c r="E52" s="24"/>
      <c r="F52" s="24"/>
      <c r="G52" s="24"/>
      <c r="H52" s="24"/>
      <c r="I52" s="24"/>
      <c r="J52" s="24"/>
    </row>
    <row r="53" spans="1:15" ht="15" customHeight="1">
      <c r="A53" s="149" t="s">
        <v>26</v>
      </c>
      <c r="B53" s="24"/>
      <c r="C53" s="28"/>
      <c r="D53" s="28"/>
      <c r="E53" s="28"/>
      <c r="F53" s="28"/>
      <c r="G53" s="28"/>
      <c r="H53" s="24"/>
      <c r="I53" s="24"/>
      <c r="J53" s="24"/>
    </row>
    <row r="54" spans="1:15">
      <c r="A54" s="685" t="s">
        <v>577</v>
      </c>
      <c r="B54" s="685"/>
      <c r="C54" s="685"/>
      <c r="D54" s="685"/>
      <c r="E54" s="685"/>
      <c r="F54" s="685"/>
      <c r="G54" s="685"/>
      <c r="H54" s="685"/>
      <c r="I54" s="685"/>
      <c r="J54" s="685"/>
      <c r="K54" s="685"/>
      <c r="L54" s="685"/>
      <c r="M54" s="685"/>
      <c r="N54" s="685"/>
    </row>
    <row r="55" spans="1:15" ht="12.75" customHeight="1">
      <c r="A55" s="685"/>
      <c r="B55" s="685"/>
      <c r="C55" s="685"/>
      <c r="D55" s="685"/>
      <c r="E55" s="685"/>
      <c r="F55" s="685"/>
      <c r="G55" s="685"/>
      <c r="H55" s="685"/>
      <c r="I55" s="685"/>
      <c r="J55" s="685"/>
      <c r="K55" s="685"/>
      <c r="L55" s="685"/>
      <c r="M55" s="685"/>
      <c r="N55" s="685"/>
    </row>
  </sheetData>
  <mergeCells count="17">
    <mergeCell ref="A46:A48"/>
    <mergeCell ref="A54:N55"/>
    <mergeCell ref="A40:A42"/>
    <mergeCell ref="A49:A51"/>
    <mergeCell ref="A37:A39"/>
    <mergeCell ref="A4:A6"/>
    <mergeCell ref="A7:A9"/>
    <mergeCell ref="A10:A12"/>
    <mergeCell ref="A13:A15"/>
    <mergeCell ref="A16:A18"/>
    <mergeCell ref="A34:A36"/>
    <mergeCell ref="A43:A45"/>
    <mergeCell ref="A19:A21"/>
    <mergeCell ref="A22:A24"/>
    <mergeCell ref="A25:A27"/>
    <mergeCell ref="A28:A30"/>
    <mergeCell ref="A31:A33"/>
  </mergeCells>
  <hyperlinks>
    <hyperlink ref="R7" location="Content!B79" display="Back to Content Page" xr:uid="{00000000-0004-0000-9000-000000000000}"/>
  </hyperlinks>
  <pageMargins left="0.7" right="0.7" top="0.75" bottom="0.75" header="0.3" footer="0.3"/>
  <pageSetup paperSize="9" scale="57" orientation="landscape" r:id="rId1"/>
  <headerFooter>
    <oddFooter>&amp;C&amp;P</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pageSetUpPr fitToPage="1"/>
  </sheetPr>
  <dimension ref="A1:U57"/>
  <sheetViews>
    <sheetView zoomScaleNormal="100" workbookViewId="0">
      <selection activeCell="P49" sqref="P49"/>
    </sheetView>
  </sheetViews>
  <sheetFormatPr defaultColWidth="9.21875" defaultRowHeight="14.4"/>
  <cols>
    <col min="1" max="1" width="33.77734375" customWidth="1"/>
    <col min="2" max="2" width="9" customWidth="1"/>
    <col min="3" max="17" width="7" customWidth="1"/>
  </cols>
  <sheetData>
    <row r="1" spans="1:18">
      <c r="A1" s="32" t="s">
        <v>567</v>
      </c>
      <c r="B1" s="11"/>
      <c r="C1" s="11"/>
      <c r="D1" s="11"/>
      <c r="E1" s="11"/>
      <c r="F1" s="11"/>
      <c r="G1" s="24"/>
      <c r="H1" s="24"/>
      <c r="I1" s="24"/>
      <c r="J1" s="24"/>
      <c r="K1" s="24"/>
      <c r="L1" s="11"/>
      <c r="M1" s="11"/>
      <c r="N1" s="11"/>
      <c r="O1" s="11"/>
      <c r="P1" s="11"/>
      <c r="Q1" s="11"/>
    </row>
    <row r="2" spans="1:18" ht="15" thickBot="1">
      <c r="A2" s="11"/>
      <c r="B2" s="11"/>
      <c r="C2" s="11"/>
      <c r="D2" s="11"/>
      <c r="E2" s="11"/>
      <c r="F2" s="11"/>
      <c r="G2" s="24"/>
      <c r="H2" s="24"/>
      <c r="I2" s="24"/>
      <c r="J2" s="24"/>
      <c r="K2" s="24"/>
      <c r="L2" s="11"/>
      <c r="M2" s="11"/>
      <c r="N2" s="11"/>
      <c r="O2" s="11"/>
      <c r="P2" s="11"/>
      <c r="Q2" s="11"/>
    </row>
    <row r="3" spans="1:18">
      <c r="A3" s="334" t="s">
        <v>15</v>
      </c>
      <c r="B3" s="614" t="s">
        <v>45</v>
      </c>
      <c r="C3" s="520">
        <v>2010</v>
      </c>
      <c r="D3" s="209">
        <v>2011</v>
      </c>
      <c r="E3" s="209">
        <v>2012</v>
      </c>
      <c r="F3" s="309">
        <v>2013</v>
      </c>
      <c r="G3" s="309">
        <v>2014</v>
      </c>
      <c r="H3" s="309">
        <v>2015</v>
      </c>
      <c r="I3" s="209">
        <v>2016</v>
      </c>
      <c r="J3" s="209">
        <v>2017</v>
      </c>
      <c r="K3" s="209">
        <v>2018</v>
      </c>
      <c r="L3" s="209">
        <v>2019</v>
      </c>
      <c r="M3" s="209">
        <v>2020</v>
      </c>
      <c r="N3" s="209">
        <v>2021</v>
      </c>
      <c r="O3" s="209">
        <v>2022</v>
      </c>
      <c r="P3" s="180">
        <v>2023</v>
      </c>
      <c r="Q3" s="87"/>
    </row>
    <row r="4" spans="1:18">
      <c r="A4" s="717" t="s">
        <v>14</v>
      </c>
      <c r="B4" s="619" t="s">
        <v>43</v>
      </c>
      <c r="C4" s="617">
        <v>20.9</v>
      </c>
      <c r="D4" s="115">
        <v>36.200000000000003</v>
      </c>
      <c r="E4" s="115">
        <v>36.200000000000003</v>
      </c>
      <c r="F4" s="115">
        <v>36.200000000000003</v>
      </c>
      <c r="G4" s="115">
        <v>39.849598140414464</v>
      </c>
      <c r="H4" s="115">
        <v>37.9</v>
      </c>
      <c r="I4" s="115">
        <v>37.9</v>
      </c>
      <c r="J4" s="115"/>
      <c r="K4" s="115">
        <v>50.562721933034858</v>
      </c>
      <c r="L4" s="115">
        <v>53.28436053530632</v>
      </c>
      <c r="M4" s="115">
        <v>54.435564571969294</v>
      </c>
      <c r="N4" s="115">
        <v>57.934838218084963</v>
      </c>
      <c r="O4" s="115">
        <v>55.208807778694521</v>
      </c>
      <c r="P4" s="181"/>
      <c r="Q4" s="47"/>
    </row>
    <row r="5" spans="1:18">
      <c r="A5" s="717"/>
      <c r="B5" s="619" t="s">
        <v>44</v>
      </c>
      <c r="C5" s="617">
        <v>17.7</v>
      </c>
      <c r="D5" s="115">
        <v>33.200000000000003</v>
      </c>
      <c r="E5" s="115">
        <v>33.200000000000003</v>
      </c>
      <c r="F5" s="115">
        <v>33.200000000000003</v>
      </c>
      <c r="G5" s="115">
        <v>38.979584518390517</v>
      </c>
      <c r="H5" s="115">
        <v>37.9</v>
      </c>
      <c r="I5" s="115">
        <v>37.9</v>
      </c>
      <c r="J5" s="115"/>
      <c r="K5" s="115">
        <v>53.03062981039082</v>
      </c>
      <c r="L5" s="115">
        <v>55.640607758706153</v>
      </c>
      <c r="M5" s="115">
        <v>55.11518028145602</v>
      </c>
      <c r="N5" s="115">
        <v>58.636547537650685</v>
      </c>
      <c r="O5" s="115">
        <v>55.250687026514889</v>
      </c>
      <c r="P5" s="181"/>
      <c r="Q5" s="47"/>
    </row>
    <row r="6" spans="1:18">
      <c r="A6" s="717"/>
      <c r="B6" s="619" t="s">
        <v>46</v>
      </c>
      <c r="C6" s="617">
        <v>19.399999999999999</v>
      </c>
      <c r="D6" s="115">
        <v>34.799999999999997</v>
      </c>
      <c r="E6" s="115">
        <v>34.799999999999997</v>
      </c>
      <c r="F6" s="115">
        <v>34.799999999999997</v>
      </c>
      <c r="G6" s="115">
        <v>39.394222054048342</v>
      </c>
      <c r="H6" s="115">
        <v>37.9</v>
      </c>
      <c r="I6" s="115">
        <v>37.9</v>
      </c>
      <c r="J6" s="115"/>
      <c r="K6" s="115">
        <v>51.766232801813352</v>
      </c>
      <c r="L6" s="115">
        <v>54.446309740247798</v>
      </c>
      <c r="M6" s="115">
        <v>54.772037451118528</v>
      </c>
      <c r="N6" s="115">
        <v>58.282896478723501</v>
      </c>
      <c r="O6" s="115">
        <v>55.229695558749349</v>
      </c>
      <c r="P6" s="181"/>
      <c r="Q6" s="47"/>
    </row>
    <row r="7" spans="1:18">
      <c r="A7" s="717" t="s">
        <v>13</v>
      </c>
      <c r="B7" s="619" t="s">
        <v>43</v>
      </c>
      <c r="C7" s="617">
        <v>43.454102727525289</v>
      </c>
      <c r="D7" s="115">
        <v>49.035963151057047</v>
      </c>
      <c r="E7" s="115">
        <v>49.035963151057047</v>
      </c>
      <c r="F7" s="115">
        <v>49.00885191508943</v>
      </c>
      <c r="G7" s="115">
        <v>49.00885191508943</v>
      </c>
      <c r="H7" s="115">
        <v>41.784176160044453</v>
      </c>
      <c r="I7" s="115">
        <v>41.784176160044453</v>
      </c>
      <c r="J7" s="115">
        <v>41.784176160044453</v>
      </c>
      <c r="K7" s="115">
        <v>41.784176160044453</v>
      </c>
      <c r="L7" s="115">
        <v>43.959071865936188</v>
      </c>
      <c r="M7" s="115">
        <v>50.291076680513022</v>
      </c>
      <c r="N7" s="115">
        <v>53.8</v>
      </c>
      <c r="O7" s="115">
        <v>52.5</v>
      </c>
      <c r="P7" s="181">
        <v>51.1</v>
      </c>
      <c r="Q7" s="47"/>
      <c r="R7" s="48" t="s">
        <v>12</v>
      </c>
    </row>
    <row r="8" spans="1:18">
      <c r="A8" s="717"/>
      <c r="B8" s="619" t="s">
        <v>44</v>
      </c>
      <c r="C8" s="617">
        <v>29.586188534353496</v>
      </c>
      <c r="D8" s="115">
        <v>37.404100569053632</v>
      </c>
      <c r="E8" s="115">
        <v>37.404100569053632</v>
      </c>
      <c r="F8" s="115">
        <v>35.202834135686416</v>
      </c>
      <c r="G8" s="115">
        <v>35.202834135686416</v>
      </c>
      <c r="H8" s="115">
        <v>36.53627361472013</v>
      </c>
      <c r="I8" s="115">
        <v>36.53627361472013</v>
      </c>
      <c r="J8" s="115">
        <v>36.53627361472013</v>
      </c>
      <c r="K8" s="115">
        <v>36.53627361472013</v>
      </c>
      <c r="L8" s="115">
        <v>46.657617047433661</v>
      </c>
      <c r="M8" s="115">
        <v>41.063446845536788</v>
      </c>
      <c r="N8" s="115">
        <v>42.2</v>
      </c>
      <c r="O8" s="115">
        <v>41.8</v>
      </c>
      <c r="P8" s="181">
        <v>45.8</v>
      </c>
      <c r="Q8" s="47"/>
    </row>
    <row r="9" spans="1:18">
      <c r="A9" s="717"/>
      <c r="B9" s="619" t="s">
        <v>46</v>
      </c>
      <c r="C9" s="617">
        <v>36</v>
      </c>
      <c r="D9" s="115">
        <v>42.639114979568788</v>
      </c>
      <c r="E9" s="115">
        <v>42.639114979568788</v>
      </c>
      <c r="F9" s="115">
        <v>41.732387186932641</v>
      </c>
      <c r="G9" s="115">
        <v>41.732387186932641</v>
      </c>
      <c r="H9" s="115">
        <v>38.883194334436006</v>
      </c>
      <c r="I9" s="115">
        <v>38.883194334436006</v>
      </c>
      <c r="J9" s="115">
        <v>38.883194334436006</v>
      </c>
      <c r="K9" s="115">
        <v>38.883194334436006</v>
      </c>
      <c r="L9" s="115">
        <v>45.461615851700685</v>
      </c>
      <c r="M9" s="115">
        <v>45.125084245857771</v>
      </c>
      <c r="N9" s="115">
        <v>47.8</v>
      </c>
      <c r="O9" s="115">
        <v>46.8</v>
      </c>
      <c r="P9" s="181">
        <v>48.2</v>
      </c>
      <c r="Q9" s="47"/>
    </row>
    <row r="10" spans="1:18">
      <c r="A10" s="717" t="s">
        <v>259</v>
      </c>
      <c r="B10" s="619" t="s">
        <v>43</v>
      </c>
      <c r="C10" s="621">
        <v>8.1840000152587908</v>
      </c>
      <c r="D10" s="128">
        <v>8.2340002059936506</v>
      </c>
      <c r="E10" s="115">
        <v>8.1859998703002894</v>
      </c>
      <c r="F10" s="128">
        <v>8.1700000762939506</v>
      </c>
      <c r="G10" s="128">
        <v>8.0570001602172905</v>
      </c>
      <c r="H10" s="115">
        <v>7.9369997978210396</v>
      </c>
      <c r="I10" s="128">
        <v>7.71000003814697</v>
      </c>
      <c r="J10" s="115">
        <v>7.4289999008178702</v>
      </c>
      <c r="K10" s="128">
        <v>7.4460000991821298</v>
      </c>
      <c r="L10" s="128">
        <v>8.6189999999999998</v>
      </c>
      <c r="M10" s="115"/>
      <c r="N10" s="128">
        <v>12.3</v>
      </c>
      <c r="O10" s="128"/>
      <c r="P10" s="181"/>
      <c r="Q10" s="47"/>
    </row>
    <row r="11" spans="1:18">
      <c r="A11" s="717"/>
      <c r="B11" s="619" t="s">
        <v>44</v>
      </c>
      <c r="C11" s="621">
        <v>10.460000038146999</v>
      </c>
      <c r="D11" s="128">
        <v>10.552000045776399</v>
      </c>
      <c r="E11" s="115">
        <v>10.4440002441406</v>
      </c>
      <c r="F11" s="128">
        <v>10.328000068664601</v>
      </c>
      <c r="G11" s="128">
        <v>10.296999931335399</v>
      </c>
      <c r="H11" s="115">
        <v>10.1549997329712</v>
      </c>
      <c r="I11" s="128">
        <v>9.7980003356933594</v>
      </c>
      <c r="J11" s="115">
        <v>9.5039997100830096</v>
      </c>
      <c r="K11" s="128">
        <v>9.5270004272460902</v>
      </c>
      <c r="L11" s="128">
        <v>11.209</v>
      </c>
      <c r="M11" s="115"/>
      <c r="N11" s="128">
        <v>9.4</v>
      </c>
      <c r="O11" s="128"/>
      <c r="P11" s="181"/>
      <c r="Q11" s="47"/>
    </row>
    <row r="12" spans="1:18">
      <c r="A12" s="717"/>
      <c r="B12" s="619" t="s">
        <v>46</v>
      </c>
      <c r="C12" s="621">
        <v>9.3409996032714808</v>
      </c>
      <c r="D12" s="128">
        <v>9.4090003967285192</v>
      </c>
      <c r="E12" s="115">
        <v>9.3260002136230504</v>
      </c>
      <c r="F12" s="128">
        <v>9.2559995651245099</v>
      </c>
      <c r="G12" s="128">
        <v>9.1789999008178693</v>
      </c>
      <c r="H12" s="115">
        <v>9.0430002212524396</v>
      </c>
      <c r="I12" s="128">
        <v>8.7480001449584996</v>
      </c>
      <c r="J12" s="115">
        <v>8.4560003280639595</v>
      </c>
      <c r="K12" s="128">
        <v>8.4720001220703107</v>
      </c>
      <c r="L12" s="128">
        <v>9.8800000000000008</v>
      </c>
      <c r="M12" s="115"/>
      <c r="N12" s="128">
        <v>10.6</v>
      </c>
      <c r="O12" s="128"/>
      <c r="P12" s="181"/>
      <c r="Q12" s="47"/>
    </row>
    <row r="13" spans="1:18">
      <c r="A13" s="717" t="s">
        <v>85</v>
      </c>
      <c r="B13" s="619" t="s">
        <v>43</v>
      </c>
      <c r="C13" s="621">
        <v>13.1000003814697</v>
      </c>
      <c r="D13" s="128">
        <v>13.1000003814697</v>
      </c>
      <c r="E13" s="128">
        <v>13.1000003814697</v>
      </c>
      <c r="F13" s="115"/>
      <c r="G13" s="115"/>
      <c r="H13" s="115"/>
      <c r="I13" s="128">
        <v>6.1659998893737802</v>
      </c>
      <c r="J13" s="115">
        <v>5.8460001945495597</v>
      </c>
      <c r="K13" s="115">
        <v>5.9369997978210396</v>
      </c>
      <c r="L13" s="115">
        <v>6.1710000000000003</v>
      </c>
      <c r="M13" s="115">
        <v>1.3</v>
      </c>
      <c r="N13" s="115"/>
      <c r="O13" s="115"/>
      <c r="P13" s="181"/>
      <c r="Q13" s="86"/>
    </row>
    <row r="14" spans="1:18">
      <c r="A14" s="717"/>
      <c r="B14" s="619" t="s">
        <v>44</v>
      </c>
      <c r="C14" s="621">
        <v>12.5</v>
      </c>
      <c r="D14" s="128">
        <v>12.5</v>
      </c>
      <c r="E14" s="128">
        <v>12.5</v>
      </c>
      <c r="F14" s="115"/>
      <c r="G14" s="115"/>
      <c r="H14" s="115"/>
      <c r="I14" s="128">
        <v>10.3620004653931</v>
      </c>
      <c r="J14" s="115">
        <v>9.9139995574951207</v>
      </c>
      <c r="K14" s="115">
        <v>9.9069995880127006</v>
      </c>
      <c r="L14" s="115">
        <v>10.130000000000001</v>
      </c>
      <c r="M14" s="115">
        <v>2.2000000000000002</v>
      </c>
      <c r="N14" s="115"/>
      <c r="O14" s="115"/>
      <c r="P14" s="181"/>
      <c r="Q14" s="86"/>
    </row>
    <row r="15" spans="1:18">
      <c r="A15" s="717"/>
      <c r="B15" s="619" t="s">
        <v>46</v>
      </c>
      <c r="C15" s="621">
        <v>12.800000190734901</v>
      </c>
      <c r="D15" s="128">
        <v>12.800000190734901</v>
      </c>
      <c r="E15" s="128">
        <v>12.800000190734901</v>
      </c>
      <c r="F15" s="115"/>
      <c r="G15" s="115"/>
      <c r="H15" s="115"/>
      <c r="I15" s="128">
        <v>8.0889997482299805</v>
      </c>
      <c r="J15" s="115">
        <v>7.7080001831054696</v>
      </c>
      <c r="K15" s="115">
        <v>7.7519998550415004</v>
      </c>
      <c r="L15" s="115">
        <v>7.9770000000000003</v>
      </c>
      <c r="M15" s="115">
        <v>1.7</v>
      </c>
      <c r="N15" s="115"/>
      <c r="O15" s="115"/>
      <c r="P15" s="181"/>
      <c r="Q15" s="86"/>
    </row>
    <row r="16" spans="1:18">
      <c r="A16" s="717" t="s">
        <v>258</v>
      </c>
      <c r="B16" s="619" t="s">
        <v>43</v>
      </c>
      <c r="C16" s="621">
        <v>66</v>
      </c>
      <c r="D16" s="128">
        <v>66</v>
      </c>
      <c r="E16" s="128">
        <v>66</v>
      </c>
      <c r="F16" s="128">
        <v>56.7</v>
      </c>
      <c r="G16" s="128">
        <v>56.7</v>
      </c>
      <c r="H16" s="115">
        <v>56.7</v>
      </c>
      <c r="I16" s="128">
        <v>50.2</v>
      </c>
      <c r="J16" s="128">
        <v>50.2</v>
      </c>
      <c r="K16" s="128">
        <v>50.2</v>
      </c>
      <c r="L16" s="128">
        <v>50.2</v>
      </c>
      <c r="M16" s="115">
        <v>50.2</v>
      </c>
      <c r="N16" s="115">
        <v>61.8</v>
      </c>
      <c r="O16" s="115">
        <v>61.8</v>
      </c>
      <c r="P16" s="194">
        <v>60.1</v>
      </c>
      <c r="Q16" s="86"/>
    </row>
    <row r="17" spans="1:21">
      <c r="A17" s="717"/>
      <c r="B17" s="619" t="s">
        <v>44</v>
      </c>
      <c r="C17" s="621">
        <v>61</v>
      </c>
      <c r="D17" s="128">
        <v>61</v>
      </c>
      <c r="E17" s="128">
        <v>61</v>
      </c>
      <c r="F17" s="128">
        <v>46.6</v>
      </c>
      <c r="G17" s="128">
        <v>46.6</v>
      </c>
      <c r="H17" s="115">
        <v>46.6</v>
      </c>
      <c r="I17" s="128">
        <v>44.7</v>
      </c>
      <c r="J17" s="128">
        <v>44.7</v>
      </c>
      <c r="K17" s="128">
        <v>44.7</v>
      </c>
      <c r="L17" s="128">
        <v>44.7</v>
      </c>
      <c r="M17" s="115">
        <v>44.7</v>
      </c>
      <c r="N17" s="115">
        <v>54.7</v>
      </c>
      <c r="O17" s="115">
        <v>54.7</v>
      </c>
      <c r="P17" s="194">
        <v>51.9</v>
      </c>
      <c r="Q17" s="86"/>
    </row>
    <row r="18" spans="1:21">
      <c r="A18" s="717"/>
      <c r="B18" s="619" t="s">
        <v>46</v>
      </c>
      <c r="C18" s="621">
        <v>64</v>
      </c>
      <c r="D18" s="128">
        <v>64</v>
      </c>
      <c r="E18" s="128">
        <v>64</v>
      </c>
      <c r="F18" s="128">
        <v>51.6</v>
      </c>
      <c r="G18" s="128">
        <v>51.6</v>
      </c>
      <c r="H18" s="115">
        <v>51.6</v>
      </c>
      <c r="I18" s="128">
        <v>47.4</v>
      </c>
      <c r="J18" s="128">
        <v>47.4</v>
      </c>
      <c r="K18" s="128">
        <v>47.4</v>
      </c>
      <c r="L18" s="128">
        <v>47.4</v>
      </c>
      <c r="M18" s="115">
        <v>47.4</v>
      </c>
      <c r="N18" s="115">
        <v>58.2</v>
      </c>
      <c r="O18" s="115">
        <v>58.2</v>
      </c>
      <c r="P18" s="194">
        <v>56</v>
      </c>
      <c r="Q18" s="86"/>
    </row>
    <row r="19" spans="1:21">
      <c r="A19" s="717" t="s">
        <v>11</v>
      </c>
      <c r="B19" s="619" t="s">
        <v>43</v>
      </c>
      <c r="C19" s="621">
        <v>40.099998474121101</v>
      </c>
      <c r="D19" s="128">
        <v>41</v>
      </c>
      <c r="E19" s="128">
        <v>44.400001525878899</v>
      </c>
      <c r="F19" s="115"/>
      <c r="G19" s="115"/>
      <c r="H19" s="115"/>
      <c r="I19" s="128">
        <v>40.764999389648402</v>
      </c>
      <c r="J19" s="115">
        <v>39.766998291015597</v>
      </c>
      <c r="K19" s="115">
        <v>39.612998962402301</v>
      </c>
      <c r="L19" s="115">
        <v>39.316000000000003</v>
      </c>
      <c r="M19" s="115"/>
      <c r="N19" s="115"/>
      <c r="O19" s="115"/>
      <c r="P19" s="181"/>
      <c r="Q19" s="86"/>
    </row>
    <row r="20" spans="1:21">
      <c r="A20" s="717"/>
      <c r="B20" s="619" t="s">
        <v>44</v>
      </c>
      <c r="C20" s="621">
        <v>27.100000381469702</v>
      </c>
      <c r="D20" s="128">
        <v>28</v>
      </c>
      <c r="E20" s="128">
        <v>29.899999618530298</v>
      </c>
      <c r="F20" s="115"/>
      <c r="G20" s="115"/>
      <c r="H20" s="115"/>
      <c r="I20" s="128">
        <v>29.072999954223601</v>
      </c>
      <c r="J20" s="115">
        <v>28.447999954223601</v>
      </c>
      <c r="K20" s="115">
        <v>28.607000350952099</v>
      </c>
      <c r="L20" s="115">
        <v>29.6</v>
      </c>
      <c r="M20" s="115"/>
      <c r="N20" s="115"/>
      <c r="O20" s="115"/>
      <c r="P20" s="181"/>
      <c r="Q20" s="86"/>
    </row>
    <row r="21" spans="1:21">
      <c r="A21" s="717"/>
      <c r="B21" s="619" t="s">
        <v>46</v>
      </c>
      <c r="C21" s="621">
        <v>32.400001525878899</v>
      </c>
      <c r="D21" s="128">
        <v>33.299999237060497</v>
      </c>
      <c r="E21" s="115">
        <v>35.900001525878899</v>
      </c>
      <c r="F21" s="115"/>
      <c r="G21" s="115"/>
      <c r="H21" s="115"/>
      <c r="I21" s="128">
        <v>33.958999633789098</v>
      </c>
      <c r="J21" s="115">
        <v>33.187999725341797</v>
      </c>
      <c r="K21" s="115">
        <v>33.216999053955099</v>
      </c>
      <c r="L21" s="115">
        <v>33.679000000000002</v>
      </c>
      <c r="M21" s="115"/>
      <c r="N21" s="115"/>
      <c r="O21" s="115"/>
      <c r="P21" s="181"/>
      <c r="Q21" s="86"/>
    </row>
    <row r="22" spans="1:21">
      <c r="A22" s="717" t="s">
        <v>10</v>
      </c>
      <c r="B22" s="619" t="s">
        <v>43</v>
      </c>
      <c r="C22" s="621">
        <v>6.5999999046325701</v>
      </c>
      <c r="D22" s="128">
        <v>6.5999999046325701</v>
      </c>
      <c r="E22" s="128">
        <v>6</v>
      </c>
      <c r="F22" s="115"/>
      <c r="G22" s="115"/>
      <c r="H22" s="115"/>
      <c r="I22" s="128">
        <v>40.764999389648402</v>
      </c>
      <c r="J22" s="115">
        <v>39.766998291015597</v>
      </c>
      <c r="K22" s="115">
        <v>8.3547432393935228</v>
      </c>
      <c r="L22" s="115">
        <v>2.9089999999999998</v>
      </c>
      <c r="M22" s="115"/>
      <c r="N22" s="115"/>
      <c r="O22" s="115">
        <v>5.7</v>
      </c>
      <c r="P22" s="181"/>
      <c r="Q22" s="86"/>
    </row>
    <row r="23" spans="1:21">
      <c r="A23" s="717"/>
      <c r="B23" s="619" t="s">
        <v>44</v>
      </c>
      <c r="C23" s="621">
        <v>5.8000001907348597</v>
      </c>
      <c r="D23" s="128">
        <v>5.8000001907348597</v>
      </c>
      <c r="E23" s="128">
        <v>5.4000000953674299</v>
      </c>
      <c r="F23" s="115"/>
      <c r="G23" s="115"/>
      <c r="H23" s="115"/>
      <c r="I23" s="128">
        <v>29.072999954223601</v>
      </c>
      <c r="J23" s="115">
        <v>28.447999954223601</v>
      </c>
      <c r="K23" s="115">
        <v>10.080433250207616</v>
      </c>
      <c r="L23" s="115">
        <v>3.2639999999999998</v>
      </c>
      <c r="M23" s="115"/>
      <c r="N23" s="115"/>
      <c r="O23" s="115">
        <v>5.5</v>
      </c>
      <c r="P23" s="181"/>
      <c r="Q23" s="86"/>
    </row>
    <row r="24" spans="1:21">
      <c r="A24" s="717"/>
      <c r="B24" s="619" t="s">
        <v>46</v>
      </c>
      <c r="C24" s="621">
        <v>6.1999998092651403</v>
      </c>
      <c r="D24" s="128">
        <v>6.1999998092651403</v>
      </c>
      <c r="E24" s="128">
        <v>5.6999998092651403</v>
      </c>
      <c r="F24" s="115"/>
      <c r="G24" s="115"/>
      <c r="H24" s="115"/>
      <c r="I24" s="128">
        <v>33.958999633789098</v>
      </c>
      <c r="J24" s="115">
        <v>33.187999725341797</v>
      </c>
      <c r="K24" s="115">
        <v>9.2598335716003675</v>
      </c>
      <c r="L24" s="115">
        <v>3.0910000000000002</v>
      </c>
      <c r="M24" s="115"/>
      <c r="N24" s="115"/>
      <c r="O24" s="115">
        <v>5.6</v>
      </c>
      <c r="P24" s="181"/>
      <c r="Q24" s="86"/>
      <c r="R24" s="55" t="s">
        <v>16</v>
      </c>
    </row>
    <row r="25" spans="1:21">
      <c r="A25" s="717" t="s">
        <v>9</v>
      </c>
      <c r="B25" s="619" t="s">
        <v>43</v>
      </c>
      <c r="C25" s="621">
        <v>14.1000003814697</v>
      </c>
      <c r="D25" s="128">
        <v>14.300000190734901</v>
      </c>
      <c r="E25" s="128">
        <v>14.3999996185303</v>
      </c>
      <c r="F25" s="128">
        <v>30.6</v>
      </c>
      <c r="G25" s="115"/>
      <c r="H25" s="115"/>
      <c r="I25" s="128">
        <v>8.1479997634887695</v>
      </c>
      <c r="J25" s="128">
        <v>7.8099999427795401</v>
      </c>
      <c r="K25" s="115">
        <v>7.7849998474121103</v>
      </c>
      <c r="L25" s="115">
        <v>8.0809999999999995</v>
      </c>
      <c r="M25" s="115">
        <v>1.4</v>
      </c>
      <c r="N25" s="115"/>
      <c r="O25" s="115"/>
      <c r="P25" s="181"/>
      <c r="Q25" s="86"/>
    </row>
    <row r="26" spans="1:21">
      <c r="A26" s="717"/>
      <c r="B26" s="619" t="s">
        <v>44</v>
      </c>
      <c r="C26" s="621">
        <v>12.6000003814697</v>
      </c>
      <c r="D26" s="128">
        <v>12.5</v>
      </c>
      <c r="E26" s="128">
        <v>12.5</v>
      </c>
      <c r="F26" s="128">
        <v>23.8</v>
      </c>
      <c r="G26" s="115"/>
      <c r="H26" s="115"/>
      <c r="I26" s="128">
        <v>7.0190000534057599</v>
      </c>
      <c r="J26" s="128">
        <v>6.6420001983642596</v>
      </c>
      <c r="K26" s="115">
        <v>6.5669999122619602</v>
      </c>
      <c r="L26" s="115">
        <v>6.9770000000000003</v>
      </c>
      <c r="M26" s="115">
        <v>1.1000000000000001</v>
      </c>
      <c r="N26" s="115"/>
      <c r="O26" s="115"/>
      <c r="P26" s="181"/>
      <c r="Q26" s="86"/>
    </row>
    <row r="27" spans="1:21">
      <c r="A27" s="717"/>
      <c r="B27" s="619" t="s">
        <v>46</v>
      </c>
      <c r="C27" s="621">
        <v>13.3999996185303</v>
      </c>
      <c r="D27" s="128">
        <v>13.5</v>
      </c>
      <c r="E27" s="128">
        <v>13.5</v>
      </c>
      <c r="F27" s="128">
        <v>27.5</v>
      </c>
      <c r="G27" s="115"/>
      <c r="H27" s="115"/>
      <c r="I27" s="128">
        <v>7.5679998397827104</v>
      </c>
      <c r="J27" s="128">
        <v>7.2109999656677202</v>
      </c>
      <c r="K27" s="115">
        <v>7.1589999198913601</v>
      </c>
      <c r="L27" s="115">
        <v>7.5190000000000001</v>
      </c>
      <c r="M27" s="115">
        <v>1.2</v>
      </c>
      <c r="N27" s="115"/>
      <c r="O27" s="115"/>
      <c r="P27" s="181"/>
      <c r="Q27" s="86"/>
    </row>
    <row r="28" spans="1:21">
      <c r="A28" s="717" t="s">
        <v>446</v>
      </c>
      <c r="B28" s="619" t="s">
        <v>43</v>
      </c>
      <c r="C28" s="621">
        <v>29.6</v>
      </c>
      <c r="D28" s="128">
        <v>28.2</v>
      </c>
      <c r="E28" s="128">
        <v>32</v>
      </c>
      <c r="F28" s="128">
        <v>31.2</v>
      </c>
      <c r="G28" s="128">
        <v>33.299999999999997</v>
      </c>
      <c r="H28" s="128">
        <v>32.700000000000003</v>
      </c>
      <c r="I28" s="128">
        <v>31.2</v>
      </c>
      <c r="J28" s="128">
        <v>31.9</v>
      </c>
      <c r="K28" s="128">
        <v>29.3</v>
      </c>
      <c r="L28" s="128">
        <v>29.4</v>
      </c>
      <c r="M28" s="128">
        <v>29.6</v>
      </c>
      <c r="N28" s="128">
        <v>30.8</v>
      </c>
      <c r="O28" s="128">
        <v>29</v>
      </c>
      <c r="P28" s="194">
        <v>21.1</v>
      </c>
      <c r="Q28" s="15"/>
      <c r="R28" s="7"/>
      <c r="S28" s="7"/>
      <c r="T28" s="7"/>
      <c r="U28" s="7"/>
    </row>
    <row r="29" spans="1:21">
      <c r="A29" s="717"/>
      <c r="B29" s="619" t="s">
        <v>44</v>
      </c>
      <c r="C29" s="621">
        <v>19.2</v>
      </c>
      <c r="D29" s="128">
        <v>17.8</v>
      </c>
      <c r="E29" s="128">
        <v>19.399999999999999</v>
      </c>
      <c r="F29" s="128">
        <v>17.600000000000001</v>
      </c>
      <c r="G29" s="128">
        <v>19.7</v>
      </c>
      <c r="H29" s="128">
        <v>21.6</v>
      </c>
      <c r="I29" s="128">
        <v>18.3</v>
      </c>
      <c r="J29" s="128">
        <v>19.5</v>
      </c>
      <c r="K29" s="128">
        <v>21.7</v>
      </c>
      <c r="L29" s="128">
        <v>17.8</v>
      </c>
      <c r="M29" s="128">
        <v>23.2</v>
      </c>
      <c r="N29" s="128">
        <v>25.2</v>
      </c>
      <c r="O29" s="128">
        <v>22.3</v>
      </c>
      <c r="P29" s="194">
        <v>15.9</v>
      </c>
      <c r="Q29" s="15"/>
    </row>
    <row r="30" spans="1:21">
      <c r="A30" s="717"/>
      <c r="B30" s="619" t="s">
        <v>46</v>
      </c>
      <c r="C30" s="617">
        <v>23.7</v>
      </c>
      <c r="D30" s="115">
        <v>22.2</v>
      </c>
      <c r="E30" s="115">
        <v>24.7</v>
      </c>
      <c r="F30" s="115">
        <v>23.2</v>
      </c>
      <c r="G30" s="115">
        <v>25.3</v>
      </c>
      <c r="H30" s="115">
        <v>26.3</v>
      </c>
      <c r="I30" s="115">
        <v>23.9</v>
      </c>
      <c r="J30" s="115">
        <v>24.9</v>
      </c>
      <c r="K30" s="128">
        <v>25.1</v>
      </c>
      <c r="L30" s="128">
        <v>22.8</v>
      </c>
      <c r="M30" s="128">
        <v>26.1</v>
      </c>
      <c r="N30" s="128">
        <v>27.7</v>
      </c>
      <c r="O30" s="128">
        <v>25.1</v>
      </c>
      <c r="P30" s="194">
        <v>18.2</v>
      </c>
      <c r="Q30" s="15"/>
    </row>
    <row r="31" spans="1:21">
      <c r="A31" s="717" t="s">
        <v>6</v>
      </c>
      <c r="B31" s="619" t="s">
        <v>43</v>
      </c>
      <c r="C31" s="617"/>
      <c r="D31" s="115"/>
      <c r="E31" s="128">
        <v>17.7</v>
      </c>
      <c r="F31" s="128">
        <v>17.7</v>
      </c>
      <c r="G31" s="115">
        <v>14.6</v>
      </c>
      <c r="H31" s="115">
        <v>14.6</v>
      </c>
      <c r="I31" s="128">
        <v>6.9369997978210396</v>
      </c>
      <c r="J31" s="128">
        <v>6.5300002098083496</v>
      </c>
      <c r="K31" s="128">
        <v>6.3689999580383301</v>
      </c>
      <c r="L31" s="128">
        <v>18.451069365304921</v>
      </c>
      <c r="M31" s="128">
        <v>18.451069365304921</v>
      </c>
      <c r="N31" s="115"/>
      <c r="O31" s="115">
        <v>17.309481099982353</v>
      </c>
      <c r="P31" s="194"/>
      <c r="Q31" s="47"/>
    </row>
    <row r="32" spans="1:21">
      <c r="A32" s="717"/>
      <c r="B32" s="619" t="s">
        <v>44</v>
      </c>
      <c r="C32" s="617"/>
      <c r="D32" s="115"/>
      <c r="E32" s="128">
        <v>15.2</v>
      </c>
      <c r="F32" s="128">
        <v>15.2</v>
      </c>
      <c r="G32" s="115">
        <v>13.5</v>
      </c>
      <c r="H32" s="115">
        <v>13.5</v>
      </c>
      <c r="I32" s="128">
        <v>7.3210000991821298</v>
      </c>
      <c r="J32" s="128">
        <v>6.9520001411437997</v>
      </c>
      <c r="K32" s="128">
        <v>7.1500000953674299</v>
      </c>
      <c r="L32" s="128">
        <v>16.338469526006847</v>
      </c>
      <c r="M32" s="128">
        <v>16.338469526006847</v>
      </c>
      <c r="N32" s="115"/>
      <c r="O32" s="115">
        <v>15.837517192196673</v>
      </c>
      <c r="P32" s="194"/>
      <c r="Q32" s="47"/>
    </row>
    <row r="33" spans="1:19">
      <c r="A33" s="717"/>
      <c r="B33" s="619" t="s">
        <v>46</v>
      </c>
      <c r="C33" s="617"/>
      <c r="D33" s="115"/>
      <c r="E33" s="128">
        <v>16.600000000000001</v>
      </c>
      <c r="F33" s="128">
        <v>16.600000000000001</v>
      </c>
      <c r="G33" s="115">
        <v>14</v>
      </c>
      <c r="H33" s="115">
        <v>14</v>
      </c>
      <c r="I33" s="128">
        <v>7.1290001869201696</v>
      </c>
      <c r="J33" s="128">
        <v>6.7410001754760698</v>
      </c>
      <c r="K33" s="128">
        <v>6.7600002288818404</v>
      </c>
      <c r="L33" s="128">
        <v>17.467088795087655</v>
      </c>
      <c r="M33" s="128">
        <v>17.467088795087655</v>
      </c>
      <c r="N33" s="115"/>
      <c r="O33" s="115">
        <v>16.625472885262333</v>
      </c>
      <c r="P33" s="194"/>
      <c r="Q33" s="47"/>
    </row>
    <row r="34" spans="1:19">
      <c r="A34" s="717" t="s">
        <v>5</v>
      </c>
      <c r="B34" s="619" t="s">
        <v>43</v>
      </c>
      <c r="C34" s="621">
        <v>47.799999237060497</v>
      </c>
      <c r="D34" s="128">
        <v>44.900001525878899</v>
      </c>
      <c r="E34" s="128">
        <v>58.2</v>
      </c>
      <c r="F34" s="128">
        <v>33.1</v>
      </c>
      <c r="G34" s="128">
        <v>25.3</v>
      </c>
      <c r="H34" s="115"/>
      <c r="I34" s="128">
        <v>52.087001800537102</v>
      </c>
      <c r="J34" s="128">
        <v>51.398998260497997</v>
      </c>
      <c r="K34" s="128">
        <v>51.074001312255902</v>
      </c>
      <c r="L34" s="128">
        <v>41.052</v>
      </c>
      <c r="M34" s="115"/>
      <c r="N34" s="115"/>
      <c r="O34" s="115"/>
      <c r="P34" s="181"/>
      <c r="Q34" s="419"/>
    </row>
    <row r="35" spans="1:19">
      <c r="A35" s="717"/>
      <c r="B35" s="619" t="s">
        <v>44</v>
      </c>
      <c r="C35" s="621">
        <v>40.799999237060497</v>
      </c>
      <c r="D35" s="128">
        <v>35.799999237060497</v>
      </c>
      <c r="E35" s="128">
        <v>42.2</v>
      </c>
      <c r="F35" s="128">
        <v>25.8</v>
      </c>
      <c r="G35" s="128">
        <v>20.9</v>
      </c>
      <c r="H35" s="115"/>
      <c r="I35" s="128">
        <v>37.298000335693402</v>
      </c>
      <c r="J35" s="128">
        <v>37.423999786377003</v>
      </c>
      <c r="K35" s="128">
        <v>38.6119995117188</v>
      </c>
      <c r="L35" s="128">
        <v>38.247</v>
      </c>
      <c r="M35" s="115"/>
      <c r="N35" s="115"/>
      <c r="O35" s="115"/>
      <c r="P35" s="181"/>
      <c r="Q35" s="419"/>
    </row>
    <row r="36" spans="1:19">
      <c r="A36" s="717"/>
      <c r="B36" s="619" t="s">
        <v>46</v>
      </c>
      <c r="C36" s="621">
        <v>44.099998474121101</v>
      </c>
      <c r="D36" s="128">
        <v>40.099998474121101</v>
      </c>
      <c r="E36" s="128">
        <v>27.4</v>
      </c>
      <c r="F36" s="128">
        <v>29.6</v>
      </c>
      <c r="G36" s="128">
        <v>23.1</v>
      </c>
      <c r="H36" s="115"/>
      <c r="I36" s="128">
        <v>44.158000946044901</v>
      </c>
      <c r="J36" s="128">
        <v>43.919998168945298</v>
      </c>
      <c r="K36" s="128">
        <v>44.402000427246101</v>
      </c>
      <c r="L36" s="128">
        <v>39.526000000000003</v>
      </c>
      <c r="M36" s="115"/>
      <c r="N36" s="115"/>
      <c r="O36" s="115"/>
      <c r="P36" s="181"/>
      <c r="Q36" s="419"/>
    </row>
    <row r="37" spans="1:19">
      <c r="A37" s="717" t="s">
        <v>4</v>
      </c>
      <c r="B37" s="619" t="s">
        <v>43</v>
      </c>
      <c r="C37" s="617"/>
      <c r="D37" s="115">
        <v>14.4</v>
      </c>
      <c r="E37" s="115"/>
      <c r="F37" s="115"/>
      <c r="G37" s="115">
        <v>13.9</v>
      </c>
      <c r="H37" s="128">
        <v>16.2</v>
      </c>
      <c r="I37" s="107">
        <v>13.4</v>
      </c>
      <c r="J37" s="107">
        <v>11.4</v>
      </c>
      <c r="K37" s="107">
        <v>10.4</v>
      </c>
      <c r="L37" s="107">
        <v>9</v>
      </c>
      <c r="M37" s="343">
        <v>15.6</v>
      </c>
      <c r="N37" s="115"/>
      <c r="O37" s="115"/>
      <c r="P37" s="181">
        <v>8.4</v>
      </c>
      <c r="Q37" s="15"/>
    </row>
    <row r="38" spans="1:19">
      <c r="A38" s="717"/>
      <c r="B38" s="619" t="s">
        <v>44</v>
      </c>
      <c r="C38" s="617"/>
      <c r="D38" s="115">
        <v>8.4</v>
      </c>
      <c r="E38" s="115"/>
      <c r="F38" s="115"/>
      <c r="G38" s="115">
        <v>12.9</v>
      </c>
      <c r="H38" s="128">
        <v>12.1</v>
      </c>
      <c r="I38" s="107">
        <v>10.1</v>
      </c>
      <c r="J38" s="107">
        <v>10.5</v>
      </c>
      <c r="K38" s="107">
        <v>12.6</v>
      </c>
      <c r="L38" s="107">
        <v>10.3</v>
      </c>
      <c r="M38" s="343">
        <v>17.5</v>
      </c>
      <c r="N38" s="115"/>
      <c r="O38" s="115"/>
      <c r="P38" s="181">
        <v>9.6</v>
      </c>
      <c r="Q38" s="15"/>
      <c r="S38" t="s">
        <v>16</v>
      </c>
    </row>
    <row r="39" spans="1:19">
      <c r="A39" s="717"/>
      <c r="B39" s="619" t="s">
        <v>46</v>
      </c>
      <c r="C39" s="617"/>
      <c r="D39" s="115">
        <v>11.1</v>
      </c>
      <c r="E39" s="115"/>
      <c r="F39" s="115"/>
      <c r="G39" s="115">
        <v>13.4</v>
      </c>
      <c r="H39" s="128">
        <v>14</v>
      </c>
      <c r="I39" s="107">
        <v>11.5</v>
      </c>
      <c r="J39" s="107">
        <v>10.9</v>
      </c>
      <c r="K39" s="107">
        <v>11.6</v>
      </c>
      <c r="L39" s="107">
        <v>9.6999999999999993</v>
      </c>
      <c r="M39" s="343">
        <v>16.5</v>
      </c>
      <c r="N39" s="115"/>
      <c r="O39" s="115"/>
      <c r="P39" s="181">
        <v>9</v>
      </c>
      <c r="Q39" s="15"/>
    </row>
    <row r="40" spans="1:19">
      <c r="A40" s="717" t="s">
        <v>3</v>
      </c>
      <c r="B40" s="619" t="s">
        <v>43</v>
      </c>
      <c r="C40" s="621">
        <v>55.045607004875663</v>
      </c>
      <c r="D40" s="128">
        <v>55.05509010061099</v>
      </c>
      <c r="E40" s="128">
        <v>56.681370948904878</v>
      </c>
      <c r="F40" s="128">
        <v>55.54061065515176</v>
      </c>
      <c r="G40" s="128">
        <v>55.290385993755663</v>
      </c>
      <c r="H40" s="128">
        <v>54.884215165636405</v>
      </c>
      <c r="I40" s="128">
        <v>59.295748229903957</v>
      </c>
      <c r="J40" s="128">
        <v>58.514406364826357</v>
      </c>
      <c r="K40" s="128">
        <v>58.737053851603072</v>
      </c>
      <c r="L40" s="128">
        <v>61.686483632794086</v>
      </c>
      <c r="M40" s="128">
        <v>64.045107364534928</v>
      </c>
      <c r="N40" s="128">
        <v>70.074178755896995</v>
      </c>
      <c r="O40" s="128">
        <v>65.741125929177812</v>
      </c>
      <c r="P40" s="194">
        <v>63.9</v>
      </c>
      <c r="Q40" s="47"/>
      <c r="S40" t="s">
        <v>16</v>
      </c>
    </row>
    <row r="41" spans="1:19">
      <c r="A41" s="717"/>
      <c r="B41" s="619" t="s">
        <v>44</v>
      </c>
      <c r="C41" s="621">
        <v>48.115337725139959</v>
      </c>
      <c r="D41" s="128">
        <v>46.255641018256085</v>
      </c>
      <c r="E41" s="128">
        <v>47.636049012309741</v>
      </c>
      <c r="F41" s="128">
        <v>47.974256735886968</v>
      </c>
      <c r="G41" s="128">
        <v>48.0218493322512</v>
      </c>
      <c r="H41" s="128">
        <v>46.324249420975491</v>
      </c>
      <c r="I41" s="128">
        <v>48.59054456843613</v>
      </c>
      <c r="J41" s="128">
        <v>49.173967837162621</v>
      </c>
      <c r="K41" s="128">
        <v>49.107490335816273</v>
      </c>
      <c r="L41" s="128">
        <v>53.175751051652078</v>
      </c>
      <c r="M41" s="128">
        <v>55.416155308532211</v>
      </c>
      <c r="N41" s="128">
        <v>60.990759969415045</v>
      </c>
      <c r="O41" s="128">
        <v>57.956323323749956</v>
      </c>
      <c r="P41" s="194">
        <v>56.8</v>
      </c>
      <c r="Q41" s="47"/>
    </row>
    <row r="42" spans="1:19">
      <c r="A42" s="717"/>
      <c r="B42" s="619" t="s">
        <v>46</v>
      </c>
      <c r="C42" s="617">
        <v>51.211586095188466</v>
      </c>
      <c r="D42" s="115">
        <v>50.281651701226217</v>
      </c>
      <c r="E42" s="128">
        <v>51.698207753618341</v>
      </c>
      <c r="F42" s="128">
        <v>51.425685294707705</v>
      </c>
      <c r="G42" s="128">
        <v>51.290864961635428</v>
      </c>
      <c r="H42" s="128">
        <v>50.130442400407723</v>
      </c>
      <c r="I42" s="128">
        <v>53.348435626122793</v>
      </c>
      <c r="J42" s="128">
        <v>53.393903405785714</v>
      </c>
      <c r="K42" s="128">
        <v>53.383945944532563</v>
      </c>
      <c r="L42" s="128">
        <v>57.011983750759654</v>
      </c>
      <c r="M42" s="128">
        <v>59.345933093761595</v>
      </c>
      <c r="N42" s="128">
        <v>65.199572905120689</v>
      </c>
      <c r="O42" s="128">
        <v>61.461355083925021</v>
      </c>
      <c r="P42" s="194">
        <v>60</v>
      </c>
      <c r="Q42" s="47"/>
    </row>
    <row r="43" spans="1:19">
      <c r="A43" s="717" t="s">
        <v>65</v>
      </c>
      <c r="B43" s="619" t="s">
        <v>43</v>
      </c>
      <c r="C43" s="621">
        <v>6.5</v>
      </c>
      <c r="D43" s="128">
        <v>7.5</v>
      </c>
      <c r="E43" s="128">
        <v>7.5</v>
      </c>
      <c r="F43" s="115"/>
      <c r="G43" s="128">
        <v>16.7</v>
      </c>
      <c r="H43" s="115"/>
      <c r="I43" s="115"/>
      <c r="J43" s="115"/>
      <c r="K43" s="115"/>
      <c r="L43" s="115"/>
      <c r="M43" s="128">
        <v>18.3</v>
      </c>
      <c r="N43" s="128">
        <v>18.3</v>
      </c>
      <c r="O43" s="128"/>
      <c r="P43" s="249"/>
      <c r="Q43" s="47"/>
    </row>
    <row r="44" spans="1:19">
      <c r="A44" s="717"/>
      <c r="B44" s="619" t="s">
        <v>44</v>
      </c>
      <c r="C44" s="621">
        <v>4.8000001907348597</v>
      </c>
      <c r="D44" s="128">
        <v>5.5999999046325701</v>
      </c>
      <c r="E44" s="128">
        <v>5.5</v>
      </c>
      <c r="F44" s="115"/>
      <c r="G44" s="128">
        <v>11.5</v>
      </c>
      <c r="H44" s="115"/>
      <c r="I44" s="115"/>
      <c r="J44" s="115"/>
      <c r="K44" s="115"/>
      <c r="L44" s="115"/>
      <c r="M44" s="128">
        <v>11.9</v>
      </c>
      <c r="N44" s="128">
        <v>11.9</v>
      </c>
      <c r="O44" s="128"/>
      <c r="P44" s="249"/>
      <c r="Q44" s="47"/>
    </row>
    <row r="45" spans="1:19">
      <c r="A45" s="717"/>
      <c r="B45" s="619" t="s">
        <v>46</v>
      </c>
      <c r="C45" s="621">
        <v>5.5999999046325701</v>
      </c>
      <c r="D45" s="128">
        <v>6.5999999046325701</v>
      </c>
      <c r="E45" s="128">
        <v>6.5</v>
      </c>
      <c r="F45" s="115"/>
      <c r="G45" s="343">
        <v>14.2</v>
      </c>
      <c r="H45" s="115"/>
      <c r="I45" s="115"/>
      <c r="J45" s="115"/>
      <c r="K45" s="115"/>
      <c r="L45" s="115"/>
      <c r="M45" s="343">
        <v>15.2</v>
      </c>
      <c r="N45" s="343">
        <v>15.2</v>
      </c>
      <c r="O45" s="343"/>
      <c r="P45" s="249"/>
      <c r="Q45" s="47"/>
    </row>
    <row r="46" spans="1:19">
      <c r="A46" s="717" t="s">
        <v>2</v>
      </c>
      <c r="B46" s="619" t="s">
        <v>43</v>
      </c>
      <c r="C46" s="617"/>
      <c r="D46" s="115"/>
      <c r="E46" s="128">
        <v>11.3</v>
      </c>
      <c r="F46" s="115"/>
      <c r="G46" s="115">
        <v>9.1</v>
      </c>
      <c r="H46" s="115"/>
      <c r="I46" s="128">
        <v>16.260999679565401</v>
      </c>
      <c r="J46" s="115">
        <v>16.0230007171631</v>
      </c>
      <c r="K46" s="128">
        <v>15.977999687194799</v>
      </c>
      <c r="L46" s="128">
        <v>22.228000000000002</v>
      </c>
      <c r="M46" s="128">
        <v>11</v>
      </c>
      <c r="N46" s="128">
        <v>9.3000000000000007</v>
      </c>
      <c r="O46" s="128">
        <v>9.9</v>
      </c>
      <c r="P46" s="194">
        <v>9.8000000000000007</v>
      </c>
      <c r="Q46" s="419"/>
    </row>
    <row r="47" spans="1:19">
      <c r="A47" s="717"/>
      <c r="B47" s="619" t="s">
        <v>44</v>
      </c>
      <c r="C47" s="617"/>
      <c r="D47" s="115"/>
      <c r="E47" s="128">
        <v>8.5</v>
      </c>
      <c r="F47" s="115"/>
      <c r="G47" s="115">
        <v>12.2</v>
      </c>
      <c r="H47" s="115"/>
      <c r="I47" s="128">
        <v>16.503999710083001</v>
      </c>
      <c r="J47" s="115">
        <v>16.211000442504901</v>
      </c>
      <c r="K47" s="128">
        <v>16.1909999847412</v>
      </c>
      <c r="L47" s="128">
        <v>20.6</v>
      </c>
      <c r="M47" s="128">
        <v>11.4</v>
      </c>
      <c r="N47" s="128">
        <v>8.6999999999999993</v>
      </c>
      <c r="O47" s="128">
        <v>9.8000000000000007</v>
      </c>
      <c r="P47" s="194">
        <v>10.199999999999999</v>
      </c>
      <c r="Q47" s="419"/>
    </row>
    <row r="48" spans="1:19">
      <c r="A48" s="717"/>
      <c r="B48" s="619" t="s">
        <v>46</v>
      </c>
      <c r="C48" s="617"/>
      <c r="D48" s="115"/>
      <c r="E48" s="115"/>
      <c r="F48" s="115"/>
      <c r="G48" s="115">
        <v>10.5</v>
      </c>
      <c r="H48" s="115"/>
      <c r="I48" s="115">
        <v>16.3850002288818</v>
      </c>
      <c r="J48" s="115">
        <v>16.1189994812012</v>
      </c>
      <c r="K48" s="128">
        <v>16.086000442504901</v>
      </c>
      <c r="L48" s="128">
        <v>21.408000000000001</v>
      </c>
      <c r="M48" s="128">
        <v>10.6</v>
      </c>
      <c r="N48" s="128">
        <v>10</v>
      </c>
      <c r="O48" s="128">
        <v>9.8000000000000007</v>
      </c>
      <c r="P48" s="194">
        <v>10</v>
      </c>
      <c r="Q48" s="419"/>
    </row>
    <row r="49" spans="1:17">
      <c r="A49" s="717" t="s">
        <v>1</v>
      </c>
      <c r="B49" s="619" t="s">
        <v>43</v>
      </c>
      <c r="C49" s="621">
        <v>6.0999999046325701</v>
      </c>
      <c r="D49" s="128">
        <v>21.6</v>
      </c>
      <c r="E49" s="115"/>
      <c r="F49" s="115"/>
      <c r="G49" s="128">
        <v>11.7</v>
      </c>
      <c r="H49" s="115"/>
      <c r="I49" s="115">
        <v>9.6140003204345703</v>
      </c>
      <c r="J49" s="115">
        <v>9.1789999008178693</v>
      </c>
      <c r="K49" s="128">
        <v>9.0830001831054705</v>
      </c>
      <c r="L49" s="128">
        <v>30.3</v>
      </c>
      <c r="M49" s="128">
        <v>30.3</v>
      </c>
      <c r="N49" s="128">
        <v>38.4</v>
      </c>
      <c r="O49" s="128">
        <v>39.200000000000003</v>
      </c>
      <c r="P49" s="194">
        <v>41.6</v>
      </c>
      <c r="Q49" s="419"/>
    </row>
    <row r="50" spans="1:17">
      <c r="A50" s="717"/>
      <c r="B50" s="619" t="s">
        <v>44</v>
      </c>
      <c r="C50" s="621">
        <v>7.0999999046325701</v>
      </c>
      <c r="D50" s="128">
        <v>11.1</v>
      </c>
      <c r="E50" s="115"/>
      <c r="F50" s="115"/>
      <c r="G50" s="128">
        <v>21.2</v>
      </c>
      <c r="H50" s="115"/>
      <c r="I50" s="115">
        <v>7.6370000839233398</v>
      </c>
      <c r="J50" s="115">
        <v>7.3099999427795401</v>
      </c>
      <c r="K50" s="128">
        <v>7.36199998855591</v>
      </c>
      <c r="L50" s="128">
        <v>26.8</v>
      </c>
      <c r="M50" s="128">
        <v>26.8</v>
      </c>
      <c r="N50" s="128">
        <v>32.1</v>
      </c>
      <c r="O50" s="128">
        <v>34.299999999999997</v>
      </c>
      <c r="P50" s="194">
        <v>35.700000000000003</v>
      </c>
      <c r="Q50" s="419"/>
    </row>
    <row r="51" spans="1:17" ht="15" thickBot="1">
      <c r="A51" s="718"/>
      <c r="B51" s="620" t="s">
        <v>46</v>
      </c>
      <c r="C51" s="622">
        <v>6.5999999046325701</v>
      </c>
      <c r="D51" s="182"/>
      <c r="E51" s="182"/>
      <c r="F51" s="182"/>
      <c r="G51" s="182">
        <v>16.399999999999999</v>
      </c>
      <c r="H51" s="182"/>
      <c r="I51" s="182">
        <v>8.5559997558593803</v>
      </c>
      <c r="J51" s="182">
        <v>8.1780004501342791</v>
      </c>
      <c r="K51" s="195">
        <v>8.1610002517700195</v>
      </c>
      <c r="L51" s="195">
        <v>17.2</v>
      </c>
      <c r="M51" s="195">
        <v>17.2</v>
      </c>
      <c r="N51" s="195">
        <v>35.200000000000003</v>
      </c>
      <c r="O51" s="195">
        <v>36.200000000000003</v>
      </c>
      <c r="P51" s="196">
        <v>38.1</v>
      </c>
      <c r="Q51" s="419"/>
    </row>
    <row r="52" spans="1:17">
      <c r="A52" s="150"/>
      <c r="B52" s="24"/>
      <c r="C52" s="24"/>
      <c r="D52" s="24"/>
      <c r="E52" s="24"/>
      <c r="F52" s="24"/>
      <c r="G52" s="24"/>
      <c r="H52" s="24"/>
      <c r="I52" s="24"/>
      <c r="J52" s="24"/>
      <c r="K52" s="24"/>
    </row>
    <row r="53" spans="1:17" ht="14.7" customHeight="1">
      <c r="A53" s="149" t="s">
        <v>26</v>
      </c>
      <c r="B53" s="24"/>
      <c r="C53" s="24"/>
      <c r="D53" s="24"/>
      <c r="E53" s="24"/>
      <c r="F53" s="24"/>
      <c r="G53" s="24"/>
      <c r="H53" s="24"/>
      <c r="I53" s="24"/>
      <c r="J53" s="24"/>
      <c r="K53" s="24"/>
    </row>
    <row r="54" spans="1:17">
      <c r="A54" s="155" t="s">
        <v>576</v>
      </c>
    </row>
    <row r="55" spans="1:17">
      <c r="A55" s="152" t="s">
        <v>580</v>
      </c>
    </row>
    <row r="57" spans="1:17" ht="27.6" customHeight="1">
      <c r="A57" s="685" t="s">
        <v>581</v>
      </c>
      <c r="B57" s="685"/>
      <c r="C57" s="685"/>
      <c r="D57" s="685"/>
      <c r="E57" s="685"/>
      <c r="F57" s="685"/>
      <c r="G57" s="685"/>
      <c r="H57" s="685"/>
      <c r="I57" s="685"/>
      <c r="J57" s="685"/>
      <c r="K57" s="685"/>
      <c r="L57" s="685"/>
      <c r="M57" s="685"/>
      <c r="N57" s="685"/>
      <c r="O57" s="685"/>
    </row>
  </sheetData>
  <mergeCells count="17">
    <mergeCell ref="A19:A21"/>
    <mergeCell ref="A22:A24"/>
    <mergeCell ref="A25:A27"/>
    <mergeCell ref="A28:A30"/>
    <mergeCell ref="A31:A33"/>
    <mergeCell ref="A4:A6"/>
    <mergeCell ref="A7:A9"/>
    <mergeCell ref="A10:A12"/>
    <mergeCell ref="A13:A15"/>
    <mergeCell ref="A16:A18"/>
    <mergeCell ref="A34:A36"/>
    <mergeCell ref="A37:A39"/>
    <mergeCell ref="A40:A42"/>
    <mergeCell ref="A43:A45"/>
    <mergeCell ref="A57:O57"/>
    <mergeCell ref="A46:A48"/>
    <mergeCell ref="A49:A51"/>
  </mergeCells>
  <hyperlinks>
    <hyperlink ref="R7" location="Content!B79" display="Back to Content Page" xr:uid="{00000000-0004-0000-9100-000000000000}"/>
  </hyperlinks>
  <pageMargins left="0.7" right="0.7" top="0.75" bottom="0.75" header="0.3" footer="0.3"/>
  <pageSetup scale="54" orientation="landscape" r:id="rId1"/>
  <headerFooter>
    <oddFooter>&amp;C&amp;P</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B01E2-1E22-4F09-AF7C-315AED829752}">
  <sheetPr>
    <pageSetUpPr fitToPage="1"/>
  </sheetPr>
  <dimension ref="A1:U56"/>
  <sheetViews>
    <sheetView zoomScaleNormal="100" workbookViewId="0">
      <selection activeCell="U43" sqref="U43"/>
    </sheetView>
  </sheetViews>
  <sheetFormatPr defaultColWidth="9.21875" defaultRowHeight="14.4"/>
  <cols>
    <col min="1" max="1" width="33.77734375" customWidth="1"/>
    <col min="2" max="2" width="9" customWidth="1"/>
    <col min="3" max="17" width="7" customWidth="1"/>
  </cols>
  <sheetData>
    <row r="1" spans="1:18">
      <c r="A1" s="32" t="s">
        <v>568</v>
      </c>
      <c r="B1" s="11"/>
      <c r="C1" s="11"/>
      <c r="D1" s="11"/>
      <c r="E1" s="11"/>
      <c r="F1" s="11"/>
      <c r="G1" s="24"/>
      <c r="H1" s="24"/>
      <c r="I1" s="24"/>
      <c r="J1" s="24"/>
      <c r="K1" s="24"/>
      <c r="L1" s="11"/>
      <c r="M1" s="11"/>
      <c r="N1" s="11"/>
      <c r="O1" s="11"/>
      <c r="P1" s="11"/>
      <c r="Q1" s="11"/>
    </row>
    <row r="2" spans="1:18" ht="15" thickBot="1">
      <c r="A2" s="11"/>
      <c r="B2" s="11"/>
      <c r="C2" s="11"/>
      <c r="D2" s="11"/>
      <c r="E2" s="11"/>
      <c r="F2" s="11"/>
      <c r="G2" s="24"/>
      <c r="H2" s="24"/>
      <c r="I2" s="24"/>
      <c r="J2" s="24"/>
      <c r="K2" s="24"/>
      <c r="L2" s="11"/>
      <c r="M2" s="11"/>
      <c r="N2" s="11"/>
      <c r="O2" s="11"/>
      <c r="P2" s="11"/>
      <c r="Q2" s="11"/>
    </row>
    <row r="3" spans="1:18">
      <c r="A3" s="334" t="s">
        <v>15</v>
      </c>
      <c r="B3" s="614" t="s">
        <v>45</v>
      </c>
      <c r="C3" s="520">
        <v>2010</v>
      </c>
      <c r="D3" s="209">
        <v>2011</v>
      </c>
      <c r="E3" s="209">
        <v>2012</v>
      </c>
      <c r="F3" s="309">
        <v>2013</v>
      </c>
      <c r="G3" s="309">
        <v>2014</v>
      </c>
      <c r="H3" s="309">
        <v>2015</v>
      </c>
      <c r="I3" s="209">
        <v>2016</v>
      </c>
      <c r="J3" s="209">
        <v>2017</v>
      </c>
      <c r="K3" s="209">
        <v>2018</v>
      </c>
      <c r="L3" s="209">
        <v>2019</v>
      </c>
      <c r="M3" s="209">
        <v>2020</v>
      </c>
      <c r="N3" s="209">
        <v>2021</v>
      </c>
      <c r="O3" s="209">
        <v>2022</v>
      </c>
      <c r="P3" s="180">
        <v>2023</v>
      </c>
      <c r="Q3" s="87"/>
    </row>
    <row r="4" spans="1:18">
      <c r="A4" s="717" t="s">
        <v>14</v>
      </c>
      <c r="B4" s="615" t="s">
        <v>46</v>
      </c>
      <c r="C4" s="623"/>
      <c r="D4" s="115">
        <v>10</v>
      </c>
      <c r="E4" s="107"/>
      <c r="F4" s="107"/>
      <c r="G4" s="107">
        <v>30.6</v>
      </c>
      <c r="H4" s="107"/>
      <c r="I4" s="107"/>
      <c r="J4" s="107"/>
      <c r="K4" s="107"/>
      <c r="L4" s="107">
        <v>23.1</v>
      </c>
      <c r="M4" s="107"/>
      <c r="N4" s="107">
        <v>21.7</v>
      </c>
      <c r="O4" s="115">
        <v>24.806000000000001</v>
      </c>
      <c r="P4" s="181"/>
      <c r="Q4" s="47"/>
    </row>
    <row r="5" spans="1:18">
      <c r="A5" s="717"/>
      <c r="B5" s="615" t="s">
        <v>44</v>
      </c>
      <c r="C5" s="623"/>
      <c r="D5" s="107">
        <v>7.6</v>
      </c>
      <c r="E5" s="107"/>
      <c r="F5" s="107"/>
      <c r="G5" s="107">
        <v>24.5</v>
      </c>
      <c r="H5" s="107"/>
      <c r="I5" s="107"/>
      <c r="J5" s="107"/>
      <c r="K5" s="107"/>
      <c r="L5" s="107">
        <v>19.600000000000001</v>
      </c>
      <c r="M5" s="107"/>
      <c r="N5" s="107">
        <v>20.8</v>
      </c>
      <c r="O5" s="115">
        <v>23.501000000000001</v>
      </c>
      <c r="P5" s="181"/>
      <c r="Q5" s="47"/>
    </row>
    <row r="6" spans="1:18">
      <c r="A6" s="717"/>
      <c r="B6" s="615" t="s">
        <v>43</v>
      </c>
      <c r="C6" s="623"/>
      <c r="D6" s="107">
        <v>12.2</v>
      </c>
      <c r="E6" s="107"/>
      <c r="F6" s="107"/>
      <c r="G6" s="107">
        <v>36.200000000000003</v>
      </c>
      <c r="H6" s="107"/>
      <c r="I6" s="107"/>
      <c r="J6" s="107"/>
      <c r="K6" s="107"/>
      <c r="L6" s="107">
        <v>26.3</v>
      </c>
      <c r="M6" s="107"/>
      <c r="N6" s="107">
        <v>22.6</v>
      </c>
      <c r="O6" s="115">
        <v>26.07</v>
      </c>
      <c r="P6" s="181"/>
      <c r="Q6" s="47"/>
    </row>
    <row r="7" spans="1:18">
      <c r="A7" s="717" t="s">
        <v>13</v>
      </c>
      <c r="B7" s="615" t="s">
        <v>46</v>
      </c>
      <c r="C7" s="623"/>
      <c r="D7" s="107"/>
      <c r="E7" s="107"/>
      <c r="F7" s="107"/>
      <c r="G7" s="107"/>
      <c r="H7" s="115">
        <v>42.4</v>
      </c>
      <c r="I7" s="115">
        <v>42.4</v>
      </c>
      <c r="J7" s="115">
        <v>42.4</v>
      </c>
      <c r="K7" s="115">
        <v>42.4</v>
      </c>
      <c r="L7" s="115">
        <v>32.4</v>
      </c>
      <c r="M7" s="115">
        <v>36.5</v>
      </c>
      <c r="N7" s="115" t="s">
        <v>572</v>
      </c>
      <c r="O7" s="115">
        <v>39.9</v>
      </c>
      <c r="P7" s="181">
        <v>39.433238965149506</v>
      </c>
      <c r="Q7" s="47"/>
      <c r="R7" s="48" t="s">
        <v>12</v>
      </c>
    </row>
    <row r="8" spans="1:18">
      <c r="A8" s="717"/>
      <c r="B8" s="615" t="s">
        <v>44</v>
      </c>
      <c r="C8" s="623"/>
      <c r="D8" s="107"/>
      <c r="E8" s="107"/>
      <c r="F8" s="107"/>
      <c r="G8" s="107"/>
      <c r="H8" s="115">
        <v>38.799999999999997</v>
      </c>
      <c r="I8" s="115">
        <v>38.799999999999997</v>
      </c>
      <c r="J8" s="115">
        <v>38.799999999999997</v>
      </c>
      <c r="K8" s="115">
        <v>38.799999999999997</v>
      </c>
      <c r="L8" s="115">
        <v>31.8</v>
      </c>
      <c r="M8" s="115">
        <v>34.200000000000003</v>
      </c>
      <c r="N8" s="115" t="s">
        <v>573</v>
      </c>
      <c r="O8" s="115">
        <v>36.200000000000003</v>
      </c>
      <c r="P8" s="181">
        <v>38.180741501589331</v>
      </c>
      <c r="Q8" s="47"/>
    </row>
    <row r="9" spans="1:18">
      <c r="A9" s="717"/>
      <c r="B9" s="615" t="s">
        <v>43</v>
      </c>
      <c r="C9" s="623"/>
      <c r="D9" s="107"/>
      <c r="E9" s="107"/>
      <c r="F9" s="107"/>
      <c r="G9" s="107"/>
      <c r="H9" s="115">
        <v>45.8</v>
      </c>
      <c r="I9" s="115">
        <v>45.8</v>
      </c>
      <c r="J9" s="115">
        <v>45.8</v>
      </c>
      <c r="K9" s="115">
        <v>45.8</v>
      </c>
      <c r="L9" s="115">
        <v>33</v>
      </c>
      <c r="M9" s="115">
        <v>38.799999999999997</v>
      </c>
      <c r="N9" s="115" t="s">
        <v>574</v>
      </c>
      <c r="O9" s="115">
        <v>43.4</v>
      </c>
      <c r="P9" s="181">
        <v>40.699918954082335</v>
      </c>
      <c r="Q9" s="47"/>
    </row>
    <row r="10" spans="1:18">
      <c r="A10" s="717" t="s">
        <v>259</v>
      </c>
      <c r="B10" s="615" t="s">
        <v>46</v>
      </c>
      <c r="C10" s="623"/>
      <c r="D10" s="107"/>
      <c r="E10" s="107"/>
      <c r="F10" s="107"/>
      <c r="G10" s="343">
        <v>27.6</v>
      </c>
      <c r="H10" s="107"/>
      <c r="I10" s="107"/>
      <c r="J10" s="107"/>
      <c r="K10" s="107"/>
      <c r="L10" s="107"/>
      <c r="M10" s="107"/>
      <c r="N10" s="128">
        <v>21.167999999999999</v>
      </c>
      <c r="O10" s="343"/>
      <c r="P10" s="181"/>
      <c r="Q10" s="47"/>
    </row>
    <row r="11" spans="1:18">
      <c r="A11" s="717"/>
      <c r="B11" s="615" t="s">
        <v>44</v>
      </c>
      <c r="C11" s="623"/>
      <c r="D11" s="107"/>
      <c r="E11" s="107"/>
      <c r="F11" s="107"/>
      <c r="G11" s="343">
        <v>21.4</v>
      </c>
      <c r="H11" s="107"/>
      <c r="I11" s="107"/>
      <c r="J11" s="107"/>
      <c r="K11" s="107"/>
      <c r="L11" s="107"/>
      <c r="M11" s="107"/>
      <c r="N11" s="128">
        <v>19.606000000000002</v>
      </c>
      <c r="O11" s="343"/>
      <c r="P11" s="181"/>
      <c r="Q11" s="47"/>
    </row>
    <row r="12" spans="1:18">
      <c r="A12" s="717"/>
      <c r="B12" s="615" t="s">
        <v>43</v>
      </c>
      <c r="C12" s="623"/>
      <c r="D12" s="107"/>
      <c r="E12" s="107"/>
      <c r="F12" s="107"/>
      <c r="G12" s="343">
        <v>33.1</v>
      </c>
      <c r="H12" s="107"/>
      <c r="I12" s="107"/>
      <c r="J12" s="107"/>
      <c r="K12" s="107"/>
      <c r="L12" s="107"/>
      <c r="M12" s="107"/>
      <c r="N12" s="128">
        <v>22.834</v>
      </c>
      <c r="O12" s="343"/>
      <c r="P12" s="181"/>
      <c r="Q12" s="47"/>
    </row>
    <row r="13" spans="1:18">
      <c r="A13" s="717" t="s">
        <v>85</v>
      </c>
      <c r="B13" s="615" t="s">
        <v>46</v>
      </c>
      <c r="C13" s="623"/>
      <c r="D13" s="107"/>
      <c r="E13" s="343">
        <v>21.4</v>
      </c>
      <c r="F13" s="107"/>
      <c r="G13" s="107"/>
      <c r="H13" s="107"/>
      <c r="I13" s="107"/>
      <c r="J13" s="107"/>
      <c r="K13" s="107"/>
      <c r="L13" s="107"/>
      <c r="M13" s="107">
        <v>31.4</v>
      </c>
      <c r="N13" s="107"/>
      <c r="O13" s="107"/>
      <c r="P13" s="181"/>
      <c r="Q13" s="86"/>
    </row>
    <row r="14" spans="1:18">
      <c r="A14" s="717"/>
      <c r="B14" s="615" t="s">
        <v>44</v>
      </c>
      <c r="C14" s="623"/>
      <c r="D14" s="107"/>
      <c r="E14" s="343">
        <v>16.399999999999999</v>
      </c>
      <c r="F14" s="107"/>
      <c r="G14" s="107"/>
      <c r="H14" s="107"/>
      <c r="I14" s="107"/>
      <c r="J14" s="107"/>
      <c r="K14" s="107"/>
      <c r="L14" s="107"/>
      <c r="M14" s="107">
        <v>28.7</v>
      </c>
      <c r="N14" s="107"/>
      <c r="O14" s="107"/>
      <c r="P14" s="181"/>
      <c r="Q14" s="86"/>
    </row>
    <row r="15" spans="1:18">
      <c r="A15" s="717"/>
      <c r="B15" s="615" t="s">
        <v>43</v>
      </c>
      <c r="C15" s="623"/>
      <c r="D15" s="107"/>
      <c r="E15" s="343">
        <v>25.8</v>
      </c>
      <c r="F15" s="107"/>
      <c r="G15" s="107"/>
      <c r="H15" s="107"/>
      <c r="I15" s="107"/>
      <c r="J15" s="107"/>
      <c r="K15" s="107"/>
      <c r="L15" s="107"/>
      <c r="M15" s="107">
        <v>33.9</v>
      </c>
      <c r="N15" s="107"/>
      <c r="O15" s="107"/>
      <c r="P15" s="181"/>
      <c r="Q15" s="86"/>
    </row>
    <row r="16" spans="1:18">
      <c r="A16" s="717" t="s">
        <v>258</v>
      </c>
      <c r="B16" s="615" t="s">
        <v>46</v>
      </c>
      <c r="C16" s="623"/>
      <c r="D16" s="107"/>
      <c r="E16" s="107"/>
      <c r="F16" s="107"/>
      <c r="G16" s="107"/>
      <c r="H16" s="107"/>
      <c r="I16" s="343">
        <v>35.5</v>
      </c>
      <c r="J16" s="107"/>
      <c r="K16" s="107"/>
      <c r="L16" s="107"/>
      <c r="M16" s="107"/>
      <c r="N16" s="343">
        <v>34.299999999999997</v>
      </c>
      <c r="O16" s="343"/>
      <c r="P16" s="181"/>
      <c r="Q16" s="86"/>
    </row>
    <row r="17" spans="1:21">
      <c r="A17" s="717"/>
      <c r="B17" s="615" t="s">
        <v>44</v>
      </c>
      <c r="C17" s="623"/>
      <c r="D17" s="107"/>
      <c r="E17" s="107"/>
      <c r="F17" s="107"/>
      <c r="G17" s="107"/>
      <c r="H17" s="107"/>
      <c r="I17" s="343">
        <v>29.9</v>
      </c>
      <c r="J17" s="107"/>
      <c r="K17" s="107"/>
      <c r="L17" s="107"/>
      <c r="M17" s="107"/>
      <c r="N17" s="343">
        <v>29.8</v>
      </c>
      <c r="O17" s="343"/>
      <c r="P17" s="181"/>
      <c r="Q17" s="86"/>
    </row>
    <row r="18" spans="1:21">
      <c r="A18" s="717"/>
      <c r="B18" s="615" t="s">
        <v>43</v>
      </c>
      <c r="C18" s="623"/>
      <c r="D18" s="107"/>
      <c r="E18" s="107"/>
      <c r="F18" s="107"/>
      <c r="G18" s="107"/>
      <c r="H18" s="107"/>
      <c r="I18" s="343">
        <v>41.2</v>
      </c>
      <c r="J18" s="107"/>
      <c r="K18" s="107"/>
      <c r="L18" s="107"/>
      <c r="M18" s="107"/>
      <c r="N18" s="343">
        <v>38.9</v>
      </c>
      <c r="O18" s="343"/>
      <c r="P18" s="181"/>
      <c r="Q18" s="86"/>
    </row>
    <row r="19" spans="1:21">
      <c r="A19" s="717" t="s">
        <v>11</v>
      </c>
      <c r="B19" s="615" t="s">
        <v>46</v>
      </c>
      <c r="C19" s="623"/>
      <c r="D19" s="107"/>
      <c r="E19" s="107"/>
      <c r="F19" s="107"/>
      <c r="G19" s="107"/>
      <c r="H19" s="107"/>
      <c r="I19" s="107"/>
      <c r="J19" s="107"/>
      <c r="K19" s="107"/>
      <c r="L19" s="107">
        <v>35.200000000000003</v>
      </c>
      <c r="M19" s="107"/>
      <c r="N19" s="107"/>
      <c r="O19" s="107"/>
      <c r="P19" s="181"/>
      <c r="Q19" s="86"/>
    </row>
    <row r="20" spans="1:21">
      <c r="A20" s="717"/>
      <c r="B20" s="615" t="s">
        <v>44</v>
      </c>
      <c r="C20" s="623"/>
      <c r="D20" s="107"/>
      <c r="E20" s="107"/>
      <c r="F20" s="107"/>
      <c r="G20" s="107"/>
      <c r="H20" s="107"/>
      <c r="I20" s="107"/>
      <c r="J20" s="107"/>
      <c r="K20" s="107"/>
      <c r="L20" s="107">
        <v>28.2</v>
      </c>
      <c r="M20" s="107"/>
      <c r="N20" s="107"/>
      <c r="O20" s="107"/>
      <c r="P20" s="181"/>
      <c r="Q20" s="86"/>
    </row>
    <row r="21" spans="1:21">
      <c r="A21" s="717"/>
      <c r="B21" s="615" t="s">
        <v>43</v>
      </c>
      <c r="C21" s="623"/>
      <c r="D21" s="107"/>
      <c r="E21" s="107"/>
      <c r="F21" s="107"/>
      <c r="G21" s="107"/>
      <c r="H21" s="107"/>
      <c r="I21" s="107"/>
      <c r="J21" s="107"/>
      <c r="K21" s="107"/>
      <c r="L21" s="107">
        <v>42.1</v>
      </c>
      <c r="M21" s="107"/>
      <c r="N21" s="107"/>
      <c r="O21" s="107"/>
      <c r="P21" s="181"/>
      <c r="Q21" s="86"/>
    </row>
    <row r="22" spans="1:21">
      <c r="A22" s="717" t="s">
        <v>10</v>
      </c>
      <c r="B22" s="615" t="s">
        <v>46</v>
      </c>
      <c r="C22" s="623"/>
      <c r="D22" s="107"/>
      <c r="E22" s="343">
        <v>3.8</v>
      </c>
      <c r="F22" s="107"/>
      <c r="G22" s="107"/>
      <c r="H22" s="107"/>
      <c r="I22" s="107"/>
      <c r="J22" s="107"/>
      <c r="K22" s="107"/>
      <c r="L22" s="107"/>
      <c r="M22" s="107"/>
      <c r="N22" s="107"/>
      <c r="O22" s="107">
        <v>24.488</v>
      </c>
      <c r="P22" s="181"/>
      <c r="Q22" s="86"/>
    </row>
    <row r="23" spans="1:21">
      <c r="A23" s="717"/>
      <c r="B23" s="615" t="s">
        <v>44</v>
      </c>
      <c r="C23" s="623"/>
      <c r="D23" s="107"/>
      <c r="E23" s="343">
        <v>3.3</v>
      </c>
      <c r="F23" s="107"/>
      <c r="G23" s="107"/>
      <c r="H23" s="107"/>
      <c r="I23" s="107"/>
      <c r="J23" s="107"/>
      <c r="K23" s="107"/>
      <c r="L23" s="107"/>
      <c r="M23" s="107"/>
      <c r="N23" s="107"/>
      <c r="O23" s="107">
        <v>18.661999999999999</v>
      </c>
      <c r="P23" s="181"/>
      <c r="Q23" s="86"/>
    </row>
    <row r="24" spans="1:21">
      <c r="A24" s="717"/>
      <c r="B24" s="615" t="s">
        <v>43</v>
      </c>
      <c r="C24" s="623"/>
      <c r="D24" s="107"/>
      <c r="E24" s="343">
        <v>4.3</v>
      </c>
      <c r="F24" s="107"/>
      <c r="G24" s="107"/>
      <c r="H24" s="107"/>
      <c r="I24" s="107"/>
      <c r="J24" s="107"/>
      <c r="K24" s="107"/>
      <c r="L24" s="107"/>
      <c r="M24" s="107"/>
      <c r="N24" s="107"/>
      <c r="O24" s="107">
        <v>30.102</v>
      </c>
      <c r="P24" s="181"/>
      <c r="Q24" s="86"/>
      <c r="R24" s="55" t="s">
        <v>16</v>
      </c>
    </row>
    <row r="25" spans="1:21">
      <c r="A25" s="717" t="s">
        <v>9</v>
      </c>
      <c r="B25" s="615" t="s">
        <v>46</v>
      </c>
      <c r="C25" s="623"/>
      <c r="D25" s="107">
        <v>18.100000000000001</v>
      </c>
      <c r="E25" s="107"/>
      <c r="F25" s="343">
        <v>19.5</v>
      </c>
      <c r="G25" s="107"/>
      <c r="H25" s="107"/>
      <c r="I25" s="107"/>
      <c r="J25" s="107">
        <v>20.9</v>
      </c>
      <c r="K25" s="107"/>
      <c r="L25" s="107"/>
      <c r="M25" s="107">
        <v>19.399999999999999</v>
      </c>
      <c r="N25" s="107"/>
      <c r="O25" s="107"/>
      <c r="P25" s="181"/>
      <c r="Q25" s="86"/>
    </row>
    <row r="26" spans="1:21">
      <c r="A26" s="717"/>
      <c r="B26" s="615" t="s">
        <v>44</v>
      </c>
      <c r="C26" s="623"/>
      <c r="D26" s="107">
        <v>13</v>
      </c>
      <c r="E26" s="107"/>
      <c r="F26" s="343">
        <v>13.8</v>
      </c>
      <c r="G26" s="107"/>
      <c r="H26" s="107"/>
      <c r="I26" s="107"/>
      <c r="J26" s="107">
        <v>15.1</v>
      </c>
      <c r="K26" s="107"/>
      <c r="L26" s="107"/>
      <c r="M26" s="107">
        <v>13.7</v>
      </c>
      <c r="N26" s="107"/>
      <c r="O26" s="107"/>
      <c r="P26" s="181"/>
      <c r="Q26" s="86"/>
    </row>
    <row r="27" spans="1:21">
      <c r="A27" s="717"/>
      <c r="B27" s="615" t="s">
        <v>43</v>
      </c>
      <c r="C27" s="623"/>
      <c r="D27" s="107">
        <v>22.6</v>
      </c>
      <c r="E27" s="107"/>
      <c r="F27" s="343">
        <v>24.3</v>
      </c>
      <c r="G27" s="107"/>
      <c r="H27" s="107"/>
      <c r="I27" s="107"/>
      <c r="J27" s="107">
        <v>26.3</v>
      </c>
      <c r="K27" s="107"/>
      <c r="L27" s="107"/>
      <c r="M27" s="107">
        <v>24.9</v>
      </c>
      <c r="N27" s="107"/>
      <c r="O27" s="107"/>
      <c r="P27" s="181"/>
      <c r="Q27" s="86"/>
    </row>
    <row r="28" spans="1:21">
      <c r="A28" s="717" t="s">
        <v>464</v>
      </c>
      <c r="B28" s="615" t="s">
        <v>46</v>
      </c>
      <c r="C28" s="624">
        <v>21.5</v>
      </c>
      <c r="D28" s="343">
        <v>21.5</v>
      </c>
      <c r="E28" s="343">
        <v>21.6</v>
      </c>
      <c r="F28" s="343">
        <v>21.2</v>
      </c>
      <c r="G28" s="343">
        <v>20.9</v>
      </c>
      <c r="H28" s="343">
        <v>20.100000000000001</v>
      </c>
      <c r="I28" s="343">
        <v>20.3</v>
      </c>
      <c r="J28" s="343">
        <v>19.899999999999999</v>
      </c>
      <c r="K28" s="343">
        <v>20.5</v>
      </c>
      <c r="L28" s="343">
        <v>18.100000000000001</v>
      </c>
      <c r="M28" s="107"/>
      <c r="N28" s="343">
        <v>31.2</v>
      </c>
      <c r="O28" s="343">
        <v>20.7</v>
      </c>
      <c r="P28" s="465"/>
      <c r="Q28" s="15"/>
      <c r="R28" s="7"/>
      <c r="S28" s="7"/>
      <c r="T28" s="7"/>
      <c r="U28" s="7"/>
    </row>
    <row r="29" spans="1:21">
      <c r="A29" s="717"/>
      <c r="B29" s="615" t="s">
        <v>44</v>
      </c>
      <c r="C29" s="624">
        <v>15.2</v>
      </c>
      <c r="D29" s="343">
        <v>15.4</v>
      </c>
      <c r="E29" s="343">
        <v>16.2</v>
      </c>
      <c r="F29" s="343">
        <v>15</v>
      </c>
      <c r="G29" s="343">
        <v>15.4</v>
      </c>
      <c r="H29" s="343">
        <v>15.7</v>
      </c>
      <c r="I29" s="343">
        <v>15.1</v>
      </c>
      <c r="J29" s="343">
        <v>14.8</v>
      </c>
      <c r="K29" s="343">
        <v>17.100000000000001</v>
      </c>
      <c r="L29" s="343">
        <v>14.9</v>
      </c>
      <c r="M29" s="107"/>
      <c r="N29" s="343">
        <v>29.9</v>
      </c>
      <c r="O29" s="343">
        <v>18.7</v>
      </c>
      <c r="P29" s="465"/>
      <c r="Q29" s="15"/>
    </row>
    <row r="30" spans="1:21">
      <c r="A30" s="717"/>
      <c r="B30" s="615" t="s">
        <v>43</v>
      </c>
      <c r="C30" s="623">
        <v>27.9</v>
      </c>
      <c r="D30" s="107">
        <v>27.7</v>
      </c>
      <c r="E30" s="107">
        <v>27.1</v>
      </c>
      <c r="F30" s="107">
        <v>27.4</v>
      </c>
      <c r="G30" s="107">
        <v>26.4</v>
      </c>
      <c r="H30" s="107">
        <v>24.5</v>
      </c>
      <c r="I30" s="107">
        <v>25.6</v>
      </c>
      <c r="J30" s="107">
        <v>25.1</v>
      </c>
      <c r="K30" s="343">
        <v>23.9</v>
      </c>
      <c r="L30" s="343">
        <v>21.2</v>
      </c>
      <c r="M30" s="107"/>
      <c r="N30" s="343">
        <v>32.5</v>
      </c>
      <c r="O30" s="343">
        <v>22.8</v>
      </c>
      <c r="P30" s="465"/>
      <c r="Q30" s="15"/>
    </row>
    <row r="31" spans="1:21">
      <c r="A31" s="717" t="s">
        <v>6</v>
      </c>
      <c r="B31" s="615" t="s">
        <v>46</v>
      </c>
      <c r="C31" s="623"/>
      <c r="D31" s="107"/>
      <c r="E31" s="107"/>
      <c r="F31" s="107"/>
      <c r="G31" s="107"/>
      <c r="H31" s="107"/>
      <c r="I31" s="107"/>
      <c r="J31" s="107"/>
      <c r="K31" s="107"/>
      <c r="L31" s="107"/>
      <c r="M31" s="107"/>
      <c r="N31" s="107"/>
      <c r="O31" s="107"/>
      <c r="P31" s="181"/>
      <c r="Q31" s="47"/>
    </row>
    <row r="32" spans="1:21">
      <c r="A32" s="717"/>
      <c r="B32" s="615" t="s">
        <v>44</v>
      </c>
      <c r="C32" s="623"/>
      <c r="D32" s="107"/>
      <c r="E32" s="107"/>
      <c r="F32" s="107"/>
      <c r="G32" s="107"/>
      <c r="H32" s="107"/>
      <c r="I32" s="107"/>
      <c r="J32" s="107"/>
      <c r="K32" s="107"/>
      <c r="L32" s="107"/>
      <c r="M32" s="107"/>
      <c r="N32" s="107"/>
      <c r="O32" s="107"/>
      <c r="P32" s="181"/>
      <c r="Q32" s="47"/>
    </row>
    <row r="33" spans="1:19">
      <c r="A33" s="717"/>
      <c r="B33" s="615" t="s">
        <v>43</v>
      </c>
      <c r="C33" s="623"/>
      <c r="D33" s="107"/>
      <c r="E33" s="107"/>
      <c r="F33" s="107"/>
      <c r="G33" s="107"/>
      <c r="H33" s="107"/>
      <c r="I33" s="107"/>
      <c r="J33" s="107"/>
      <c r="K33" s="107"/>
      <c r="L33" s="107"/>
      <c r="M33" s="107"/>
      <c r="N33" s="107"/>
      <c r="O33" s="107"/>
      <c r="P33" s="181"/>
      <c r="Q33" s="47"/>
    </row>
    <row r="34" spans="1:19">
      <c r="A34" s="717" t="s">
        <v>5</v>
      </c>
      <c r="B34" s="615" t="s">
        <v>46</v>
      </c>
      <c r="C34" s="623">
        <v>34.1</v>
      </c>
      <c r="D34" s="107"/>
      <c r="E34" s="343">
        <v>31.1</v>
      </c>
      <c r="F34" s="343">
        <v>32</v>
      </c>
      <c r="G34" s="343">
        <v>30.5</v>
      </c>
      <c r="H34" s="107"/>
      <c r="I34" s="343">
        <v>33.5</v>
      </c>
      <c r="J34" s="107"/>
      <c r="K34" s="343">
        <v>31.9</v>
      </c>
      <c r="L34" s="107"/>
      <c r="M34" s="107"/>
      <c r="N34" s="107"/>
      <c r="O34" s="107"/>
      <c r="P34" s="181"/>
      <c r="Q34" s="419"/>
    </row>
    <row r="35" spans="1:19">
      <c r="A35" s="717"/>
      <c r="B35" s="615" t="s">
        <v>44</v>
      </c>
      <c r="C35" s="623">
        <v>30.2</v>
      </c>
      <c r="D35" s="107"/>
      <c r="E35" s="343">
        <v>27</v>
      </c>
      <c r="F35" s="343">
        <v>27.2</v>
      </c>
      <c r="G35" s="343">
        <v>27.8</v>
      </c>
      <c r="H35" s="107"/>
      <c r="I35" s="343">
        <v>28</v>
      </c>
      <c r="J35" s="107"/>
      <c r="K35" s="343">
        <v>29.4</v>
      </c>
      <c r="L35" s="107"/>
      <c r="M35" s="107"/>
      <c r="N35" s="107"/>
      <c r="O35" s="107"/>
      <c r="P35" s="181"/>
      <c r="Q35" s="419"/>
    </row>
    <row r="36" spans="1:19">
      <c r="A36" s="717"/>
      <c r="B36" s="615" t="s">
        <v>43</v>
      </c>
      <c r="C36" s="623">
        <v>37.700000000000003</v>
      </c>
      <c r="D36" s="107"/>
      <c r="E36" s="343">
        <v>35.200000000000003</v>
      </c>
      <c r="F36" s="343">
        <v>36.5</v>
      </c>
      <c r="G36" s="343">
        <v>33</v>
      </c>
      <c r="H36" s="107"/>
      <c r="I36" s="343">
        <v>38.700000000000003</v>
      </c>
      <c r="J36" s="107"/>
      <c r="K36" s="343">
        <v>34.299999999999997</v>
      </c>
      <c r="L36" s="107"/>
      <c r="M36" s="107"/>
      <c r="N36" s="107"/>
      <c r="O36" s="107"/>
      <c r="P36" s="181"/>
      <c r="Q36" s="419"/>
    </row>
    <row r="37" spans="1:19">
      <c r="A37" s="717" t="s">
        <v>4</v>
      </c>
      <c r="B37" s="615" t="s">
        <v>46</v>
      </c>
      <c r="C37" s="623"/>
      <c r="D37" s="107"/>
      <c r="E37" s="107"/>
      <c r="F37" s="107"/>
      <c r="G37" s="107"/>
      <c r="H37" s="107"/>
      <c r="I37" s="107"/>
      <c r="J37" s="107"/>
      <c r="K37" s="107"/>
      <c r="L37" s="107">
        <v>21.8</v>
      </c>
      <c r="M37" s="128">
        <v>26</v>
      </c>
      <c r="N37" s="107"/>
      <c r="O37" s="107"/>
      <c r="P37" s="181">
        <v>20.364999999999998</v>
      </c>
      <c r="Q37" s="15"/>
    </row>
    <row r="38" spans="1:19">
      <c r="A38" s="717"/>
      <c r="B38" s="615" t="s">
        <v>44</v>
      </c>
      <c r="C38" s="623"/>
      <c r="D38" s="107"/>
      <c r="E38" s="107"/>
      <c r="F38" s="107"/>
      <c r="G38" s="107"/>
      <c r="H38" s="107"/>
      <c r="I38" s="107"/>
      <c r="J38" s="107"/>
      <c r="K38" s="107"/>
      <c r="L38" s="107">
        <v>21.3</v>
      </c>
      <c r="M38" s="343">
        <v>29.8</v>
      </c>
      <c r="N38" s="107"/>
      <c r="O38" s="107"/>
      <c r="P38" s="181">
        <v>23.465</v>
      </c>
      <c r="Q38" s="15"/>
      <c r="S38" t="s">
        <v>16</v>
      </c>
    </row>
    <row r="39" spans="1:19">
      <c r="A39" s="717"/>
      <c r="B39" s="615" t="s">
        <v>43</v>
      </c>
      <c r="C39" s="623"/>
      <c r="D39" s="107"/>
      <c r="E39" s="107"/>
      <c r="F39" s="107"/>
      <c r="G39" s="107"/>
      <c r="H39" s="107"/>
      <c r="I39" s="107"/>
      <c r="J39" s="107"/>
      <c r="K39" s="107"/>
      <c r="L39" s="107">
        <v>22.4</v>
      </c>
      <c r="M39" s="343">
        <v>22.2</v>
      </c>
      <c r="N39" s="107"/>
      <c r="O39" s="107"/>
      <c r="P39" s="181">
        <v>17.111999999999998</v>
      </c>
      <c r="Q39" s="15"/>
    </row>
    <row r="40" spans="1:19">
      <c r="A40" s="717" t="s">
        <v>3</v>
      </c>
      <c r="B40" s="615" t="s">
        <v>46</v>
      </c>
      <c r="C40" s="623"/>
      <c r="D40" s="107"/>
      <c r="E40" s="107"/>
      <c r="F40" s="343">
        <v>30.3</v>
      </c>
      <c r="G40" s="343">
        <v>29.9</v>
      </c>
      <c r="H40" s="343">
        <v>29</v>
      </c>
      <c r="I40" s="343">
        <v>29.3</v>
      </c>
      <c r="J40" s="343">
        <v>28.9</v>
      </c>
      <c r="K40" s="343">
        <v>29.6</v>
      </c>
      <c r="L40" s="343">
        <v>30.6</v>
      </c>
      <c r="M40" s="343">
        <v>29.9</v>
      </c>
      <c r="N40" s="343">
        <v>30.6</v>
      </c>
      <c r="O40" s="343">
        <v>32.9</v>
      </c>
      <c r="P40" s="194">
        <v>33.976999999999997</v>
      </c>
      <c r="Q40" s="47"/>
      <c r="S40" t="s">
        <v>16</v>
      </c>
    </row>
    <row r="41" spans="1:19">
      <c r="A41" s="717"/>
      <c r="B41" s="615" t="s">
        <v>44</v>
      </c>
      <c r="C41" s="623"/>
      <c r="D41" s="107"/>
      <c r="E41" s="107"/>
      <c r="F41" s="343">
        <v>27.7</v>
      </c>
      <c r="G41" s="343">
        <v>27.4</v>
      </c>
      <c r="H41" s="343">
        <v>26.3</v>
      </c>
      <c r="I41" s="343">
        <v>26.6</v>
      </c>
      <c r="J41" s="343">
        <v>26.1</v>
      </c>
      <c r="K41" s="343">
        <v>26.9</v>
      </c>
      <c r="L41" s="343">
        <v>28.7</v>
      </c>
      <c r="M41" s="343">
        <v>28.2</v>
      </c>
      <c r="N41" s="343">
        <v>28.8</v>
      </c>
      <c r="O41" s="343">
        <v>31.3</v>
      </c>
      <c r="P41" s="194">
        <v>32.453000000000003</v>
      </c>
      <c r="Q41" s="47"/>
    </row>
    <row r="42" spans="1:19">
      <c r="A42" s="717"/>
      <c r="B42" s="615" t="s">
        <v>43</v>
      </c>
      <c r="C42" s="623"/>
      <c r="D42" s="107"/>
      <c r="E42" s="107"/>
      <c r="F42" s="343">
        <v>33</v>
      </c>
      <c r="G42" s="343">
        <v>32.5</v>
      </c>
      <c r="H42" s="343">
        <v>31.6</v>
      </c>
      <c r="I42" s="343">
        <v>32</v>
      </c>
      <c r="J42" s="343">
        <v>31.7</v>
      </c>
      <c r="K42" s="343">
        <v>32.299999999999997</v>
      </c>
      <c r="L42" s="343">
        <v>32.4</v>
      </c>
      <c r="M42" s="343">
        <v>31.6</v>
      </c>
      <c r="N42" s="343">
        <v>32.4</v>
      </c>
      <c r="O42" s="343">
        <v>34.5</v>
      </c>
      <c r="P42" s="194">
        <v>35.506</v>
      </c>
      <c r="Q42" s="47"/>
    </row>
    <row r="43" spans="1:19">
      <c r="A43" s="717" t="s">
        <v>65</v>
      </c>
      <c r="B43" s="615" t="s">
        <v>46</v>
      </c>
      <c r="C43" s="624">
        <v>12.2</v>
      </c>
      <c r="D43" s="107"/>
      <c r="E43" s="343">
        <v>46.2</v>
      </c>
      <c r="F43" s="107"/>
      <c r="G43" s="343">
        <v>14.9</v>
      </c>
      <c r="H43" s="107"/>
      <c r="I43" s="107"/>
      <c r="J43" s="107"/>
      <c r="K43" s="107"/>
      <c r="L43" s="107"/>
      <c r="M43" s="343">
        <v>14.4</v>
      </c>
      <c r="N43" s="107"/>
      <c r="O43" s="107"/>
      <c r="P43" s="181"/>
      <c r="Q43" s="47"/>
    </row>
    <row r="44" spans="1:19">
      <c r="A44" s="717"/>
      <c r="B44" s="615" t="s">
        <v>44</v>
      </c>
      <c r="C44" s="624">
        <v>8.6999999999999993</v>
      </c>
      <c r="D44" s="107"/>
      <c r="E44" s="343">
        <v>40.6</v>
      </c>
      <c r="F44" s="107"/>
      <c r="G44" s="343">
        <v>10.6</v>
      </c>
      <c r="H44" s="107"/>
      <c r="I44" s="107"/>
      <c r="J44" s="107"/>
      <c r="K44" s="107"/>
      <c r="L44" s="107"/>
      <c r="M44" s="343">
        <v>9.1</v>
      </c>
      <c r="N44" s="107"/>
      <c r="O44" s="107"/>
      <c r="P44" s="181"/>
      <c r="Q44" s="47"/>
    </row>
    <row r="45" spans="1:19">
      <c r="A45" s="717"/>
      <c r="B45" s="615" t="s">
        <v>43</v>
      </c>
      <c r="C45" s="624">
        <v>15.7</v>
      </c>
      <c r="D45" s="107"/>
      <c r="E45" s="343">
        <v>51.7</v>
      </c>
      <c r="F45" s="107"/>
      <c r="G45" s="343">
        <v>19</v>
      </c>
      <c r="H45" s="107"/>
      <c r="I45" s="107"/>
      <c r="J45" s="107"/>
      <c r="K45" s="107"/>
      <c r="L45" s="107"/>
      <c r="M45" s="343">
        <v>19.3</v>
      </c>
      <c r="N45" s="107"/>
      <c r="O45" s="107"/>
      <c r="P45" s="181"/>
      <c r="Q45" s="47"/>
    </row>
    <row r="46" spans="1:19">
      <c r="A46" s="717" t="s">
        <v>2</v>
      </c>
      <c r="B46" s="615" t="s">
        <v>46</v>
      </c>
      <c r="C46" s="623"/>
      <c r="D46" s="107"/>
      <c r="E46" s="107"/>
      <c r="F46" s="107"/>
      <c r="G46" s="107"/>
      <c r="H46" s="107"/>
      <c r="I46" s="107"/>
      <c r="J46" s="107">
        <v>42.8</v>
      </c>
      <c r="K46" s="343">
        <v>32.799999999999997</v>
      </c>
      <c r="L46" s="343">
        <v>32.5</v>
      </c>
      <c r="M46" s="343">
        <v>31.1</v>
      </c>
      <c r="N46" s="343">
        <v>31.4</v>
      </c>
      <c r="O46" s="128">
        <v>29.367999999999999</v>
      </c>
      <c r="P46" s="181">
        <v>28.925999999999998</v>
      </c>
      <c r="Q46" s="419"/>
    </row>
    <row r="47" spans="1:19">
      <c r="A47" s="717"/>
      <c r="B47" s="615" t="s">
        <v>44</v>
      </c>
      <c r="C47" s="623"/>
      <c r="D47" s="107"/>
      <c r="E47" s="107"/>
      <c r="F47" s="107"/>
      <c r="G47" s="107"/>
      <c r="H47" s="107"/>
      <c r="I47" s="107"/>
      <c r="J47" s="107">
        <v>35.6</v>
      </c>
      <c r="K47" s="343">
        <v>28.3</v>
      </c>
      <c r="L47" s="343">
        <v>26.8</v>
      </c>
      <c r="M47" s="343">
        <v>25.8</v>
      </c>
      <c r="N47" s="343">
        <v>26.5</v>
      </c>
      <c r="O47" s="128">
        <v>25.247</v>
      </c>
      <c r="P47" s="181">
        <v>25.422000000000001</v>
      </c>
      <c r="Q47" s="419"/>
    </row>
    <row r="48" spans="1:19">
      <c r="A48" s="717"/>
      <c r="B48" s="615" t="s">
        <v>43</v>
      </c>
      <c r="C48" s="623"/>
      <c r="D48" s="107"/>
      <c r="E48" s="107"/>
      <c r="F48" s="107"/>
      <c r="G48" s="107"/>
      <c r="H48" s="107"/>
      <c r="I48" s="107"/>
      <c r="J48" s="107">
        <v>48.9</v>
      </c>
      <c r="K48" s="343">
        <v>36.9</v>
      </c>
      <c r="L48" s="343">
        <v>37.6</v>
      </c>
      <c r="M48" s="343">
        <v>35.5</v>
      </c>
      <c r="N48" s="343">
        <v>36.200000000000003</v>
      </c>
      <c r="O48" s="128">
        <v>33.469000000000001</v>
      </c>
      <c r="P48" s="181">
        <v>32.335999999999999</v>
      </c>
      <c r="Q48" s="419"/>
    </row>
    <row r="49" spans="1:17">
      <c r="A49" s="717" t="s">
        <v>1</v>
      </c>
      <c r="B49" s="615" t="s">
        <v>46</v>
      </c>
      <c r="C49" s="623"/>
      <c r="D49" s="343">
        <v>17.3</v>
      </c>
      <c r="E49" s="107"/>
      <c r="F49" s="107"/>
      <c r="G49" s="343">
        <v>16.600000000000001</v>
      </c>
      <c r="H49" s="107"/>
      <c r="I49" s="107"/>
      <c r="J49" s="107"/>
      <c r="K49" s="107"/>
      <c r="L49" s="343">
        <v>29.4</v>
      </c>
      <c r="M49" s="107"/>
      <c r="N49" s="343">
        <v>30.4</v>
      </c>
      <c r="O49" s="128">
        <v>32.235999999999997</v>
      </c>
      <c r="P49" s="181">
        <v>29.98</v>
      </c>
      <c r="Q49" s="419"/>
    </row>
    <row r="50" spans="1:17">
      <c r="A50" s="717"/>
      <c r="B50" s="615" t="s">
        <v>44</v>
      </c>
      <c r="C50" s="623"/>
      <c r="D50" s="343">
        <v>11</v>
      </c>
      <c r="E50" s="107"/>
      <c r="F50" s="107"/>
      <c r="G50" s="343">
        <v>11.2</v>
      </c>
      <c r="H50" s="107"/>
      <c r="I50" s="107"/>
      <c r="J50" s="107"/>
      <c r="K50" s="107"/>
      <c r="L50" s="343">
        <v>22.6</v>
      </c>
      <c r="M50" s="107"/>
      <c r="N50" s="343">
        <v>25.3</v>
      </c>
      <c r="O50" s="128">
        <v>26.635000000000002</v>
      </c>
      <c r="P50" s="181">
        <v>23.763999999999999</v>
      </c>
      <c r="Q50" s="419"/>
    </row>
    <row r="51" spans="1:17" ht="15" thickBot="1">
      <c r="A51" s="718"/>
      <c r="B51" s="616" t="s">
        <v>43</v>
      </c>
      <c r="C51" s="618"/>
      <c r="D51" s="340">
        <v>22.9</v>
      </c>
      <c r="E51" s="182"/>
      <c r="F51" s="182"/>
      <c r="G51" s="340">
        <v>21.8</v>
      </c>
      <c r="H51" s="182"/>
      <c r="I51" s="182"/>
      <c r="J51" s="182"/>
      <c r="K51" s="182"/>
      <c r="L51" s="466">
        <v>36.200000000000003</v>
      </c>
      <c r="M51" s="182"/>
      <c r="N51" s="466">
        <v>35.6</v>
      </c>
      <c r="O51" s="195">
        <v>37.689</v>
      </c>
      <c r="P51" s="183">
        <v>36.045000000000002</v>
      </c>
      <c r="Q51" s="419"/>
    </row>
    <row r="52" spans="1:17">
      <c r="A52" s="150"/>
      <c r="B52" s="24"/>
      <c r="C52" s="24"/>
      <c r="D52" s="24"/>
      <c r="E52" s="24"/>
      <c r="F52" s="24"/>
      <c r="G52" s="24"/>
      <c r="H52" s="24"/>
      <c r="I52" s="24"/>
      <c r="J52" s="24"/>
      <c r="K52" s="24"/>
    </row>
    <row r="53" spans="1:17" ht="14.7" customHeight="1">
      <c r="A53" s="149" t="s">
        <v>26</v>
      </c>
      <c r="B53" s="24"/>
      <c r="C53" s="24"/>
      <c r="D53" s="24"/>
      <c r="E53" s="24"/>
      <c r="F53" s="24"/>
      <c r="G53" s="24"/>
      <c r="H53" s="24"/>
      <c r="I53" s="24"/>
      <c r="J53" s="24"/>
      <c r="K53" s="24"/>
    </row>
    <row r="54" spans="1:17">
      <c r="A54" s="155" t="s">
        <v>576</v>
      </c>
    </row>
    <row r="55" spans="1:17">
      <c r="A55" s="155"/>
    </row>
    <row r="56" spans="1:17">
      <c r="A56" s="155" t="s">
        <v>571</v>
      </c>
    </row>
  </sheetData>
  <mergeCells count="16">
    <mergeCell ref="A19:A21"/>
    <mergeCell ref="A4:A6"/>
    <mergeCell ref="A7:A9"/>
    <mergeCell ref="A10:A12"/>
    <mergeCell ref="A13:A15"/>
    <mergeCell ref="A16:A18"/>
    <mergeCell ref="A40:A42"/>
    <mergeCell ref="A43:A45"/>
    <mergeCell ref="A46:A48"/>
    <mergeCell ref="A49:A51"/>
    <mergeCell ref="A22:A24"/>
    <mergeCell ref="A25:A27"/>
    <mergeCell ref="A28:A30"/>
    <mergeCell ref="A31:A33"/>
    <mergeCell ref="A34:A36"/>
    <mergeCell ref="A37:A39"/>
  </mergeCells>
  <hyperlinks>
    <hyperlink ref="R7" location="Content!B79" display="Back to Content Page" xr:uid="{E7737DD1-DF81-4301-A11F-63FAFDCFB38E}"/>
  </hyperlinks>
  <pageMargins left="0.7" right="0.7" top="0.75" bottom="0.75" header="0.3" footer="0.3"/>
  <pageSetup scale="54" orientation="landscape" r:id="rId1"/>
  <headerFooter>
    <oddFooter>&amp;C&amp;P</oddFooter>
  </headerFooter>
  <ignoredErrors>
    <ignoredError sqref="N7:N9" numberStoredAsText="1"/>
  </ignoredError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pageSetUpPr fitToPage="1"/>
  </sheetPr>
  <dimension ref="A1:R32"/>
  <sheetViews>
    <sheetView zoomScaleNormal="100" workbookViewId="0">
      <selection activeCell="K13" sqref="K13"/>
    </sheetView>
  </sheetViews>
  <sheetFormatPr defaultColWidth="9.21875" defaultRowHeight="14.4"/>
  <cols>
    <col min="1" max="1" width="33.77734375" customWidth="1"/>
    <col min="2" max="11" width="9" customWidth="1"/>
  </cols>
  <sheetData>
    <row r="1" spans="1:18">
      <c r="A1" s="32" t="s">
        <v>569</v>
      </c>
      <c r="B1" s="11"/>
      <c r="C1" s="11"/>
      <c r="D1" s="11"/>
      <c r="E1" s="11"/>
      <c r="F1" s="11"/>
      <c r="G1" s="11"/>
      <c r="H1" s="11"/>
      <c r="I1" s="11"/>
      <c r="J1" s="11"/>
      <c r="K1" s="11"/>
      <c r="L1" s="24"/>
      <c r="M1" s="24"/>
      <c r="N1" s="24"/>
      <c r="O1" s="24"/>
      <c r="P1" s="24"/>
      <c r="Q1" s="24"/>
    </row>
    <row r="2" spans="1:18" ht="15" thickBot="1">
      <c r="A2" s="11"/>
      <c r="B2" s="11"/>
      <c r="C2" s="11"/>
      <c r="D2" s="11"/>
      <c r="E2" s="11"/>
      <c r="F2" s="11"/>
      <c r="G2" s="11"/>
      <c r="H2" s="11"/>
      <c r="I2" s="11"/>
      <c r="J2" s="11"/>
      <c r="K2" s="11"/>
      <c r="L2" s="24"/>
      <c r="M2" s="24"/>
      <c r="N2" s="24"/>
      <c r="O2" s="24"/>
      <c r="P2" s="24"/>
      <c r="Q2" s="24"/>
    </row>
    <row r="3" spans="1:18" ht="15" thickBot="1">
      <c r="A3" s="852" t="s">
        <v>24</v>
      </c>
      <c r="B3" s="801" t="s">
        <v>447</v>
      </c>
      <c r="C3" s="799"/>
      <c r="D3" s="799"/>
      <c r="E3" s="799"/>
      <c r="F3" s="799"/>
      <c r="G3" s="799"/>
      <c r="H3" s="799"/>
      <c r="I3" s="799"/>
      <c r="J3" s="799"/>
      <c r="K3" s="799"/>
      <c r="L3" s="799"/>
      <c r="M3" s="799"/>
      <c r="N3" s="799"/>
      <c r="O3" s="800"/>
      <c r="P3" s="24"/>
      <c r="Q3" s="24"/>
    </row>
    <row r="4" spans="1:18">
      <c r="A4" s="854"/>
      <c r="B4" s="609">
        <v>2010</v>
      </c>
      <c r="C4" s="609">
        <v>2011</v>
      </c>
      <c r="D4" s="609">
        <v>2012</v>
      </c>
      <c r="E4" s="609">
        <v>2013</v>
      </c>
      <c r="F4" s="609">
        <v>2014</v>
      </c>
      <c r="G4" s="609">
        <v>2015</v>
      </c>
      <c r="H4" s="609">
        <v>2016</v>
      </c>
      <c r="I4" s="609">
        <v>2017</v>
      </c>
      <c r="J4" s="609">
        <v>2018</v>
      </c>
      <c r="K4" s="609">
        <v>2019</v>
      </c>
      <c r="L4" s="609">
        <v>2020</v>
      </c>
      <c r="M4" s="609">
        <v>2021</v>
      </c>
      <c r="N4" s="609">
        <v>2022</v>
      </c>
      <c r="O4" s="610">
        <v>2023</v>
      </c>
      <c r="P4" s="24"/>
      <c r="Q4" s="24"/>
    </row>
    <row r="5" spans="1:18">
      <c r="A5" s="176" t="s">
        <v>14</v>
      </c>
      <c r="B5" s="115"/>
      <c r="C5" s="115">
        <v>12.64</v>
      </c>
      <c r="D5" s="115"/>
      <c r="E5" s="115"/>
      <c r="F5" s="115">
        <v>5.7510000000000003</v>
      </c>
      <c r="G5" s="115"/>
      <c r="H5" s="115"/>
      <c r="I5" s="115"/>
      <c r="J5" s="115"/>
      <c r="K5" s="115">
        <v>18.603999999999999</v>
      </c>
      <c r="L5" s="115"/>
      <c r="M5" s="115">
        <v>17.111000000000001</v>
      </c>
      <c r="N5" s="115"/>
      <c r="O5" s="181"/>
      <c r="P5" s="24"/>
      <c r="Q5" s="24"/>
    </row>
    <row r="6" spans="1:18">
      <c r="A6" s="176" t="s">
        <v>13</v>
      </c>
      <c r="B6" s="115">
        <v>6.9</v>
      </c>
      <c r="C6" s="115"/>
      <c r="D6" s="115"/>
      <c r="E6" s="115"/>
      <c r="F6" s="115"/>
      <c r="G6" s="115"/>
      <c r="H6" s="115"/>
      <c r="I6" s="115"/>
      <c r="J6" s="115"/>
      <c r="K6" s="115">
        <v>15.252000000000001</v>
      </c>
      <c r="L6" s="115">
        <v>16.553000000000001</v>
      </c>
      <c r="M6" s="115">
        <v>14.207000000000001</v>
      </c>
      <c r="N6" s="115">
        <v>18.481999999999999</v>
      </c>
      <c r="O6" s="181">
        <v>15.811999999999999</v>
      </c>
      <c r="P6" s="24"/>
      <c r="Q6" s="24"/>
    </row>
    <row r="7" spans="1:18">
      <c r="A7" s="176" t="s">
        <v>259</v>
      </c>
      <c r="B7" s="115"/>
      <c r="C7" s="115"/>
      <c r="D7" s="115"/>
      <c r="E7" s="115"/>
      <c r="F7" s="115">
        <v>12.186</v>
      </c>
      <c r="G7" s="115"/>
      <c r="H7" s="115"/>
      <c r="I7" s="115"/>
      <c r="J7" s="115"/>
      <c r="K7" s="115"/>
      <c r="L7" s="115"/>
      <c r="M7" s="115">
        <v>10.968999999999999</v>
      </c>
      <c r="N7" s="115"/>
      <c r="O7" s="181"/>
      <c r="P7" s="48" t="s">
        <v>12</v>
      </c>
      <c r="Q7" s="24"/>
    </row>
    <row r="8" spans="1:18">
      <c r="A8" s="176" t="s">
        <v>85</v>
      </c>
      <c r="B8" s="115"/>
      <c r="C8" s="115"/>
      <c r="D8" s="115">
        <v>11.92</v>
      </c>
      <c r="E8" s="115"/>
      <c r="F8" s="115"/>
      <c r="G8" s="115"/>
      <c r="H8" s="115"/>
      <c r="I8" s="115"/>
      <c r="J8" s="115"/>
      <c r="K8" s="115"/>
      <c r="L8" s="115">
        <v>5.4960000000000004</v>
      </c>
      <c r="M8" s="115"/>
      <c r="N8" s="115"/>
      <c r="O8" s="181"/>
      <c r="P8" s="24"/>
      <c r="Q8" s="24"/>
    </row>
    <row r="9" spans="1:18">
      <c r="A9" s="176" t="s">
        <v>258</v>
      </c>
      <c r="B9" s="115"/>
      <c r="C9" s="115"/>
      <c r="D9" s="115"/>
      <c r="E9" s="115"/>
      <c r="F9" s="115"/>
      <c r="G9" s="115"/>
      <c r="H9" s="115">
        <v>11.342000000000001</v>
      </c>
      <c r="I9" s="115"/>
      <c r="J9" s="115"/>
      <c r="K9" s="115"/>
      <c r="L9" s="115"/>
      <c r="M9" s="115">
        <v>20.251999999999999</v>
      </c>
      <c r="N9" s="115"/>
      <c r="O9" s="181"/>
      <c r="P9" s="24"/>
      <c r="Q9" s="24"/>
    </row>
    <row r="10" spans="1:18">
      <c r="A10" s="176" t="s">
        <v>11</v>
      </c>
      <c r="B10" s="115"/>
      <c r="C10" s="115"/>
      <c r="D10" s="115"/>
      <c r="E10" s="115"/>
      <c r="F10" s="115"/>
      <c r="G10" s="115"/>
      <c r="H10" s="115"/>
      <c r="I10" s="115"/>
      <c r="J10" s="115"/>
      <c r="K10" s="115">
        <v>12.170999999999999</v>
      </c>
      <c r="L10" s="115"/>
      <c r="M10" s="115"/>
      <c r="N10" s="115"/>
      <c r="O10" s="181"/>
      <c r="P10" s="24"/>
      <c r="Q10" s="24"/>
    </row>
    <row r="11" spans="1:18">
      <c r="A11" s="176" t="s">
        <v>10</v>
      </c>
      <c r="B11" s="115"/>
      <c r="C11" s="115">
        <v>4.51</v>
      </c>
      <c r="D11" s="115"/>
      <c r="E11" s="115">
        <v>10</v>
      </c>
      <c r="F11" s="115"/>
      <c r="G11" s="115"/>
      <c r="H11" s="115"/>
      <c r="I11" s="115">
        <v>5.6459999999999999</v>
      </c>
      <c r="J11" s="115"/>
      <c r="K11" s="115"/>
      <c r="L11" s="115">
        <v>2.3359999999999999</v>
      </c>
      <c r="M11" s="115"/>
      <c r="N11" s="115"/>
      <c r="O11" s="181"/>
      <c r="P11" s="24"/>
      <c r="Q11" s="24"/>
    </row>
    <row r="12" spans="1:18">
      <c r="A12" s="176" t="s">
        <v>9</v>
      </c>
      <c r="B12" s="115">
        <v>3.59</v>
      </c>
      <c r="C12" s="115"/>
      <c r="D12" s="115">
        <v>7.01</v>
      </c>
      <c r="E12" s="115">
        <v>6.68</v>
      </c>
      <c r="F12" s="115"/>
      <c r="G12" s="115">
        <v>8.4510000000000005</v>
      </c>
      <c r="H12" s="115"/>
      <c r="I12" s="115"/>
      <c r="J12" s="115"/>
      <c r="K12" s="115"/>
      <c r="L12" s="115"/>
      <c r="M12" s="115"/>
      <c r="N12" s="115"/>
      <c r="O12" s="181"/>
      <c r="P12" s="24"/>
      <c r="Q12" s="24"/>
    </row>
    <row r="13" spans="1:18">
      <c r="A13" s="176" t="s">
        <v>8</v>
      </c>
      <c r="B13" s="115"/>
      <c r="C13" s="115"/>
      <c r="D13" s="115">
        <v>2.29</v>
      </c>
      <c r="E13" s="115"/>
      <c r="F13" s="115">
        <v>7.117</v>
      </c>
      <c r="G13" s="115">
        <v>8.1319999999999997</v>
      </c>
      <c r="H13" s="115">
        <v>7.851</v>
      </c>
      <c r="I13" s="115">
        <v>7.31</v>
      </c>
      <c r="J13" s="115">
        <v>7.0309999999999997</v>
      </c>
      <c r="K13" s="115">
        <v>6.0250000000000004</v>
      </c>
      <c r="L13" s="115">
        <v>5.484</v>
      </c>
      <c r="M13" s="115"/>
      <c r="N13" s="115"/>
      <c r="O13" s="181"/>
      <c r="P13" s="7"/>
      <c r="Q13" s="7"/>
      <c r="R13" s="7"/>
    </row>
    <row r="14" spans="1:18">
      <c r="A14" s="176" t="s">
        <v>6</v>
      </c>
      <c r="B14" s="115"/>
      <c r="C14" s="115"/>
      <c r="D14" s="115"/>
      <c r="E14" s="115"/>
      <c r="F14" s="115"/>
      <c r="G14" s="115">
        <v>7.3319999999999999</v>
      </c>
      <c r="H14" s="115"/>
      <c r="I14" s="115"/>
      <c r="J14" s="115"/>
      <c r="K14" s="115"/>
      <c r="L14" s="115"/>
      <c r="M14" s="115"/>
      <c r="N14" s="115">
        <v>9.3010000000000002</v>
      </c>
      <c r="O14" s="181"/>
      <c r="P14" s="24"/>
      <c r="Q14" s="24"/>
    </row>
    <row r="15" spans="1:18">
      <c r="A15" s="176" t="s">
        <v>5</v>
      </c>
      <c r="B15" s="115">
        <v>6.65</v>
      </c>
      <c r="C15" s="115"/>
      <c r="D15" s="115">
        <v>3.67</v>
      </c>
      <c r="E15" s="115">
        <v>5.49</v>
      </c>
      <c r="F15" s="115">
        <v>5.6950000000000003</v>
      </c>
      <c r="G15" s="115"/>
      <c r="H15" s="115">
        <v>11.076000000000001</v>
      </c>
      <c r="I15" s="115"/>
      <c r="J15" s="115">
        <v>12.18</v>
      </c>
      <c r="K15" s="115"/>
      <c r="L15" s="115"/>
      <c r="M15" s="115"/>
      <c r="N15" s="115"/>
      <c r="O15" s="181"/>
      <c r="P15" s="24"/>
      <c r="Q15" s="24"/>
    </row>
    <row r="16" spans="1:18">
      <c r="A16" s="176" t="s">
        <v>4</v>
      </c>
      <c r="B16" s="115"/>
      <c r="C16" s="115"/>
      <c r="D16" s="115"/>
      <c r="E16" s="115"/>
      <c r="F16" s="115">
        <v>3.3050000000000002</v>
      </c>
      <c r="G16" s="115">
        <v>3.6549999999999998</v>
      </c>
      <c r="H16" s="115">
        <v>3.242</v>
      </c>
      <c r="I16" s="115">
        <v>3.22</v>
      </c>
      <c r="J16" s="115">
        <v>2.5390000000000001</v>
      </c>
      <c r="K16" s="115">
        <v>1.976</v>
      </c>
      <c r="L16" s="115">
        <v>4.4160000000000004</v>
      </c>
      <c r="M16" s="115"/>
      <c r="N16" s="115"/>
      <c r="O16" s="181">
        <v>1.399</v>
      </c>
      <c r="P16" s="24"/>
      <c r="Q16" s="24"/>
    </row>
    <row r="17" spans="1:17" s="31" customFormat="1">
      <c r="A17" s="415" t="s">
        <v>3</v>
      </c>
      <c r="B17" s="115">
        <v>6.76</v>
      </c>
      <c r="C17" s="115">
        <v>6.36</v>
      </c>
      <c r="D17" s="115"/>
      <c r="E17" s="115">
        <v>7.26</v>
      </c>
      <c r="F17" s="115">
        <v>8.2490000000000006</v>
      </c>
      <c r="G17" s="115">
        <v>8.8800000000000008</v>
      </c>
      <c r="H17" s="115">
        <v>10.728</v>
      </c>
      <c r="I17" s="115">
        <v>12.858000000000001</v>
      </c>
      <c r="J17" s="115">
        <v>12.028</v>
      </c>
      <c r="K17" s="115">
        <v>13.585000000000001</v>
      </c>
      <c r="L17" s="115">
        <v>14.661</v>
      </c>
      <c r="M17" s="115">
        <v>17.640999999999998</v>
      </c>
      <c r="N17" s="115">
        <v>16.545999999999999</v>
      </c>
      <c r="O17" s="181">
        <v>15.144</v>
      </c>
      <c r="P17" s="37"/>
      <c r="Q17" s="37"/>
    </row>
    <row r="18" spans="1:17">
      <c r="A18" s="176" t="s">
        <v>65</v>
      </c>
      <c r="B18" s="115">
        <v>12.18</v>
      </c>
      <c r="C18" s="115">
        <v>4.0199999999999996</v>
      </c>
      <c r="D18" s="115">
        <v>8.5</v>
      </c>
      <c r="E18" s="115">
        <v>5.0199999999999996</v>
      </c>
      <c r="F18" s="115">
        <v>5</v>
      </c>
      <c r="G18" s="115"/>
      <c r="H18" s="115"/>
      <c r="I18" s="115"/>
      <c r="J18" s="115"/>
      <c r="K18" s="115"/>
      <c r="L18" s="115">
        <v>4.0439999999999996</v>
      </c>
      <c r="M18" s="115"/>
      <c r="N18" s="115"/>
      <c r="O18" s="181"/>
      <c r="P18" s="24"/>
      <c r="Q18" s="24"/>
    </row>
    <row r="19" spans="1:17">
      <c r="A19" s="176" t="s">
        <v>2</v>
      </c>
      <c r="B19" s="115"/>
      <c r="C19" s="115"/>
      <c r="D19" s="115"/>
      <c r="E19" s="115"/>
      <c r="F19" s="115"/>
      <c r="G19" s="115">
        <v>0.64600000000000002</v>
      </c>
      <c r="H19" s="115"/>
      <c r="I19" s="115">
        <v>5.9809999999999999</v>
      </c>
      <c r="J19" s="115">
        <v>7.585</v>
      </c>
      <c r="K19" s="115">
        <v>8.3190000000000008</v>
      </c>
      <c r="L19" s="115">
        <v>8.9770000000000003</v>
      </c>
      <c r="M19" s="115">
        <v>7.4550000000000001</v>
      </c>
      <c r="N19" s="115">
        <v>10.436</v>
      </c>
      <c r="O19" s="181">
        <v>9.702</v>
      </c>
      <c r="P19" s="24"/>
      <c r="Q19" s="24"/>
    </row>
    <row r="20" spans="1:17" ht="15" thickBot="1">
      <c r="A20" s="187" t="s">
        <v>1</v>
      </c>
      <c r="B20" s="182"/>
      <c r="C20" s="182">
        <v>6.72</v>
      </c>
      <c r="D20" s="182"/>
      <c r="E20" s="182"/>
      <c r="F20" s="182">
        <v>9.3699999999999992</v>
      </c>
      <c r="G20" s="182"/>
      <c r="H20" s="182"/>
      <c r="I20" s="182"/>
      <c r="J20" s="182"/>
      <c r="K20" s="182">
        <v>5.6150000000000002</v>
      </c>
      <c r="L20" s="182"/>
      <c r="M20" s="182">
        <v>7.1159999999999997</v>
      </c>
      <c r="N20" s="182">
        <v>5.9450000000000003</v>
      </c>
      <c r="O20" s="183">
        <v>5.9489999999999998</v>
      </c>
      <c r="P20" s="24"/>
      <c r="Q20" s="24"/>
    </row>
    <row r="21" spans="1:17">
      <c r="A21" s="150"/>
      <c r="B21" s="24"/>
      <c r="C21" s="24"/>
      <c r="D21" s="24"/>
      <c r="E21" s="24"/>
      <c r="F21" s="24"/>
      <c r="G21" s="24"/>
      <c r="H21" s="24"/>
      <c r="I21" s="24"/>
      <c r="J21" s="24"/>
      <c r="K21" s="24"/>
      <c r="L21" s="24"/>
      <c r="M21" s="24"/>
      <c r="N21" s="24"/>
      <c r="O21" s="24"/>
      <c r="P21" s="24"/>
      <c r="Q21" s="24"/>
    </row>
    <row r="22" spans="1:17" ht="14.7" customHeight="1">
      <c r="A22" s="149" t="s">
        <v>26</v>
      </c>
      <c r="B22" s="28"/>
      <c r="C22" s="28"/>
      <c r="D22" s="28"/>
      <c r="E22" s="28"/>
      <c r="F22" s="28"/>
      <c r="G22" s="28"/>
      <c r="H22" s="28"/>
      <c r="I22" s="28"/>
      <c r="J22" s="28"/>
      <c r="K22" s="24"/>
      <c r="L22" s="24"/>
      <c r="M22" s="24"/>
      <c r="N22" s="24"/>
      <c r="O22" s="24"/>
      <c r="P22" s="24"/>
      <c r="Q22" s="24"/>
    </row>
    <row r="23" spans="1:17" ht="14.4" customHeight="1">
      <c r="A23" s="152" t="s">
        <v>578</v>
      </c>
      <c r="B23" s="151"/>
      <c r="C23" s="151"/>
      <c r="D23" s="151"/>
      <c r="E23" s="151"/>
      <c r="F23" s="151"/>
      <c r="G23" s="151"/>
      <c r="H23" s="151"/>
      <c r="I23" s="151"/>
      <c r="J23" s="151"/>
      <c r="K23" s="151"/>
      <c r="L23" s="24"/>
      <c r="M23" s="24"/>
      <c r="N23" s="24"/>
      <c r="O23" s="24"/>
      <c r="P23" s="24"/>
      <c r="Q23" s="24"/>
    </row>
    <row r="24" spans="1:17">
      <c r="A24" s="151"/>
      <c r="B24" s="151"/>
      <c r="C24" s="151"/>
      <c r="D24" s="151"/>
      <c r="E24" s="151"/>
      <c r="F24" s="151"/>
      <c r="G24" s="151"/>
      <c r="H24" s="151"/>
      <c r="I24" s="151"/>
      <c r="J24" s="151"/>
      <c r="K24" s="151"/>
      <c r="L24" s="24"/>
      <c r="M24" s="24"/>
      <c r="N24" s="24"/>
      <c r="O24" s="24"/>
      <c r="P24" s="24"/>
      <c r="Q24" s="24"/>
    </row>
    <row r="25" spans="1:17">
      <c r="A25" s="24"/>
      <c r="B25" s="24"/>
      <c r="C25" s="24"/>
      <c r="D25" s="24"/>
      <c r="E25" s="24"/>
      <c r="F25" s="24"/>
      <c r="G25" s="24"/>
      <c r="H25" s="24"/>
      <c r="I25" s="24"/>
      <c r="J25" s="24"/>
      <c r="K25" s="24"/>
      <c r="L25" s="24"/>
      <c r="M25" s="24"/>
      <c r="N25" s="24"/>
      <c r="O25" s="24"/>
      <c r="P25" s="24"/>
      <c r="Q25" s="24"/>
    </row>
    <row r="26" spans="1:17">
      <c r="A26" s="24"/>
      <c r="B26" s="24"/>
      <c r="C26" s="24"/>
      <c r="D26" s="24"/>
      <c r="E26" s="24"/>
      <c r="F26" s="24"/>
      <c r="G26" s="24"/>
      <c r="H26" s="24"/>
      <c r="I26" s="24"/>
      <c r="J26" s="24"/>
      <c r="K26" s="24"/>
      <c r="L26" s="24"/>
      <c r="M26" s="24"/>
      <c r="N26" s="24"/>
      <c r="O26" s="24"/>
      <c r="P26" s="24"/>
      <c r="Q26" s="24"/>
    </row>
    <row r="27" spans="1:17">
      <c r="A27" s="24"/>
      <c r="B27" s="24"/>
      <c r="C27" s="24"/>
      <c r="D27" s="24"/>
      <c r="E27" s="24"/>
      <c r="F27" s="24"/>
      <c r="G27" s="24"/>
      <c r="H27" s="24"/>
      <c r="I27" s="24"/>
      <c r="J27" s="24"/>
      <c r="K27" s="24"/>
      <c r="L27" s="24"/>
      <c r="M27" s="24"/>
      <c r="N27" s="24"/>
      <c r="O27" s="24"/>
      <c r="P27" s="24"/>
      <c r="Q27" s="24"/>
    </row>
    <row r="28" spans="1:17">
      <c r="A28" s="24"/>
      <c r="B28" s="24"/>
      <c r="C28" s="24"/>
      <c r="D28" s="24"/>
      <c r="E28" s="24"/>
      <c r="F28" s="24"/>
      <c r="G28" s="24"/>
      <c r="H28" s="24"/>
      <c r="I28" s="24"/>
      <c r="J28" s="24"/>
      <c r="K28" s="24"/>
      <c r="L28" s="24"/>
      <c r="M28" s="24"/>
      <c r="N28" s="24"/>
      <c r="O28" s="24"/>
      <c r="P28" s="24"/>
      <c r="Q28" s="24"/>
    </row>
    <row r="29" spans="1:17">
      <c r="A29" s="24"/>
      <c r="B29" s="24"/>
      <c r="C29" s="24"/>
      <c r="D29" s="24"/>
      <c r="E29" s="24"/>
      <c r="F29" s="24"/>
      <c r="G29" s="24"/>
      <c r="H29" s="24"/>
      <c r="I29" s="24"/>
      <c r="J29" s="24"/>
      <c r="K29" s="24"/>
      <c r="L29" s="24"/>
      <c r="M29" s="24"/>
      <c r="N29" s="24"/>
      <c r="O29" s="24"/>
      <c r="P29" s="24"/>
      <c r="Q29" s="24"/>
    </row>
    <row r="30" spans="1:17">
      <c r="A30" s="24"/>
      <c r="B30" s="24"/>
      <c r="C30" s="24"/>
      <c r="D30" s="24"/>
      <c r="E30" s="24"/>
      <c r="F30" s="24"/>
      <c r="G30" s="24"/>
      <c r="H30" s="24"/>
      <c r="I30" s="24"/>
      <c r="J30" s="24"/>
      <c r="K30" s="24"/>
      <c r="L30" s="24"/>
      <c r="M30" s="24"/>
      <c r="N30" s="24"/>
      <c r="O30" s="24"/>
      <c r="P30" s="24"/>
      <c r="Q30" s="24"/>
    </row>
    <row r="31" spans="1:17">
      <c r="A31" s="24"/>
      <c r="B31" s="24"/>
      <c r="C31" s="24"/>
      <c r="D31" s="24"/>
      <c r="E31" s="24"/>
      <c r="F31" s="24"/>
      <c r="G31" s="24"/>
      <c r="H31" s="24"/>
      <c r="I31" s="24"/>
      <c r="J31" s="24"/>
      <c r="K31" s="24"/>
      <c r="L31" s="24"/>
      <c r="M31" s="24"/>
      <c r="N31" s="24"/>
      <c r="O31" s="24"/>
      <c r="P31" s="24"/>
      <c r="Q31" s="24"/>
    </row>
    <row r="32" spans="1:17">
      <c r="A32" s="24"/>
      <c r="B32" s="24"/>
      <c r="C32" s="24"/>
      <c r="D32" s="24"/>
      <c r="E32" s="24"/>
      <c r="F32" s="24"/>
      <c r="G32" s="24"/>
      <c r="H32" s="24"/>
      <c r="I32" s="24"/>
      <c r="J32" s="24"/>
      <c r="K32" s="24"/>
      <c r="L32" s="24"/>
      <c r="M32" s="24"/>
      <c r="N32" s="24"/>
      <c r="O32" s="24"/>
      <c r="P32" s="24"/>
      <c r="Q32" s="24"/>
    </row>
  </sheetData>
  <mergeCells count="2">
    <mergeCell ref="A3:A4"/>
    <mergeCell ref="B3:O3"/>
  </mergeCells>
  <hyperlinks>
    <hyperlink ref="P7" location="Content!B79" display="Back to Content Page" xr:uid="{00000000-0004-0000-9200-000000000000}"/>
  </hyperlinks>
  <pageMargins left="0.7" right="0.7" top="0.75" bottom="0.75" header="0.3" footer="0.3"/>
  <pageSetup scale="92" orientation="landscape" r:id="rId1"/>
  <headerFooter>
    <oddFooter>&amp;C&amp;P</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pageSetUpPr fitToPage="1"/>
  </sheetPr>
  <dimension ref="A1:U56"/>
  <sheetViews>
    <sheetView topLeftCell="A9" zoomScaleNormal="100" workbookViewId="0">
      <selection activeCell="B40" sqref="A40:XFD40"/>
    </sheetView>
  </sheetViews>
  <sheetFormatPr defaultColWidth="9.21875" defaultRowHeight="14.4"/>
  <cols>
    <col min="1" max="1" width="33.77734375" customWidth="1"/>
    <col min="2" max="2" width="16" customWidth="1"/>
    <col min="3" max="17" width="7" customWidth="1"/>
  </cols>
  <sheetData>
    <row r="1" spans="1:18">
      <c r="A1" s="32" t="s">
        <v>570</v>
      </c>
      <c r="B1" s="11"/>
      <c r="C1" s="11"/>
      <c r="D1" s="11"/>
      <c r="E1" s="11"/>
      <c r="F1" s="11"/>
      <c r="G1" s="24"/>
      <c r="H1" s="24"/>
      <c r="I1" s="24"/>
      <c r="J1" s="24"/>
      <c r="K1" s="24"/>
      <c r="L1" s="11"/>
      <c r="M1" s="24"/>
      <c r="N1" s="24"/>
      <c r="O1" s="24"/>
      <c r="P1" s="24"/>
      <c r="Q1" s="11"/>
    </row>
    <row r="2" spans="1:18" ht="15" thickBot="1">
      <c r="A2" s="11"/>
      <c r="B2" s="11"/>
      <c r="C2" s="11"/>
      <c r="D2" s="11"/>
      <c r="E2" s="11"/>
      <c r="F2" s="11"/>
      <c r="G2" s="24"/>
      <c r="H2" s="24"/>
      <c r="I2" s="24"/>
      <c r="J2" s="24"/>
      <c r="K2" s="24"/>
      <c r="L2" s="11"/>
      <c r="M2" s="24"/>
      <c r="N2" s="24"/>
      <c r="O2" s="24"/>
      <c r="P2" s="24"/>
      <c r="Q2" s="11"/>
    </row>
    <row r="3" spans="1:18">
      <c r="A3" s="334" t="s">
        <v>15</v>
      </c>
      <c r="B3" s="333" t="s">
        <v>465</v>
      </c>
      <c r="C3" s="209">
        <v>2010</v>
      </c>
      <c r="D3" s="209">
        <v>2011</v>
      </c>
      <c r="E3" s="209">
        <v>2012</v>
      </c>
      <c r="F3" s="309">
        <v>2013</v>
      </c>
      <c r="G3" s="309">
        <v>2014</v>
      </c>
      <c r="H3" s="309">
        <v>2015</v>
      </c>
      <c r="I3" s="209">
        <v>2016</v>
      </c>
      <c r="J3" s="209">
        <v>2017</v>
      </c>
      <c r="K3" s="209">
        <v>2018</v>
      </c>
      <c r="L3" s="180">
        <v>2019</v>
      </c>
      <c r="M3" s="209">
        <v>2020</v>
      </c>
      <c r="N3" s="180">
        <v>2021</v>
      </c>
      <c r="O3" s="180">
        <v>2022</v>
      </c>
      <c r="P3" s="180">
        <v>2023</v>
      </c>
      <c r="Q3" s="87"/>
    </row>
    <row r="4" spans="1:18">
      <c r="A4" s="717" t="s">
        <v>14</v>
      </c>
      <c r="B4" s="133" t="s">
        <v>53</v>
      </c>
      <c r="C4" s="104">
        <v>48.726001739502003</v>
      </c>
      <c r="D4" s="104">
        <v>51.2179985046387</v>
      </c>
      <c r="E4" s="104">
        <v>50.876998901367202</v>
      </c>
      <c r="F4" s="104">
        <v>50.330001831054702</v>
      </c>
      <c r="G4" s="104">
        <v>49.777000427246101</v>
      </c>
      <c r="H4" s="104">
        <v>34.200000000000003</v>
      </c>
      <c r="I4" s="104">
        <v>34.200000000000003</v>
      </c>
      <c r="J4" s="118"/>
      <c r="K4" s="104">
        <v>45.978792460478388</v>
      </c>
      <c r="L4" s="104">
        <v>53.107419914993869</v>
      </c>
      <c r="M4" s="104">
        <v>57.337023652099774</v>
      </c>
      <c r="N4" s="104">
        <v>55.133451144096348</v>
      </c>
      <c r="O4" s="104">
        <v>51.964940959617238</v>
      </c>
      <c r="P4" s="457">
        <v>56.224020859296402</v>
      </c>
      <c r="Q4" s="47"/>
    </row>
    <row r="5" spans="1:18">
      <c r="A5" s="717"/>
      <c r="B5" s="133" t="s">
        <v>69</v>
      </c>
      <c r="C5" s="104">
        <v>8.1470003128051793</v>
      </c>
      <c r="D5" s="104">
        <v>7.9629998207092303</v>
      </c>
      <c r="E5" s="104">
        <v>8.1059999465942401</v>
      </c>
      <c r="F5" s="104">
        <v>8.1700000762939506</v>
      </c>
      <c r="G5" s="104">
        <v>8.1979999542236293</v>
      </c>
      <c r="H5" s="104">
        <v>8.1</v>
      </c>
      <c r="I5" s="104">
        <v>8.1</v>
      </c>
      <c r="J5" s="118"/>
      <c r="K5" s="104">
        <v>8.1097283204335007</v>
      </c>
      <c r="L5" s="104">
        <v>6.8973163970360298</v>
      </c>
      <c r="M5" s="104">
        <v>5.7042036482035723</v>
      </c>
      <c r="N5" s="104">
        <v>6.4389366623681044</v>
      </c>
      <c r="O5" s="104">
        <v>7.0772698956877367</v>
      </c>
      <c r="P5" s="457">
        <v>5.5724711765855801</v>
      </c>
      <c r="Q5" s="47"/>
    </row>
    <row r="6" spans="1:18">
      <c r="A6" s="717"/>
      <c r="B6" s="133" t="s">
        <v>57</v>
      </c>
      <c r="C6" s="104">
        <v>43.126998901367202</v>
      </c>
      <c r="D6" s="104">
        <v>40.819000244140597</v>
      </c>
      <c r="E6" s="104">
        <v>41.015998840332003</v>
      </c>
      <c r="F6" s="104">
        <v>41.500999450683601</v>
      </c>
      <c r="G6" s="104">
        <v>42.025001525878899</v>
      </c>
      <c r="H6" s="104">
        <v>57.1</v>
      </c>
      <c r="I6" s="104">
        <v>57.1</v>
      </c>
      <c r="J6" s="118"/>
      <c r="K6" s="104">
        <v>45.065668917007663</v>
      </c>
      <c r="L6" s="104">
        <v>39.590674463170977</v>
      </c>
      <c r="M6" s="104">
        <v>36.958772699695686</v>
      </c>
      <c r="N6" s="104">
        <v>38.427612193533903</v>
      </c>
      <c r="O6" s="104">
        <v>40.95778914469701</v>
      </c>
      <c r="P6" s="457">
        <v>38.203507964118103</v>
      </c>
      <c r="Q6" s="47"/>
    </row>
    <row r="7" spans="1:18">
      <c r="A7" s="717" t="s">
        <v>13</v>
      </c>
      <c r="B7" s="133" t="s">
        <v>53</v>
      </c>
      <c r="C7" s="104">
        <v>26.426315516973574</v>
      </c>
      <c r="D7" s="104">
        <v>15.327826753485585</v>
      </c>
      <c r="E7" s="104">
        <v>15.327826753485585</v>
      </c>
      <c r="F7" s="104">
        <v>25.462102974618698</v>
      </c>
      <c r="G7" s="104">
        <v>25.462102974618698</v>
      </c>
      <c r="H7" s="104">
        <v>11.6</v>
      </c>
      <c r="I7" s="104">
        <v>11.6</v>
      </c>
      <c r="J7" s="104">
        <v>11.6</v>
      </c>
      <c r="K7" s="104">
        <v>11.6</v>
      </c>
      <c r="L7" s="104">
        <v>7</v>
      </c>
      <c r="M7" s="103">
        <v>8.1999999999999993</v>
      </c>
      <c r="N7" s="103">
        <v>7.5</v>
      </c>
      <c r="O7" s="104">
        <v>9.5</v>
      </c>
      <c r="P7" s="625">
        <v>9.8269626789210456</v>
      </c>
      <c r="Q7" s="47"/>
      <c r="R7" s="48" t="s">
        <v>12</v>
      </c>
    </row>
    <row r="8" spans="1:18">
      <c r="A8" s="717"/>
      <c r="B8" s="133" t="s">
        <v>69</v>
      </c>
      <c r="C8" s="104">
        <v>17.522047529468615</v>
      </c>
      <c r="D8" s="104">
        <v>18.199189155857233</v>
      </c>
      <c r="E8" s="104">
        <v>18.199189155857233</v>
      </c>
      <c r="F8" s="104">
        <v>13.408691450990846</v>
      </c>
      <c r="G8" s="104">
        <v>13.408691450990846</v>
      </c>
      <c r="H8" s="104">
        <v>13.3</v>
      </c>
      <c r="I8" s="104">
        <v>13.3</v>
      </c>
      <c r="J8" s="104">
        <v>13.3</v>
      </c>
      <c r="K8" s="104">
        <v>13.3</v>
      </c>
      <c r="L8" s="104">
        <v>17.100000000000001</v>
      </c>
      <c r="M8" s="104">
        <v>15</v>
      </c>
      <c r="N8" s="104">
        <v>17.899999999999999</v>
      </c>
      <c r="O8" s="104">
        <v>17</v>
      </c>
      <c r="P8" s="625">
        <v>17.364091015145522</v>
      </c>
      <c r="Q8" s="47"/>
    </row>
    <row r="9" spans="1:18">
      <c r="A9" s="717"/>
      <c r="B9" s="133" t="s">
        <v>57</v>
      </c>
      <c r="C9" s="104">
        <v>56.043352950313242</v>
      </c>
      <c r="D9" s="104">
        <v>66.325926874159919</v>
      </c>
      <c r="E9" s="104">
        <v>66.325926874159919</v>
      </c>
      <c r="F9" s="104">
        <v>60.775461131149221</v>
      </c>
      <c r="G9" s="104">
        <v>60.775461131149221</v>
      </c>
      <c r="H9" s="104">
        <v>75.099999999999994</v>
      </c>
      <c r="I9" s="104">
        <v>75.099999999999994</v>
      </c>
      <c r="J9" s="104">
        <v>75.099999999999994</v>
      </c>
      <c r="K9" s="104">
        <v>75.099999999999994</v>
      </c>
      <c r="L9" s="104">
        <v>76</v>
      </c>
      <c r="M9" s="103">
        <v>76.8</v>
      </c>
      <c r="N9" s="103">
        <v>74.599999999999994</v>
      </c>
      <c r="O9" s="104">
        <v>73.5</v>
      </c>
      <c r="P9" s="625">
        <v>72.808946305933432</v>
      </c>
      <c r="Q9" s="47"/>
    </row>
    <row r="10" spans="1:18">
      <c r="A10" s="717" t="s">
        <v>259</v>
      </c>
      <c r="B10" s="133" t="s">
        <v>53</v>
      </c>
      <c r="C10" s="104">
        <v>45.5246894076312</v>
      </c>
      <c r="D10" s="104">
        <v>43.600043822809802</v>
      </c>
      <c r="E10" s="104">
        <v>41.780902305056102</v>
      </c>
      <c r="F10" s="104">
        <v>39.8173500450673</v>
      </c>
      <c r="G10" s="104">
        <v>38.0053923156756</v>
      </c>
      <c r="H10" s="104">
        <v>37.967875075580302</v>
      </c>
      <c r="I10" s="104">
        <v>37.568952228384902</v>
      </c>
      <c r="J10" s="104">
        <v>36.996868924193201</v>
      </c>
      <c r="K10" s="104">
        <v>36.3444795652415</v>
      </c>
      <c r="L10" s="104">
        <v>35.835886883988202</v>
      </c>
      <c r="M10" s="104">
        <v>35.658547100668201</v>
      </c>
      <c r="N10" s="104">
        <v>35.212637496239303</v>
      </c>
      <c r="O10" s="104">
        <v>34.903643647764902</v>
      </c>
      <c r="P10" s="181">
        <v>34.433076687840902</v>
      </c>
      <c r="Q10" s="47"/>
    </row>
    <row r="11" spans="1:18">
      <c r="A11" s="717"/>
      <c r="B11" s="133" t="s">
        <v>69</v>
      </c>
      <c r="C11" s="104">
        <v>16.900269201117201</v>
      </c>
      <c r="D11" s="104">
        <v>17.440869639313899</v>
      </c>
      <c r="E11" s="104">
        <v>17.951035162668401</v>
      </c>
      <c r="F11" s="104">
        <v>18.5325646389234</v>
      </c>
      <c r="G11" s="104">
        <v>19.032897518546399</v>
      </c>
      <c r="H11" s="104">
        <v>18.247588001787602</v>
      </c>
      <c r="I11" s="104">
        <v>17.572680056622701</v>
      </c>
      <c r="J11" s="104">
        <v>16.918423172855601</v>
      </c>
      <c r="K11" s="104">
        <v>16.283572709292201</v>
      </c>
      <c r="L11" s="104">
        <v>15.592253761590801</v>
      </c>
      <c r="M11" s="104">
        <v>15.289933175253299</v>
      </c>
      <c r="N11" s="104">
        <v>14.6956640001978</v>
      </c>
      <c r="O11" s="104">
        <v>14.9506737818879</v>
      </c>
      <c r="P11" s="181">
        <v>14.8467288344888</v>
      </c>
      <c r="Q11" s="47"/>
    </row>
    <row r="12" spans="1:18">
      <c r="A12" s="717"/>
      <c r="B12" s="133" t="s">
        <v>57</v>
      </c>
      <c r="C12" s="104">
        <v>37.575041391251602</v>
      </c>
      <c r="D12" s="104">
        <v>38.959086537876303</v>
      </c>
      <c r="E12" s="104">
        <v>40.268062532275501</v>
      </c>
      <c r="F12" s="104">
        <v>41.650085316009402</v>
      </c>
      <c r="G12" s="104">
        <v>42.961710165778001</v>
      </c>
      <c r="H12" s="104">
        <v>43.784536922632</v>
      </c>
      <c r="I12" s="104">
        <v>44.857863954419699</v>
      </c>
      <c r="J12" s="104">
        <v>46.084707902951102</v>
      </c>
      <c r="K12" s="104">
        <v>47.371947725466299</v>
      </c>
      <c r="L12" s="104">
        <v>48.571859354421001</v>
      </c>
      <c r="M12" s="104">
        <v>49.051088596680302</v>
      </c>
      <c r="N12" s="104">
        <v>50.092110631668803</v>
      </c>
      <c r="O12" s="104">
        <v>50.145682570347297</v>
      </c>
      <c r="P12" s="181">
        <v>50.720581574943999</v>
      </c>
      <c r="Q12" s="47"/>
    </row>
    <row r="13" spans="1:18">
      <c r="A13" s="717" t="s">
        <v>85</v>
      </c>
      <c r="B13" s="133" t="s">
        <v>53</v>
      </c>
      <c r="C13" s="104">
        <v>66.163049915455503</v>
      </c>
      <c r="D13" s="104">
        <v>64.417320856901497</v>
      </c>
      <c r="E13" s="104">
        <v>62.641602791221601</v>
      </c>
      <c r="F13" s="104">
        <v>61.264654212660702</v>
      </c>
      <c r="G13" s="104">
        <v>59.868449750089503</v>
      </c>
      <c r="H13" s="104">
        <v>58.787480536186401</v>
      </c>
      <c r="I13" s="104">
        <v>58.329122660167599</v>
      </c>
      <c r="J13" s="104">
        <v>57.776398402258899</v>
      </c>
      <c r="K13" s="104">
        <v>56.959064075927003</v>
      </c>
      <c r="L13" s="104">
        <v>56.266877182398702</v>
      </c>
      <c r="M13" s="104">
        <v>56.335449863335498</v>
      </c>
      <c r="N13" s="104">
        <v>56.188377466451698</v>
      </c>
      <c r="O13" s="104">
        <v>55.621607073739298</v>
      </c>
      <c r="P13" s="181">
        <v>55.063490404214001</v>
      </c>
      <c r="Q13" s="86"/>
    </row>
    <row r="14" spans="1:18">
      <c r="A14" s="717"/>
      <c r="B14" s="133" t="s">
        <v>69</v>
      </c>
      <c r="C14" s="104">
        <v>8.1839858185292407</v>
      </c>
      <c r="D14" s="104">
        <v>8.3184770905345005</v>
      </c>
      <c r="E14" s="104">
        <v>8.4556215631748994</v>
      </c>
      <c r="F14" s="104">
        <v>8.7002185249909498</v>
      </c>
      <c r="G14" s="104">
        <v>8.9550044454380604</v>
      </c>
      <c r="H14" s="104">
        <v>9.1333703269196498</v>
      </c>
      <c r="I14" s="104">
        <v>9.2039055153942595</v>
      </c>
      <c r="J14" s="104">
        <v>9.2895015156856608</v>
      </c>
      <c r="K14" s="104">
        <v>9.4205294495440697</v>
      </c>
      <c r="L14" s="104">
        <v>9.5068615448217706</v>
      </c>
      <c r="M14" s="104">
        <v>9.6836602010055</v>
      </c>
      <c r="N14" s="104">
        <v>9.6548259684435997</v>
      </c>
      <c r="O14" s="104">
        <v>9.6846230645406095</v>
      </c>
      <c r="P14" s="181">
        <v>9.7655956575619793</v>
      </c>
      <c r="Q14" s="86"/>
    </row>
    <row r="15" spans="1:18">
      <c r="A15" s="717"/>
      <c r="B15" s="133" t="s">
        <v>57</v>
      </c>
      <c r="C15" s="104">
        <v>25.6529642660152</v>
      </c>
      <c r="D15" s="104">
        <v>27.264202052563999</v>
      </c>
      <c r="E15" s="104">
        <v>28.902775645603601</v>
      </c>
      <c r="F15" s="104">
        <v>30.0351233917036</v>
      </c>
      <c r="G15" s="104">
        <v>31.176549545478899</v>
      </c>
      <c r="H15" s="104">
        <v>32.079152757563399</v>
      </c>
      <c r="I15" s="104">
        <v>32.466968330345203</v>
      </c>
      <c r="J15" s="104">
        <v>32.934096714987497</v>
      </c>
      <c r="K15" s="104">
        <v>33.620406474528998</v>
      </c>
      <c r="L15" s="104">
        <v>34.226261272779503</v>
      </c>
      <c r="M15" s="104">
        <v>33.980893151520497</v>
      </c>
      <c r="N15" s="104">
        <v>34.156796565104599</v>
      </c>
      <c r="O15" s="104">
        <v>34.693769861720099</v>
      </c>
      <c r="P15" s="181">
        <v>35.170913938223997</v>
      </c>
      <c r="Q15" s="86"/>
    </row>
    <row r="16" spans="1:18">
      <c r="A16" s="717" t="s">
        <v>258</v>
      </c>
      <c r="B16" s="133" t="s">
        <v>53</v>
      </c>
      <c r="C16" s="104">
        <v>15.0638973939735</v>
      </c>
      <c r="D16" s="104">
        <v>14.744064721004101</v>
      </c>
      <c r="E16" s="104">
        <v>14.4386452958368</v>
      </c>
      <c r="F16" s="104">
        <v>14.123658438056101</v>
      </c>
      <c r="G16" s="104">
        <v>13.8157871203368</v>
      </c>
      <c r="H16" s="104">
        <v>13.5054883197298</v>
      </c>
      <c r="I16" s="104">
        <v>13.204622517472799</v>
      </c>
      <c r="J16" s="104">
        <v>13.2704088674658</v>
      </c>
      <c r="K16" s="104">
        <v>13.388079949353401</v>
      </c>
      <c r="L16" s="104">
        <v>13.4848944049793</v>
      </c>
      <c r="M16" s="104">
        <v>13.862081833086499</v>
      </c>
      <c r="N16" s="104">
        <v>14.026346432617</v>
      </c>
      <c r="O16" s="104">
        <v>14.002488794384499</v>
      </c>
      <c r="P16" s="181">
        <v>13.773962074815</v>
      </c>
      <c r="Q16" s="86"/>
    </row>
    <row r="17" spans="1:21">
      <c r="A17" s="717"/>
      <c r="B17" s="133" t="s">
        <v>69</v>
      </c>
      <c r="C17" s="104">
        <v>25.863598152104299</v>
      </c>
      <c r="D17" s="104">
        <v>25.798049296839601</v>
      </c>
      <c r="E17" s="104">
        <v>25.819093727658998</v>
      </c>
      <c r="F17" s="104">
        <v>25.654631277454499</v>
      </c>
      <c r="G17" s="104">
        <v>25.421649252209701</v>
      </c>
      <c r="H17" s="104">
        <v>25.079158457641402</v>
      </c>
      <c r="I17" s="104">
        <v>24.525984360943902</v>
      </c>
      <c r="J17" s="104">
        <v>23.217641500419401</v>
      </c>
      <c r="K17" s="104">
        <v>22.0718097133038</v>
      </c>
      <c r="L17" s="104">
        <v>21.019211862715402</v>
      </c>
      <c r="M17" s="104">
        <v>19.953315363453399</v>
      </c>
      <c r="N17" s="104">
        <v>18.833817856322401</v>
      </c>
      <c r="O17" s="104">
        <v>18.593066009431599</v>
      </c>
      <c r="P17" s="181">
        <v>18.471603896052201</v>
      </c>
      <c r="Q17" s="86"/>
    </row>
    <row r="18" spans="1:21">
      <c r="A18" s="717"/>
      <c r="B18" s="133" t="s">
        <v>57</v>
      </c>
      <c r="C18" s="104">
        <v>59.0725044539221</v>
      </c>
      <c r="D18" s="104">
        <v>59.458264025404503</v>
      </c>
      <c r="E18" s="104">
        <v>59.742631397636003</v>
      </c>
      <c r="F18" s="104">
        <v>60.221710284489397</v>
      </c>
      <c r="G18" s="104">
        <v>60.762563627453403</v>
      </c>
      <c r="H18" s="104">
        <v>61.415353222628802</v>
      </c>
      <c r="I18" s="104">
        <v>62.269393121583299</v>
      </c>
      <c r="J18" s="104">
        <v>63.511949632114799</v>
      </c>
      <c r="K18" s="104">
        <v>64.540110337342895</v>
      </c>
      <c r="L18" s="104">
        <v>65.495524131252694</v>
      </c>
      <c r="M18" s="104">
        <v>66.184602803460095</v>
      </c>
      <c r="N18" s="104">
        <v>67.139835711060599</v>
      </c>
      <c r="O18" s="104">
        <v>67.404042478645906</v>
      </c>
      <c r="P18" s="181">
        <v>67.754434029132796</v>
      </c>
      <c r="Q18" s="86"/>
    </row>
    <row r="19" spans="1:21">
      <c r="A19" s="717" t="s">
        <v>11</v>
      </c>
      <c r="B19" s="133" t="s">
        <v>53</v>
      </c>
      <c r="C19" s="104">
        <v>32.3101522828375</v>
      </c>
      <c r="D19" s="104">
        <v>32.044700335224398</v>
      </c>
      <c r="E19" s="104">
        <v>31.598826241878001</v>
      </c>
      <c r="F19" s="104">
        <v>31.371337767448001</v>
      </c>
      <c r="G19" s="104">
        <v>31.141904166378499</v>
      </c>
      <c r="H19" s="104">
        <v>30.836709750751201</v>
      </c>
      <c r="I19" s="104">
        <v>30.4354506357651</v>
      </c>
      <c r="J19" s="104">
        <v>30.402132414968602</v>
      </c>
      <c r="K19" s="104">
        <v>30.267608661634998</v>
      </c>
      <c r="L19" s="104">
        <v>29.834202723844101</v>
      </c>
      <c r="M19" s="104">
        <v>30.213815740261399</v>
      </c>
      <c r="N19" s="104">
        <v>30.110937357352601</v>
      </c>
      <c r="O19" s="104">
        <v>29.557630747557301</v>
      </c>
      <c r="P19" s="181">
        <v>29.196988312383802</v>
      </c>
      <c r="Q19" s="86"/>
    </row>
    <row r="20" spans="1:21">
      <c r="A20" s="717"/>
      <c r="B20" s="133" t="s">
        <v>69</v>
      </c>
      <c r="C20" s="104">
        <v>32.273901155258798</v>
      </c>
      <c r="D20" s="104">
        <v>32.667099395584501</v>
      </c>
      <c r="E20" s="104">
        <v>33.080416404667098</v>
      </c>
      <c r="F20" s="104">
        <v>33.175078579983897</v>
      </c>
      <c r="G20" s="104">
        <v>33.470627010531302</v>
      </c>
      <c r="H20" s="104">
        <v>33.888249496924502</v>
      </c>
      <c r="I20" s="104">
        <v>34.105872301318897</v>
      </c>
      <c r="J20" s="104">
        <v>33.906441597745797</v>
      </c>
      <c r="K20" s="104">
        <v>34.024864104405303</v>
      </c>
      <c r="L20" s="104">
        <v>34.374681457385101</v>
      </c>
      <c r="M20" s="104">
        <v>34.400816245926997</v>
      </c>
      <c r="N20" s="104">
        <v>34.650622421302799</v>
      </c>
      <c r="O20" s="104">
        <v>34.791578037060503</v>
      </c>
      <c r="P20" s="181">
        <v>34.850819557615601</v>
      </c>
      <c r="Q20" s="86"/>
    </row>
    <row r="21" spans="1:21">
      <c r="A21" s="717"/>
      <c r="B21" s="133" t="s">
        <v>57</v>
      </c>
      <c r="C21" s="104">
        <v>35.415806053657299</v>
      </c>
      <c r="D21" s="104">
        <v>35.288059772789197</v>
      </c>
      <c r="E21" s="104">
        <v>35.320757353454901</v>
      </c>
      <c r="F21" s="104">
        <v>35.453723412432801</v>
      </c>
      <c r="G21" s="104">
        <v>35.387327671263002</v>
      </c>
      <c r="H21" s="104">
        <v>35.275040752324301</v>
      </c>
      <c r="I21" s="104">
        <v>35.458677062916003</v>
      </c>
      <c r="J21" s="104">
        <v>35.691425987285498</v>
      </c>
      <c r="K21" s="104">
        <v>35.707380991727099</v>
      </c>
      <c r="L21" s="104">
        <v>35.791115818770898</v>
      </c>
      <c r="M21" s="104">
        <v>35.385517619003501</v>
      </c>
      <c r="N21" s="104">
        <v>35.238587470292501</v>
      </c>
      <c r="O21" s="104">
        <v>35.6507912153821</v>
      </c>
      <c r="P21" s="181">
        <v>35.952192130000597</v>
      </c>
      <c r="Q21" s="86"/>
    </row>
    <row r="22" spans="1:21">
      <c r="A22" s="717" t="s">
        <v>10</v>
      </c>
      <c r="B22" s="133" t="s">
        <v>53</v>
      </c>
      <c r="C22" s="104">
        <v>67.687563317598006</v>
      </c>
      <c r="D22" s="104">
        <v>67.054822169503296</v>
      </c>
      <c r="E22" s="104">
        <v>66.762596269738395</v>
      </c>
      <c r="F22" s="104">
        <v>66.058373937924202</v>
      </c>
      <c r="G22" s="104">
        <v>65.297104645261896</v>
      </c>
      <c r="H22" s="104">
        <v>64.865628493791306</v>
      </c>
      <c r="I22" s="104">
        <v>64.457467343834793</v>
      </c>
      <c r="J22" s="104">
        <v>63.866472175361501</v>
      </c>
      <c r="K22" s="104">
        <v>63.214321798624397</v>
      </c>
      <c r="L22" s="104">
        <v>62.436848518060799</v>
      </c>
      <c r="M22" s="104">
        <v>62.5283135170178</v>
      </c>
      <c r="N22" s="104">
        <v>62.386928539069999</v>
      </c>
      <c r="O22" s="104">
        <v>61.905914530935497</v>
      </c>
      <c r="P22" s="181">
        <v>61.701942185460801</v>
      </c>
      <c r="Q22" s="86"/>
    </row>
    <row r="23" spans="1:21">
      <c r="A23" s="717"/>
      <c r="B23" s="133" t="s">
        <v>69</v>
      </c>
      <c r="C23" s="104">
        <v>7.3490632741449504</v>
      </c>
      <c r="D23" s="104">
        <v>7.3944843905165198</v>
      </c>
      <c r="E23" s="104">
        <v>7.3771928440551999</v>
      </c>
      <c r="F23" s="104">
        <v>7.4326485331400303</v>
      </c>
      <c r="G23" s="104">
        <v>7.5199772090355497</v>
      </c>
      <c r="H23" s="104">
        <v>7.5275665551787396</v>
      </c>
      <c r="I23" s="104">
        <v>7.5381423977548003</v>
      </c>
      <c r="J23" s="104">
        <v>7.5814962544205802</v>
      </c>
      <c r="K23" s="104">
        <v>7.6376843721206598</v>
      </c>
      <c r="L23" s="104">
        <v>7.732522211599</v>
      </c>
      <c r="M23" s="104">
        <v>7.9070329391884799</v>
      </c>
      <c r="N23" s="104">
        <v>7.9916938545035698</v>
      </c>
      <c r="O23" s="104">
        <v>7.9991470566315401</v>
      </c>
      <c r="P23" s="181">
        <v>8.0030346253020994</v>
      </c>
      <c r="Q23" s="86"/>
    </row>
    <row r="24" spans="1:21">
      <c r="A24" s="717"/>
      <c r="B24" s="133" t="s">
        <v>57</v>
      </c>
      <c r="C24" s="104">
        <v>24.963373408257102</v>
      </c>
      <c r="D24" s="104">
        <v>25.550693439980201</v>
      </c>
      <c r="E24" s="104">
        <v>25.8601937365246</v>
      </c>
      <c r="F24" s="104">
        <v>26.5089943709077</v>
      </c>
      <c r="G24" s="104">
        <v>27.1829016209313</v>
      </c>
      <c r="H24" s="104">
        <v>27.60680495103</v>
      </c>
      <c r="I24" s="104">
        <v>28.0043902584104</v>
      </c>
      <c r="J24" s="104">
        <v>28.552031570217899</v>
      </c>
      <c r="K24" s="104">
        <v>29.147993829254901</v>
      </c>
      <c r="L24" s="104">
        <v>29.830643844880299</v>
      </c>
      <c r="M24" s="104">
        <v>29.564653543793799</v>
      </c>
      <c r="N24" s="104">
        <v>29.6213776064264</v>
      </c>
      <c r="O24" s="104">
        <v>30.094938412432999</v>
      </c>
      <c r="P24" s="181">
        <v>30.295023189237099</v>
      </c>
      <c r="Q24" s="86"/>
      <c r="R24" s="55" t="s">
        <v>16</v>
      </c>
    </row>
    <row r="25" spans="1:21">
      <c r="A25" s="717" t="s">
        <v>9</v>
      </c>
      <c r="B25" s="133" t="s">
        <v>53</v>
      </c>
      <c r="C25" s="104">
        <v>73.311299860765502</v>
      </c>
      <c r="D25" s="104">
        <v>71.245854520315007</v>
      </c>
      <c r="E25" s="104">
        <v>68.872882852344304</v>
      </c>
      <c r="F25" s="104">
        <v>71.242867243784502</v>
      </c>
      <c r="G25" s="104">
        <v>73.106830569855106</v>
      </c>
      <c r="H25" s="104">
        <v>74.644278256233207</v>
      </c>
      <c r="I25" s="104">
        <v>73.983393866297803</v>
      </c>
      <c r="J25" s="104">
        <v>73.292106085870699</v>
      </c>
      <c r="K25" s="104">
        <v>72.627056284750196</v>
      </c>
      <c r="L25" s="104">
        <v>71.787541746459198</v>
      </c>
      <c r="M25" s="104">
        <v>71.527665252637803</v>
      </c>
      <c r="N25" s="104">
        <v>71.151829992988894</v>
      </c>
      <c r="O25" s="104">
        <v>70.066446931976898</v>
      </c>
      <c r="P25" s="181">
        <v>69.377675790811793</v>
      </c>
      <c r="Q25" s="86"/>
    </row>
    <row r="26" spans="1:21">
      <c r="A26" s="717"/>
      <c r="B26" s="133" t="s">
        <v>69</v>
      </c>
      <c r="C26" s="104">
        <v>5.9848479838224904</v>
      </c>
      <c r="D26" s="104">
        <v>6.7585556331911603</v>
      </c>
      <c r="E26" s="104">
        <v>7.6891946828209496</v>
      </c>
      <c r="F26" s="104">
        <v>8.1794968160845603</v>
      </c>
      <c r="G26" s="104">
        <v>8.6952103175133395</v>
      </c>
      <c r="H26" s="104">
        <v>9.2112711345000093</v>
      </c>
      <c r="I26" s="104">
        <v>9.2230036905983894</v>
      </c>
      <c r="J26" s="104">
        <v>9.2542298409949098</v>
      </c>
      <c r="K26" s="104">
        <v>9.3154181109252594</v>
      </c>
      <c r="L26" s="104">
        <v>9.4194349398193005</v>
      </c>
      <c r="M26" s="104">
        <v>9.5895718748269303</v>
      </c>
      <c r="N26" s="104">
        <v>9.6677210163663094</v>
      </c>
      <c r="O26" s="104">
        <v>9.8594602494800405</v>
      </c>
      <c r="P26" s="181">
        <v>10.122069134554</v>
      </c>
      <c r="Q26" s="86"/>
    </row>
    <row r="27" spans="1:21">
      <c r="A27" s="717"/>
      <c r="B27" s="133" t="s">
        <v>57</v>
      </c>
      <c r="C27" s="104">
        <v>20.703861881210599</v>
      </c>
      <c r="D27" s="104">
        <v>21.9955898464938</v>
      </c>
      <c r="E27" s="104">
        <v>23.437922464834699</v>
      </c>
      <c r="F27" s="104">
        <v>20.577627446858699</v>
      </c>
      <c r="G27" s="104">
        <v>18.197950863689002</v>
      </c>
      <c r="H27" s="104">
        <v>16.144450609266801</v>
      </c>
      <c r="I27" s="104">
        <v>16.7935946478216</v>
      </c>
      <c r="J27" s="104">
        <v>17.453664073134401</v>
      </c>
      <c r="K27" s="104">
        <v>18.057525604324599</v>
      </c>
      <c r="L27" s="104">
        <v>18.793023313721498</v>
      </c>
      <c r="M27" s="104">
        <v>18.882769963835099</v>
      </c>
      <c r="N27" s="104">
        <v>19.180448990644798</v>
      </c>
      <c r="O27" s="104">
        <v>20.074099449841</v>
      </c>
      <c r="P27" s="181">
        <v>20.5002550746343</v>
      </c>
      <c r="Q27" s="86"/>
    </row>
    <row r="28" spans="1:21">
      <c r="A28" s="717" t="s">
        <v>8</v>
      </c>
      <c r="B28" s="133" t="s">
        <v>53</v>
      </c>
      <c r="C28" s="104">
        <v>8.6300901972194506</v>
      </c>
      <c r="D28" s="104">
        <v>7.7260000253388599</v>
      </c>
      <c r="E28" s="104">
        <v>7.6642916528844296</v>
      </c>
      <c r="F28" s="104">
        <v>7.1509547163756304</v>
      </c>
      <c r="G28" s="104">
        <v>7.3458908550237298</v>
      </c>
      <c r="H28" s="104">
        <v>7.5444418270396101</v>
      </c>
      <c r="I28" s="104">
        <v>7.20684747775696</v>
      </c>
      <c r="J28" s="104">
        <v>6.95414664487439</v>
      </c>
      <c r="K28" s="104">
        <v>6.2033226642280104</v>
      </c>
      <c r="L28" s="104">
        <v>5.5842992553376396</v>
      </c>
      <c r="M28" s="104">
        <v>5.3178330671536704</v>
      </c>
      <c r="N28" s="104">
        <v>5.3394724460835699</v>
      </c>
      <c r="O28" s="104">
        <v>5.4674303465682899</v>
      </c>
      <c r="P28" s="181">
        <v>5.3230647361703998</v>
      </c>
      <c r="Q28" s="15"/>
      <c r="R28" s="7"/>
      <c r="S28" s="7"/>
      <c r="T28" s="7"/>
      <c r="U28" s="7"/>
    </row>
    <row r="29" spans="1:21">
      <c r="A29" s="717"/>
      <c r="B29" s="133" t="s">
        <v>69</v>
      </c>
      <c r="C29" s="104">
        <v>28.7098598879899</v>
      </c>
      <c r="D29" s="104">
        <v>28.142245131771102</v>
      </c>
      <c r="E29" s="104">
        <v>27.988449744768001</v>
      </c>
      <c r="F29" s="104">
        <v>27.0576806356869</v>
      </c>
      <c r="G29" s="104">
        <v>26.370795549831001</v>
      </c>
      <c r="H29" s="104">
        <v>25.346777690151601</v>
      </c>
      <c r="I29" s="104">
        <v>26.2368905133902</v>
      </c>
      <c r="J29" s="104">
        <v>24.6878628641741</v>
      </c>
      <c r="K29" s="104">
        <v>24.104895933885398</v>
      </c>
      <c r="L29" s="104">
        <v>23.938321367932701</v>
      </c>
      <c r="M29" s="104">
        <v>23.404468180313401</v>
      </c>
      <c r="N29" s="104">
        <v>22.131159981180499</v>
      </c>
      <c r="O29" s="104">
        <v>22.795139042105401</v>
      </c>
      <c r="P29" s="181">
        <v>22.983232847775401</v>
      </c>
      <c r="Q29" s="15"/>
    </row>
    <row r="30" spans="1:21">
      <c r="A30" s="717"/>
      <c r="B30" s="133" t="s">
        <v>57</v>
      </c>
      <c r="C30" s="104">
        <v>62.660049914790598</v>
      </c>
      <c r="D30" s="104">
        <v>64.131754842890004</v>
      </c>
      <c r="E30" s="104">
        <v>64.347258602347594</v>
      </c>
      <c r="F30" s="104">
        <v>65.791190238661699</v>
      </c>
      <c r="G30" s="104">
        <v>66.283140705906803</v>
      </c>
      <c r="H30" s="104">
        <v>67.108780482808797</v>
      </c>
      <c r="I30" s="104">
        <v>66.556432649745901</v>
      </c>
      <c r="J30" s="104">
        <v>68.357990490951494</v>
      </c>
      <c r="K30" s="104">
        <v>69.691781401886601</v>
      </c>
      <c r="L30" s="104">
        <v>70.477379376729601</v>
      </c>
      <c r="M30" s="104">
        <v>71.277516852992406</v>
      </c>
      <c r="N30" s="104">
        <v>72.529177859733807</v>
      </c>
      <c r="O30" s="104">
        <v>71.737607116696495</v>
      </c>
      <c r="P30" s="181">
        <v>71.693526382960002</v>
      </c>
      <c r="Q30" s="15"/>
    </row>
    <row r="31" spans="1:21">
      <c r="A31" s="717" t="s">
        <v>6</v>
      </c>
      <c r="B31" s="133" t="s">
        <v>53</v>
      </c>
      <c r="C31" s="104">
        <v>76.566001892089801</v>
      </c>
      <c r="D31" s="104">
        <v>75.735000610351605</v>
      </c>
      <c r="E31" s="104">
        <v>74.872001647949205</v>
      </c>
      <c r="F31" s="104">
        <v>73.920997619628906</v>
      </c>
      <c r="G31" s="104">
        <v>72.983001708984403</v>
      </c>
      <c r="H31" s="104">
        <v>72.115997314453097</v>
      </c>
      <c r="I31" s="104">
        <v>72.027000427246094</v>
      </c>
      <c r="J31" s="104">
        <v>71.920997619628906</v>
      </c>
      <c r="K31" s="104">
        <v>71.692001342773395</v>
      </c>
      <c r="L31" s="104">
        <v>73.599999999999994</v>
      </c>
      <c r="M31" s="104">
        <v>73.599999999999994</v>
      </c>
      <c r="N31" s="99"/>
      <c r="O31" s="99">
        <v>74.7</v>
      </c>
      <c r="P31" s="457">
        <v>69.484581487529994</v>
      </c>
      <c r="Q31" s="47"/>
    </row>
    <row r="32" spans="1:21">
      <c r="A32" s="717"/>
      <c r="B32" s="133" t="s">
        <v>69</v>
      </c>
      <c r="C32" s="104">
        <v>5.3330001831054696</v>
      </c>
      <c r="D32" s="104">
        <v>5.7270002365112296</v>
      </c>
      <c r="E32" s="104">
        <v>6.1180000305175799</v>
      </c>
      <c r="F32" s="104">
        <v>6.5240001678466797</v>
      </c>
      <c r="G32" s="104">
        <v>7.1300001144409197</v>
      </c>
      <c r="H32" s="104">
        <v>7.7459998130798304</v>
      </c>
      <c r="I32" s="104">
        <v>7.7270002365112296</v>
      </c>
      <c r="J32" s="104">
        <v>7.7740001678466797</v>
      </c>
      <c r="K32" s="104">
        <v>7.8819999694824201</v>
      </c>
      <c r="L32" s="104">
        <v>4</v>
      </c>
      <c r="M32" s="104">
        <v>4</v>
      </c>
      <c r="N32" s="99"/>
      <c r="O32" s="99">
        <v>3.2</v>
      </c>
      <c r="P32" s="457">
        <v>9.0602525432552401</v>
      </c>
      <c r="Q32" s="47"/>
    </row>
    <row r="33" spans="1:19">
      <c r="A33" s="717"/>
      <c r="B33" s="133" t="s">
        <v>57</v>
      </c>
      <c r="C33" s="104">
        <v>18.100999832153299</v>
      </c>
      <c r="D33" s="104">
        <v>18.537000656127901</v>
      </c>
      <c r="E33" s="104">
        <v>19.0100002288818</v>
      </c>
      <c r="F33" s="104">
        <v>19.555000305175799</v>
      </c>
      <c r="G33" s="104">
        <v>19.886999130248999</v>
      </c>
      <c r="H33" s="104">
        <v>20.1380004882813</v>
      </c>
      <c r="I33" s="104">
        <v>20.246000289916999</v>
      </c>
      <c r="J33" s="104">
        <v>20.304000854492202</v>
      </c>
      <c r="K33" s="104">
        <v>20.426000595092798</v>
      </c>
      <c r="L33" s="104">
        <v>22.4</v>
      </c>
      <c r="M33" s="104">
        <v>22.4</v>
      </c>
      <c r="N33" s="99"/>
      <c r="O33" s="99">
        <v>22.1</v>
      </c>
      <c r="P33" s="457">
        <v>21.4551589065297</v>
      </c>
      <c r="Q33" s="47"/>
    </row>
    <row r="34" spans="1:19">
      <c r="A34" s="717" t="s">
        <v>5</v>
      </c>
      <c r="B34" s="133" t="s">
        <v>53</v>
      </c>
      <c r="C34" s="104">
        <v>31.710769053871498</v>
      </c>
      <c r="D34" s="104">
        <v>29.526243208560199</v>
      </c>
      <c r="E34" s="104">
        <v>27.367711240001601</v>
      </c>
      <c r="F34" s="104">
        <v>31.392282989749202</v>
      </c>
      <c r="G34" s="104">
        <v>29.3210559975794</v>
      </c>
      <c r="H34" s="104">
        <v>24.449073581639901</v>
      </c>
      <c r="I34" s="104">
        <v>20.071332762596899</v>
      </c>
      <c r="J34" s="104">
        <v>21.3833229259529</v>
      </c>
      <c r="K34" s="104">
        <v>22.590556737431701</v>
      </c>
      <c r="L34" s="104">
        <v>22.186452351869001</v>
      </c>
      <c r="M34" s="104">
        <v>22.251545529534301</v>
      </c>
      <c r="N34" s="104">
        <v>22.194849155239801</v>
      </c>
      <c r="O34" s="104">
        <v>21.674145386309899</v>
      </c>
      <c r="P34" s="181">
        <v>21.491818742230901</v>
      </c>
      <c r="Q34" s="419"/>
    </row>
    <row r="35" spans="1:19">
      <c r="A35" s="717"/>
      <c r="B35" s="133" t="s">
        <v>69</v>
      </c>
      <c r="C35" s="104">
        <v>12.6678041018687</v>
      </c>
      <c r="D35" s="104">
        <v>13.2563157995544</v>
      </c>
      <c r="E35" s="104">
        <v>13.884425114214199</v>
      </c>
      <c r="F35" s="104">
        <v>14.4431470779116</v>
      </c>
      <c r="G35" s="104">
        <v>14.831966001224099</v>
      </c>
      <c r="H35" s="104">
        <v>17.043114058655899</v>
      </c>
      <c r="I35" s="104">
        <v>19.3334653277598</v>
      </c>
      <c r="J35" s="104">
        <v>17.617784347389801</v>
      </c>
      <c r="K35" s="104">
        <v>16.220533745094901</v>
      </c>
      <c r="L35" s="104">
        <v>15.9886246738536</v>
      </c>
      <c r="M35" s="104">
        <v>15.9952266755402</v>
      </c>
      <c r="N35" s="104">
        <v>16.191853446789199</v>
      </c>
      <c r="O35" s="104">
        <v>16.2540355948205</v>
      </c>
      <c r="P35" s="181">
        <v>16.280584628318799</v>
      </c>
      <c r="Q35" s="419"/>
    </row>
    <row r="36" spans="1:19">
      <c r="A36" s="717"/>
      <c r="B36" s="133" t="s">
        <v>57</v>
      </c>
      <c r="C36" s="104">
        <v>55.621426844259901</v>
      </c>
      <c r="D36" s="104">
        <v>57.217440991885397</v>
      </c>
      <c r="E36" s="104">
        <v>58.747713462710998</v>
      </c>
      <c r="F36" s="104">
        <v>54.164569932339099</v>
      </c>
      <c r="G36" s="104">
        <v>55.847115536697899</v>
      </c>
      <c r="H36" s="104">
        <v>58.507812359704197</v>
      </c>
      <c r="I36" s="104">
        <v>60.595201909643301</v>
      </c>
      <c r="J36" s="104">
        <v>60.998892726657203</v>
      </c>
      <c r="K36" s="104">
        <v>61.188909517473398</v>
      </c>
      <c r="L36" s="104">
        <v>61.824922974277399</v>
      </c>
      <c r="M36" s="104">
        <v>61.753100302284999</v>
      </c>
      <c r="N36" s="104">
        <v>61.613297397971003</v>
      </c>
      <c r="O36" s="104">
        <v>62.071702467394701</v>
      </c>
      <c r="P36" s="181">
        <v>62.227709326712798</v>
      </c>
      <c r="Q36" s="419"/>
    </row>
    <row r="37" spans="1:19">
      <c r="A37" s="717" t="s">
        <v>4</v>
      </c>
      <c r="B37" s="133" t="s">
        <v>53</v>
      </c>
      <c r="C37" s="99"/>
      <c r="D37" s="99"/>
      <c r="E37" s="99"/>
      <c r="F37" s="99"/>
      <c r="G37" s="99"/>
      <c r="H37" s="99"/>
      <c r="I37" s="99"/>
      <c r="J37" s="99"/>
      <c r="K37" s="99"/>
      <c r="L37" s="99"/>
      <c r="M37" s="99"/>
      <c r="N37" s="99"/>
      <c r="O37" s="99"/>
      <c r="P37" s="181"/>
      <c r="Q37" s="15"/>
    </row>
    <row r="38" spans="1:19">
      <c r="A38" s="717"/>
      <c r="B38" s="133" t="s">
        <v>69</v>
      </c>
      <c r="C38" s="99"/>
      <c r="D38" s="99"/>
      <c r="E38" s="99"/>
      <c r="F38" s="99"/>
      <c r="G38" s="99"/>
      <c r="H38" s="99"/>
      <c r="I38" s="99"/>
      <c r="J38" s="99"/>
      <c r="K38" s="99"/>
      <c r="L38" s="99"/>
      <c r="M38" s="99"/>
      <c r="N38" s="99"/>
      <c r="O38" s="99"/>
      <c r="P38" s="181"/>
      <c r="Q38" s="15"/>
      <c r="S38" t="s">
        <v>16</v>
      </c>
    </row>
    <row r="39" spans="1:19">
      <c r="A39" s="717"/>
      <c r="B39" s="133" t="s">
        <v>57</v>
      </c>
      <c r="C39" s="99"/>
      <c r="D39" s="99"/>
      <c r="E39" s="99"/>
      <c r="F39" s="99"/>
      <c r="G39" s="99"/>
      <c r="H39" s="99"/>
      <c r="I39" s="99"/>
      <c r="J39" s="99"/>
      <c r="K39" s="99"/>
      <c r="L39" s="99"/>
      <c r="M39" s="99"/>
      <c r="N39" s="99"/>
      <c r="O39" s="99"/>
      <c r="P39" s="181"/>
      <c r="Q39" s="15"/>
    </row>
    <row r="40" spans="1:19">
      <c r="A40" s="717" t="s">
        <v>3</v>
      </c>
      <c r="B40" s="133" t="s">
        <v>53</v>
      </c>
      <c r="C40" s="104">
        <v>4.8251613074208652</v>
      </c>
      <c r="D40" s="104">
        <v>4.5780529218808912</v>
      </c>
      <c r="E40" s="104">
        <v>4.8266744513342923</v>
      </c>
      <c r="F40" s="104">
        <v>4.9776304580759607</v>
      </c>
      <c r="G40" s="104">
        <v>4.631531039798725</v>
      </c>
      <c r="H40" s="104">
        <v>5.587806394808676</v>
      </c>
      <c r="I40" s="104">
        <v>5.5377375515002196</v>
      </c>
      <c r="J40" s="104">
        <v>5.2110607349290641</v>
      </c>
      <c r="K40" s="104">
        <v>5.1567718848798405</v>
      </c>
      <c r="L40" s="104">
        <v>5.2663499363481732</v>
      </c>
      <c r="M40" s="104">
        <v>5.4474418709608852</v>
      </c>
      <c r="N40" s="104">
        <v>5.7022474306714797</v>
      </c>
      <c r="O40" s="104">
        <v>5.5504739471324607</v>
      </c>
      <c r="P40" s="457">
        <v>18.793083243720201</v>
      </c>
      <c r="Q40" s="47"/>
      <c r="S40" t="s">
        <v>16</v>
      </c>
    </row>
    <row r="41" spans="1:19">
      <c r="A41" s="717"/>
      <c r="B41" s="133" t="s">
        <v>69</v>
      </c>
      <c r="C41" s="104">
        <v>24.435333446239888</v>
      </c>
      <c r="D41" s="104">
        <v>24.194809529420006</v>
      </c>
      <c r="E41" s="104">
        <v>23.462615309786603</v>
      </c>
      <c r="F41" s="104">
        <v>23.507524189867382</v>
      </c>
      <c r="G41" s="104">
        <v>23.462694838998278</v>
      </c>
      <c r="H41" s="104">
        <v>23.847808680638078</v>
      </c>
      <c r="I41" s="104">
        <v>23.350249055933684</v>
      </c>
      <c r="J41" s="104">
        <v>23.374983211032671</v>
      </c>
      <c r="K41" s="104">
        <v>23.235518754134603</v>
      </c>
      <c r="L41" s="104">
        <v>22.388170900925573</v>
      </c>
      <c r="M41" s="104">
        <v>21.23994933966771</v>
      </c>
      <c r="N41" s="104">
        <v>20.659516715253133</v>
      </c>
      <c r="O41" s="104">
        <v>21.168080867060866</v>
      </c>
      <c r="P41" s="457">
        <v>17.692904146676</v>
      </c>
      <c r="Q41" s="47"/>
    </row>
    <row r="42" spans="1:19">
      <c r="A42" s="717"/>
      <c r="B42" s="133" t="s">
        <v>57</v>
      </c>
      <c r="C42" s="104">
        <v>70.739505246339576</v>
      </c>
      <c r="D42" s="104">
        <v>71.227137548700796</v>
      </c>
      <c r="E42" s="104">
        <v>71.710710238877439</v>
      </c>
      <c r="F42" s="104">
        <v>71.514845352057534</v>
      </c>
      <c r="G42" s="104">
        <v>71.905774121204033</v>
      </c>
      <c r="H42" s="104">
        <v>70.56438492455348</v>
      </c>
      <c r="I42" s="104">
        <v>71.112013392565459</v>
      </c>
      <c r="J42" s="104">
        <v>71.413956054036731</v>
      </c>
      <c r="K42" s="104">
        <v>71.607709360985538</v>
      </c>
      <c r="L42" s="104">
        <v>72.345479162726278</v>
      </c>
      <c r="M42" s="104">
        <v>73.312608789371396</v>
      </c>
      <c r="N42" s="104">
        <v>73.638235854075404</v>
      </c>
      <c r="O42" s="104">
        <v>73.281445185806675</v>
      </c>
      <c r="P42" s="457">
        <v>63.514012609603803</v>
      </c>
      <c r="Q42" s="47"/>
    </row>
    <row r="43" spans="1:19">
      <c r="A43" s="717" t="s">
        <v>65</v>
      </c>
      <c r="B43" s="133" t="s">
        <v>53</v>
      </c>
      <c r="C43" s="104">
        <v>70.520978709729704</v>
      </c>
      <c r="D43" s="104">
        <v>69.826491500328004</v>
      </c>
      <c r="E43" s="104">
        <v>69.395938400135293</v>
      </c>
      <c r="F43" s="104">
        <v>68.720532991044195</v>
      </c>
      <c r="G43" s="104">
        <v>68.050359350216098</v>
      </c>
      <c r="H43" s="104">
        <v>67.626332152301998</v>
      </c>
      <c r="I43" s="104">
        <v>67.139192441190602</v>
      </c>
      <c r="J43" s="104">
        <v>66.654670075405505</v>
      </c>
      <c r="K43" s="104">
        <v>66.245001615266702</v>
      </c>
      <c r="L43" s="104">
        <v>65.780827002449001</v>
      </c>
      <c r="M43" s="104">
        <v>65.7939530310164</v>
      </c>
      <c r="N43" s="104">
        <v>66.042425119944994</v>
      </c>
      <c r="O43" s="104">
        <v>65.570793424295701</v>
      </c>
      <c r="P43" s="181">
        <v>65.371166625014695</v>
      </c>
      <c r="Q43" s="47"/>
    </row>
    <row r="44" spans="1:19">
      <c r="A44" s="717"/>
      <c r="B44" s="133" t="s">
        <v>69</v>
      </c>
      <c r="C44" s="104">
        <v>5.7622216763015803</v>
      </c>
      <c r="D44" s="104">
        <v>5.8952975221897104</v>
      </c>
      <c r="E44" s="104">
        <v>5.98355213721746</v>
      </c>
      <c r="F44" s="104">
        <v>6.1198910901432999</v>
      </c>
      <c r="G44" s="104">
        <v>6.2540152053820499</v>
      </c>
      <c r="H44" s="104">
        <v>6.4788877658454602</v>
      </c>
      <c r="I44" s="104">
        <v>6.7367619071137899</v>
      </c>
      <c r="J44" s="104">
        <v>7.0054194499887199</v>
      </c>
      <c r="K44" s="104">
        <v>7.2641128608730199</v>
      </c>
      <c r="L44" s="104">
        <v>7.5443589812242999</v>
      </c>
      <c r="M44" s="104">
        <v>7.9820776197964403</v>
      </c>
      <c r="N44" s="104">
        <v>8.2763514669621792</v>
      </c>
      <c r="O44" s="104">
        <v>8.3508723255222801</v>
      </c>
      <c r="P44" s="181">
        <v>8.4325503244340094</v>
      </c>
      <c r="Q44" s="47"/>
    </row>
    <row r="45" spans="1:19">
      <c r="A45" s="717"/>
      <c r="B45" s="133" t="s">
        <v>57</v>
      </c>
      <c r="C45" s="104">
        <v>23.7167996139687</v>
      </c>
      <c r="D45" s="104">
        <v>24.278210977482299</v>
      </c>
      <c r="E45" s="104">
        <v>24.620514127013902</v>
      </c>
      <c r="F45" s="104">
        <v>25.1595804493234</v>
      </c>
      <c r="G45" s="104">
        <v>25.695625444401902</v>
      </c>
      <c r="H45" s="104">
        <v>25.894784301881302</v>
      </c>
      <c r="I45" s="104">
        <v>26.124045651695599</v>
      </c>
      <c r="J45" s="104">
        <v>26.339910474605801</v>
      </c>
      <c r="K45" s="104">
        <v>26.4908817388181</v>
      </c>
      <c r="L45" s="104">
        <v>26.6748176841012</v>
      </c>
      <c r="M45" s="104">
        <v>26.2239693491872</v>
      </c>
      <c r="N45" s="104">
        <v>25.681223413092798</v>
      </c>
      <c r="O45" s="104">
        <v>26.078334250181999</v>
      </c>
      <c r="P45" s="181">
        <v>26.196283050551301</v>
      </c>
      <c r="Q45" s="47"/>
    </row>
    <row r="46" spans="1:19">
      <c r="A46" s="717" t="s">
        <v>2</v>
      </c>
      <c r="B46" s="133" t="s">
        <v>53</v>
      </c>
      <c r="C46" s="104">
        <v>60.0597466055656</v>
      </c>
      <c r="D46" s="104">
        <v>58.758122635007403</v>
      </c>
      <c r="E46" s="104">
        <v>57.177921010255702</v>
      </c>
      <c r="F46" s="104">
        <v>55.984848683514699</v>
      </c>
      <c r="G46" s="104">
        <v>54.691818118404598</v>
      </c>
      <c r="H46" s="104">
        <v>53.802173129711498</v>
      </c>
      <c r="I46" s="104">
        <v>55.2786247181851</v>
      </c>
      <c r="J46" s="104">
        <v>56.776681503060097</v>
      </c>
      <c r="K46" s="104">
        <v>59.777996512598499</v>
      </c>
      <c r="L46" s="104">
        <v>57.371857156371803</v>
      </c>
      <c r="M46" s="104">
        <v>59.111729831448201</v>
      </c>
      <c r="N46" s="104">
        <v>57.788507849107397</v>
      </c>
      <c r="O46" s="104">
        <v>56.063292634780296</v>
      </c>
      <c r="P46" s="181">
        <v>55.445261756174801</v>
      </c>
      <c r="Q46" s="419"/>
    </row>
    <row r="47" spans="1:19">
      <c r="A47" s="717"/>
      <c r="B47" s="133" t="s">
        <v>69</v>
      </c>
      <c r="C47" s="104">
        <v>8.6718093249898196</v>
      </c>
      <c r="D47" s="104">
        <v>9.2845477967925305</v>
      </c>
      <c r="E47" s="104">
        <v>10.065105740765899</v>
      </c>
      <c r="F47" s="104">
        <v>10.567984244658801</v>
      </c>
      <c r="G47" s="104">
        <v>11.0958380997488</v>
      </c>
      <c r="H47" s="104">
        <v>11.5380418279338</v>
      </c>
      <c r="I47" s="104">
        <v>11.8044881173945</v>
      </c>
      <c r="J47" s="104">
        <v>12.1610477458087</v>
      </c>
      <c r="K47" s="104">
        <v>9.9447080780945498</v>
      </c>
      <c r="L47" s="104">
        <v>9.0921882582928308</v>
      </c>
      <c r="M47" s="104">
        <v>8.6711317051455907</v>
      </c>
      <c r="N47" s="104">
        <v>10.1860743366371</v>
      </c>
      <c r="O47" s="104">
        <v>9.72499941080215</v>
      </c>
      <c r="P47" s="181">
        <v>9.8664321785567104</v>
      </c>
      <c r="Q47" s="419"/>
    </row>
    <row r="48" spans="1:19">
      <c r="A48" s="717"/>
      <c r="B48" s="133" t="s">
        <v>57</v>
      </c>
      <c r="C48" s="104">
        <v>31.268444069444499</v>
      </c>
      <c r="D48" s="104">
        <v>31.957353844764501</v>
      </c>
      <c r="E48" s="104">
        <v>32.756973248978397</v>
      </c>
      <c r="F48" s="104">
        <v>33.447167071826499</v>
      </c>
      <c r="G48" s="104">
        <v>34.2123228344065</v>
      </c>
      <c r="H48" s="104">
        <v>34.659764945718003</v>
      </c>
      <c r="I48" s="104">
        <v>32.916887164420402</v>
      </c>
      <c r="J48" s="104">
        <v>31.062252285656498</v>
      </c>
      <c r="K48" s="104">
        <v>30.277295409306902</v>
      </c>
      <c r="L48" s="104">
        <v>33.5359375090718</v>
      </c>
      <c r="M48" s="104">
        <v>32.217122275955603</v>
      </c>
      <c r="N48" s="104">
        <v>32.025433487236803</v>
      </c>
      <c r="O48" s="104">
        <v>34.211707954417498</v>
      </c>
      <c r="P48" s="181">
        <v>34.688306065268499</v>
      </c>
      <c r="Q48" s="419"/>
    </row>
    <row r="49" spans="1:17">
      <c r="A49" s="717" t="s">
        <v>1</v>
      </c>
      <c r="B49" s="133" t="s">
        <v>53</v>
      </c>
      <c r="C49" s="104">
        <v>67.156997680664105</v>
      </c>
      <c r="D49" s="104">
        <v>65.862998962402301</v>
      </c>
      <c r="E49" s="104">
        <v>65.525001525878906</v>
      </c>
      <c r="F49" s="104">
        <v>66.108001708984403</v>
      </c>
      <c r="G49" s="104">
        <v>67.25</v>
      </c>
      <c r="H49" s="104">
        <v>67.121002197265597</v>
      </c>
      <c r="I49" s="104">
        <v>67.192001342773395</v>
      </c>
      <c r="J49" s="104">
        <v>67.072998046875</v>
      </c>
      <c r="K49" s="104">
        <v>67.198997497558594</v>
      </c>
      <c r="L49" s="104">
        <v>36</v>
      </c>
      <c r="M49" s="104">
        <v>36</v>
      </c>
      <c r="N49" s="104">
        <v>20.3</v>
      </c>
      <c r="O49" s="104">
        <v>19.3</v>
      </c>
      <c r="P49" s="625">
        <v>18</v>
      </c>
      <c r="Q49" s="419"/>
    </row>
    <row r="50" spans="1:17">
      <c r="A50" s="717"/>
      <c r="B50" s="133" t="s">
        <v>69</v>
      </c>
      <c r="C50" s="104">
        <v>8.6129999160766602</v>
      </c>
      <c r="D50" s="104">
        <v>9.0930004119872994</v>
      </c>
      <c r="E50" s="104">
        <v>8.7309999465942401</v>
      </c>
      <c r="F50" s="104">
        <v>8.0609998703002894</v>
      </c>
      <c r="G50" s="104">
        <v>7.3520002365112296</v>
      </c>
      <c r="H50" s="104">
        <v>7.28999996185303</v>
      </c>
      <c r="I50" s="104">
        <v>7.21799993515015</v>
      </c>
      <c r="J50" s="104">
        <v>7.2540001869201696</v>
      </c>
      <c r="K50" s="104">
        <v>7.2199997901916504</v>
      </c>
      <c r="L50" s="104">
        <v>15.5</v>
      </c>
      <c r="M50" s="104">
        <v>15.5</v>
      </c>
      <c r="N50" s="104">
        <v>18</v>
      </c>
      <c r="O50" s="104">
        <v>16.8</v>
      </c>
      <c r="P50" s="625">
        <v>9.6999999999999993</v>
      </c>
      <c r="Q50" s="419"/>
    </row>
    <row r="51" spans="1:17" ht="15" thickBot="1">
      <c r="A51" s="718"/>
      <c r="B51" s="417" t="s">
        <v>57</v>
      </c>
      <c r="C51" s="458">
        <v>24.2299995422363</v>
      </c>
      <c r="D51" s="458">
        <v>25.044000625610401</v>
      </c>
      <c r="E51" s="458">
        <v>25.7439994812012</v>
      </c>
      <c r="F51" s="458">
        <v>25.830999374389599</v>
      </c>
      <c r="G51" s="458">
        <v>25.3980007171631</v>
      </c>
      <c r="H51" s="458">
        <v>25.5890007019043</v>
      </c>
      <c r="I51" s="458">
        <v>25.590000152587901</v>
      </c>
      <c r="J51" s="458">
        <v>25.673000335693398</v>
      </c>
      <c r="K51" s="458">
        <v>25.580999374389599</v>
      </c>
      <c r="L51" s="458">
        <v>48.5</v>
      </c>
      <c r="M51" s="458">
        <v>48.5</v>
      </c>
      <c r="N51" s="458">
        <v>61.7</v>
      </c>
      <c r="O51" s="458">
        <v>63.9</v>
      </c>
      <c r="P51" s="626">
        <v>72.3</v>
      </c>
      <c r="Q51" s="419"/>
    </row>
    <row r="52" spans="1:17">
      <c r="A52" s="150"/>
      <c r="B52" s="24"/>
      <c r="C52" s="24"/>
      <c r="D52" s="24"/>
      <c r="E52" s="24"/>
      <c r="F52" s="24"/>
      <c r="G52" s="24"/>
      <c r="H52" s="24"/>
      <c r="I52" s="24"/>
      <c r="J52" s="24"/>
      <c r="K52" s="24"/>
      <c r="M52" s="24"/>
      <c r="N52" s="24"/>
      <c r="O52" s="24"/>
      <c r="P52" s="24"/>
    </row>
    <row r="53" spans="1:17" ht="14.7" customHeight="1">
      <c r="A53" s="149" t="s">
        <v>26</v>
      </c>
      <c r="B53" s="24"/>
      <c r="C53" s="24"/>
      <c r="D53" s="24"/>
      <c r="E53" s="24"/>
      <c r="F53" s="24"/>
      <c r="G53" s="24"/>
      <c r="H53" s="24"/>
      <c r="I53" s="24"/>
      <c r="J53" s="24"/>
      <c r="K53" s="24"/>
      <c r="M53" s="24"/>
      <c r="N53" s="24"/>
      <c r="O53" s="24"/>
      <c r="P53" s="24"/>
    </row>
    <row r="54" spans="1:17">
      <c r="A54" s="685" t="s">
        <v>579</v>
      </c>
      <c r="B54" s="685"/>
      <c r="C54" s="685"/>
      <c r="D54" s="685"/>
      <c r="E54" s="685"/>
      <c r="F54" s="685"/>
      <c r="G54" s="685"/>
      <c r="H54" s="685"/>
      <c r="I54" s="685"/>
      <c r="J54" s="685"/>
      <c r="K54" s="685"/>
      <c r="L54" s="685"/>
      <c r="M54" s="685"/>
      <c r="N54" s="685"/>
    </row>
    <row r="55" spans="1:17" ht="12.75" customHeight="1">
      <c r="A55" s="685"/>
      <c r="B55" s="685"/>
      <c r="C55" s="685"/>
      <c r="D55" s="685"/>
      <c r="E55" s="685"/>
      <c r="F55" s="685"/>
      <c r="G55" s="685"/>
      <c r="H55" s="685"/>
      <c r="I55" s="685"/>
      <c r="J55" s="685"/>
      <c r="K55" s="685"/>
      <c r="L55" s="685"/>
      <c r="M55" s="685"/>
      <c r="N55" s="685"/>
    </row>
    <row r="56" spans="1:17">
      <c r="A56" s="152" t="s">
        <v>575</v>
      </c>
    </row>
  </sheetData>
  <mergeCells count="17">
    <mergeCell ref="A37:A39"/>
    <mergeCell ref="A4:A6"/>
    <mergeCell ref="A7:A9"/>
    <mergeCell ref="A10:A12"/>
    <mergeCell ref="A13:A15"/>
    <mergeCell ref="A16:A18"/>
    <mergeCell ref="A19:A21"/>
    <mergeCell ref="A22:A24"/>
    <mergeCell ref="A25:A27"/>
    <mergeCell ref="A28:A30"/>
    <mergeCell ref="A31:A33"/>
    <mergeCell ref="A34:A36"/>
    <mergeCell ref="A43:A45"/>
    <mergeCell ref="A46:A48"/>
    <mergeCell ref="A49:A51"/>
    <mergeCell ref="A54:N55"/>
    <mergeCell ref="A40:A42"/>
  </mergeCells>
  <hyperlinks>
    <hyperlink ref="R7" location="Content!B79" display="Back to Content Page" xr:uid="{00000000-0004-0000-9500-000000000000}"/>
  </hyperlinks>
  <pageMargins left="0.7" right="0.7" top="0.75" bottom="0.75" header="0.3" footer="0.3"/>
  <pageSetup scale="58"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34"/>
  <sheetViews>
    <sheetView topLeftCell="A4" workbookViewId="0">
      <selection activeCell="C11" sqref="C11"/>
    </sheetView>
  </sheetViews>
  <sheetFormatPr defaultColWidth="9.21875" defaultRowHeight="14.4"/>
  <cols>
    <col min="1" max="1" width="33.77734375" customWidth="1"/>
    <col min="2" max="2" width="14.77734375" customWidth="1"/>
    <col min="3" max="3" width="17.21875" customWidth="1"/>
    <col min="4" max="8" width="10.44140625" customWidth="1"/>
    <col min="9" max="9" width="11.5546875" customWidth="1"/>
    <col min="10" max="10" width="14.21875" customWidth="1"/>
  </cols>
  <sheetData>
    <row r="1" spans="1:13">
      <c r="A1" s="16" t="s">
        <v>493</v>
      </c>
      <c r="B1" s="15"/>
      <c r="C1" s="24"/>
      <c r="D1" s="24"/>
      <c r="E1" s="24"/>
      <c r="F1" s="24"/>
      <c r="G1" s="24"/>
      <c r="H1" s="24"/>
      <c r="I1" s="24"/>
    </row>
    <row r="2" spans="1:13" ht="15" customHeight="1">
      <c r="A2" s="15"/>
      <c r="B2" s="15"/>
      <c r="C2" s="24"/>
      <c r="D2" s="24"/>
      <c r="E2" s="24"/>
      <c r="F2" s="24"/>
      <c r="G2" s="24"/>
      <c r="H2" s="24"/>
      <c r="I2" s="24"/>
    </row>
    <row r="3" spans="1:13" ht="42.75" customHeight="1">
      <c r="A3" s="691" t="s">
        <v>15</v>
      </c>
      <c r="B3" s="691" t="s">
        <v>32</v>
      </c>
      <c r="C3" s="692" t="s">
        <v>31</v>
      </c>
      <c r="D3" s="692"/>
      <c r="E3" s="692"/>
      <c r="F3" s="692"/>
      <c r="G3" s="692"/>
      <c r="H3" s="692"/>
      <c r="I3" s="692"/>
      <c r="J3" s="693" t="s">
        <v>260</v>
      </c>
    </row>
    <row r="4" spans="1:13" ht="64.05" customHeight="1">
      <c r="A4" s="691"/>
      <c r="B4" s="691"/>
      <c r="C4" s="190" t="s">
        <v>30</v>
      </c>
      <c r="D4" s="190">
        <v>1</v>
      </c>
      <c r="E4" s="190">
        <v>2</v>
      </c>
      <c r="F4" s="190">
        <v>3</v>
      </c>
      <c r="G4" s="190">
        <v>4</v>
      </c>
      <c r="H4" s="190">
        <v>5</v>
      </c>
      <c r="I4" s="190" t="s">
        <v>29</v>
      </c>
      <c r="J4" s="693"/>
    </row>
    <row r="5" spans="1:13">
      <c r="A5" s="191" t="s">
        <v>14</v>
      </c>
      <c r="B5" s="547">
        <v>2014</v>
      </c>
      <c r="C5" s="118">
        <f>SUM(D5:I5)</f>
        <v>5544834.2399593852</v>
      </c>
      <c r="D5" s="118">
        <v>658889.0879944854</v>
      </c>
      <c r="E5" s="118">
        <v>621133.91999511805</v>
      </c>
      <c r="F5" s="118">
        <v>726732.86399334855</v>
      </c>
      <c r="G5" s="118">
        <v>790258.65599228407</v>
      </c>
      <c r="H5" s="118">
        <v>765460.6079926996</v>
      </c>
      <c r="I5" s="118">
        <v>1982359.1039914498</v>
      </c>
      <c r="J5" s="118">
        <v>2097370.3185206945</v>
      </c>
      <c r="K5" s="193"/>
      <c r="M5" s="48" t="s">
        <v>12</v>
      </c>
    </row>
    <row r="6" spans="1:13">
      <c r="A6" s="191" t="s">
        <v>13</v>
      </c>
      <c r="B6" s="192">
        <v>2011</v>
      </c>
      <c r="C6" s="118">
        <f>SUM(D6:I6)</f>
        <v>550917</v>
      </c>
      <c r="D6" s="118">
        <v>152936</v>
      </c>
      <c r="E6" s="118">
        <v>99431</v>
      </c>
      <c r="F6" s="118">
        <v>77150</v>
      </c>
      <c r="G6" s="118">
        <v>65043</v>
      </c>
      <c r="H6" s="118">
        <v>49718</v>
      </c>
      <c r="I6" s="118">
        <v>106639</v>
      </c>
      <c r="J6" s="118"/>
      <c r="K6" s="193"/>
    </row>
    <row r="7" spans="1:13">
      <c r="A7" s="191" t="s">
        <v>259</v>
      </c>
      <c r="B7" s="192" t="s">
        <v>7</v>
      </c>
      <c r="C7" s="118" t="s">
        <v>7</v>
      </c>
      <c r="D7" s="118" t="s">
        <v>7</v>
      </c>
      <c r="E7" s="118" t="s">
        <v>7</v>
      </c>
      <c r="F7" s="118" t="s">
        <v>7</v>
      </c>
      <c r="G7" s="118" t="s">
        <v>7</v>
      </c>
      <c r="H7" s="118" t="s">
        <v>7</v>
      </c>
      <c r="I7" s="118" t="s">
        <v>7</v>
      </c>
      <c r="J7" s="118" t="s">
        <v>7</v>
      </c>
      <c r="K7" s="193"/>
    </row>
    <row r="8" spans="1:13">
      <c r="A8" s="191" t="s">
        <v>85</v>
      </c>
      <c r="B8" s="192">
        <v>2013</v>
      </c>
      <c r="C8" s="118">
        <v>15258700</v>
      </c>
      <c r="D8" s="118">
        <v>1113885</v>
      </c>
      <c r="E8" s="118">
        <v>1495353</v>
      </c>
      <c r="F8" s="118">
        <v>1739492</v>
      </c>
      <c r="G8" s="118">
        <v>2166735</v>
      </c>
      <c r="H8" s="118">
        <v>2090442</v>
      </c>
      <c r="I8" s="118">
        <v>6652793</v>
      </c>
      <c r="J8" s="118">
        <v>3799416</v>
      </c>
      <c r="K8" s="193"/>
    </row>
    <row r="9" spans="1:13">
      <c r="A9" s="191" t="s">
        <v>258</v>
      </c>
      <c r="B9" s="192">
        <v>2007</v>
      </c>
      <c r="C9" s="118">
        <f>SUM(D9:I9)</f>
        <v>212195</v>
      </c>
      <c r="D9" s="118">
        <v>37461</v>
      </c>
      <c r="E9" s="118">
        <v>27942</v>
      </c>
      <c r="F9" s="118">
        <v>24314</v>
      </c>
      <c r="G9" s="118">
        <v>23999</v>
      </c>
      <c r="H9" s="118">
        <v>21826</v>
      </c>
      <c r="I9" s="118">
        <v>76653</v>
      </c>
      <c r="J9" s="118"/>
      <c r="K9" s="193"/>
    </row>
    <row r="10" spans="1:13">
      <c r="A10" s="191" t="s">
        <v>11</v>
      </c>
      <c r="B10" s="192">
        <v>2016</v>
      </c>
      <c r="C10" s="118">
        <v>537457</v>
      </c>
      <c r="D10" s="118">
        <v>104535.38650000002</v>
      </c>
      <c r="E10" s="118">
        <v>83305.835000000006</v>
      </c>
      <c r="F10" s="118">
        <v>92980.061000000002</v>
      </c>
      <c r="G10" s="118">
        <v>88680.404999999999</v>
      </c>
      <c r="H10" s="118">
        <v>66107.21100000001</v>
      </c>
      <c r="I10" s="118">
        <v>101848.10150000006</v>
      </c>
      <c r="J10" s="118">
        <v>199112</v>
      </c>
      <c r="K10" s="193"/>
    </row>
    <row r="11" spans="1:13">
      <c r="A11" s="191" t="s">
        <v>10</v>
      </c>
      <c r="B11" s="192">
        <v>2018</v>
      </c>
      <c r="C11" s="118">
        <v>6079876</v>
      </c>
      <c r="D11" s="118">
        <v>548562</v>
      </c>
      <c r="E11" s="118">
        <v>860439</v>
      </c>
      <c r="F11" s="118">
        <v>1155973</v>
      </c>
      <c r="G11" s="118">
        <v>1127897</v>
      </c>
      <c r="H11" s="118">
        <v>878940</v>
      </c>
      <c r="I11" s="118">
        <v>1508065</v>
      </c>
      <c r="J11" s="118">
        <v>1459400</v>
      </c>
      <c r="K11" s="193"/>
    </row>
    <row r="12" spans="1:13">
      <c r="A12" s="191" t="s">
        <v>9</v>
      </c>
      <c r="B12" s="192" t="s">
        <v>103</v>
      </c>
      <c r="C12" s="118" t="s">
        <v>103</v>
      </c>
      <c r="D12" s="118" t="s">
        <v>103</v>
      </c>
      <c r="E12" s="118" t="s">
        <v>103</v>
      </c>
      <c r="F12" s="118" t="s">
        <v>103</v>
      </c>
      <c r="G12" s="118" t="s">
        <v>103</v>
      </c>
      <c r="H12" s="118" t="s">
        <v>103</v>
      </c>
      <c r="I12" s="118" t="s">
        <v>103</v>
      </c>
      <c r="J12" s="118"/>
      <c r="K12" s="193"/>
    </row>
    <row r="13" spans="1:13">
      <c r="A13" s="191" t="s">
        <v>8</v>
      </c>
      <c r="B13" s="192">
        <v>2011</v>
      </c>
      <c r="C13" s="118">
        <f>SUM(D13:I13)</f>
        <v>348266</v>
      </c>
      <c r="D13" s="118">
        <v>34739</v>
      </c>
      <c r="E13" s="118">
        <v>65044</v>
      </c>
      <c r="F13" s="118">
        <v>77817</v>
      </c>
      <c r="G13" s="118">
        <v>93801</v>
      </c>
      <c r="H13" s="118">
        <v>46337</v>
      </c>
      <c r="I13" s="118">
        <v>30528</v>
      </c>
      <c r="J13" s="118">
        <v>73081</v>
      </c>
      <c r="K13" s="193"/>
    </row>
    <row r="14" spans="1:13">
      <c r="A14" s="191" t="s">
        <v>6</v>
      </c>
      <c r="B14" s="547">
        <v>2017</v>
      </c>
      <c r="C14" s="118">
        <v>6145684</v>
      </c>
      <c r="D14" s="118">
        <v>598123</v>
      </c>
      <c r="E14" s="118">
        <v>819096</v>
      </c>
      <c r="F14" s="118">
        <v>1023874</v>
      </c>
      <c r="G14" s="118">
        <v>1014868</v>
      </c>
      <c r="H14" s="118">
        <v>881229</v>
      </c>
      <c r="I14" s="118">
        <v>1808494</v>
      </c>
      <c r="J14" s="118">
        <v>2079027</v>
      </c>
      <c r="K14" s="193"/>
    </row>
    <row r="15" spans="1:13">
      <c r="A15" s="191" t="s">
        <v>5</v>
      </c>
      <c r="B15" s="192">
        <v>2011</v>
      </c>
      <c r="C15" s="118">
        <f>SUM(D15:I15)</f>
        <v>464839</v>
      </c>
      <c r="D15" s="118">
        <v>78160</v>
      </c>
      <c r="E15" s="118">
        <v>72724</v>
      </c>
      <c r="F15" s="118">
        <v>64845</v>
      </c>
      <c r="G15" s="118">
        <v>59339</v>
      </c>
      <c r="H15" s="118">
        <v>49679</v>
      </c>
      <c r="I15" s="118">
        <v>140092</v>
      </c>
      <c r="J15" s="118">
        <v>226841.432</v>
      </c>
      <c r="K15" s="193"/>
    </row>
    <row r="16" spans="1:13">
      <c r="A16" s="191" t="s">
        <v>4</v>
      </c>
      <c r="B16" s="192">
        <v>2010</v>
      </c>
      <c r="C16" s="118">
        <f>SUM(D16:I16)</f>
        <v>22885</v>
      </c>
      <c r="D16" s="118">
        <v>4008</v>
      </c>
      <c r="E16" s="118">
        <v>4451</v>
      </c>
      <c r="F16" s="118">
        <v>5086</v>
      </c>
      <c r="G16" s="118">
        <v>4791</v>
      </c>
      <c r="H16" s="118">
        <v>2966</v>
      </c>
      <c r="I16" s="118">
        <v>1583</v>
      </c>
      <c r="J16" s="118"/>
      <c r="K16" s="193"/>
    </row>
    <row r="17" spans="1:11">
      <c r="A17" s="191" t="s">
        <v>3</v>
      </c>
      <c r="B17" s="192">
        <v>2016</v>
      </c>
      <c r="C17" s="118">
        <v>16923309</v>
      </c>
      <c r="D17" s="118">
        <v>4364124</v>
      </c>
      <c r="E17" s="118">
        <v>3426901</v>
      </c>
      <c r="F17" s="118">
        <v>2785686</v>
      </c>
      <c r="G17" s="118">
        <v>2480391</v>
      </c>
      <c r="H17" s="118">
        <v>1636574</v>
      </c>
      <c r="I17" s="118">
        <v>2229633</v>
      </c>
      <c r="J17" s="118"/>
      <c r="K17" s="193"/>
    </row>
    <row r="18" spans="1:11">
      <c r="A18" s="191" t="s">
        <v>65</v>
      </c>
      <c r="B18" s="192">
        <v>2018</v>
      </c>
      <c r="C18" s="118">
        <v>11191131</v>
      </c>
      <c r="D18" s="118"/>
      <c r="E18" s="118"/>
      <c r="F18" s="118"/>
      <c r="G18" s="118"/>
      <c r="H18" s="118"/>
      <c r="I18" s="118"/>
      <c r="J18" s="118">
        <v>3738169</v>
      </c>
      <c r="K18" s="193"/>
    </row>
    <row r="19" spans="1:11">
      <c r="A19" s="191" t="s">
        <v>2</v>
      </c>
      <c r="B19" s="192">
        <v>2010</v>
      </c>
      <c r="C19" s="118">
        <f>SUM(D19:I19)</f>
        <v>2543768</v>
      </c>
      <c r="D19" s="118">
        <v>163630</v>
      </c>
      <c r="E19" s="118">
        <v>225661</v>
      </c>
      <c r="F19" s="118">
        <v>320669</v>
      </c>
      <c r="G19" s="118">
        <v>371193</v>
      </c>
      <c r="H19" s="118">
        <v>368344</v>
      </c>
      <c r="I19" s="118">
        <v>1094271</v>
      </c>
      <c r="J19" s="118"/>
      <c r="K19" s="193"/>
    </row>
    <row r="20" spans="1:11">
      <c r="A20" s="191" t="s">
        <v>1</v>
      </c>
      <c r="B20" s="192">
        <v>2022</v>
      </c>
      <c r="C20" s="118">
        <v>3818734</v>
      </c>
      <c r="D20" s="118">
        <v>580976</v>
      </c>
      <c r="E20" s="118">
        <v>528343</v>
      </c>
      <c r="F20" s="118">
        <v>649145</v>
      </c>
      <c r="G20" s="118">
        <v>663710</v>
      </c>
      <c r="H20" s="118">
        <v>563517</v>
      </c>
      <c r="I20" s="118">
        <v>833043</v>
      </c>
      <c r="J20" s="118">
        <v>1505006</v>
      </c>
      <c r="K20" s="193"/>
    </row>
    <row r="21" spans="1:11" ht="15" hidden="1" customHeight="1">
      <c r="A21" s="191" t="s">
        <v>27</v>
      </c>
      <c r="B21" s="192"/>
      <c r="C21" s="118"/>
      <c r="D21" s="118"/>
      <c r="E21" s="118"/>
      <c r="F21" s="118"/>
      <c r="G21" s="118"/>
      <c r="H21" s="118"/>
      <c r="I21" s="118"/>
      <c r="J21" s="92"/>
      <c r="K21" s="193"/>
    </row>
    <row r="22" spans="1:11">
      <c r="A22" s="24"/>
      <c r="B22" s="24"/>
      <c r="C22" s="24"/>
      <c r="D22" s="24"/>
      <c r="E22" s="24"/>
      <c r="F22" s="24"/>
      <c r="G22" s="24"/>
      <c r="H22" s="24"/>
      <c r="I22" s="24"/>
    </row>
    <row r="23" spans="1:11">
      <c r="A23" s="149" t="s">
        <v>28</v>
      </c>
      <c r="B23" s="24"/>
      <c r="D23" s="24"/>
      <c r="E23" s="24"/>
      <c r="F23" s="24"/>
      <c r="G23" s="24"/>
      <c r="H23" s="24"/>
      <c r="I23" s="24"/>
    </row>
    <row r="24" spans="1:11">
      <c r="A24" s="150"/>
      <c r="B24" s="35" t="s">
        <v>16</v>
      </c>
      <c r="C24" s="35" t="s">
        <v>16</v>
      </c>
      <c r="D24" s="24"/>
      <c r="E24" s="24"/>
      <c r="F24" s="24"/>
      <c r="G24" s="24"/>
      <c r="H24" s="24"/>
      <c r="I24" s="24"/>
    </row>
    <row r="25" spans="1:11">
      <c r="A25" s="155" t="s">
        <v>104</v>
      </c>
    </row>
    <row r="34" ht="15" customHeight="1"/>
  </sheetData>
  <mergeCells count="4">
    <mergeCell ref="A3:A4"/>
    <mergeCell ref="B3:B4"/>
    <mergeCell ref="C3:I3"/>
    <mergeCell ref="J3:J4"/>
  </mergeCells>
  <hyperlinks>
    <hyperlink ref="M5" location="Content!B5" display="Back to Content Page" xr:uid="{00000000-0004-0000-1100-000000000000}"/>
  </hyperlinks>
  <pageMargins left="0.7" right="0.7" top="0.75" bottom="0.75" header="0.3" footer="0.3"/>
  <pageSetup scale="85"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49"/>
  <sheetViews>
    <sheetView workbookViewId="0"/>
  </sheetViews>
  <sheetFormatPr defaultColWidth="9.21875" defaultRowHeight="14.4"/>
  <cols>
    <col min="1" max="1" width="33.77734375" customWidth="1"/>
    <col min="2" max="2" width="7.77734375" customWidth="1"/>
    <col min="3" max="3" width="7.21875" customWidth="1"/>
    <col min="4" max="4" width="7.77734375" customWidth="1"/>
    <col min="5" max="5" width="7.21875" customWidth="1"/>
    <col min="6" max="6" width="7.77734375" customWidth="1"/>
    <col min="7" max="7" width="7.21875" customWidth="1"/>
    <col min="8" max="8" width="7.77734375" customWidth="1"/>
    <col min="9" max="9" width="7.21875" customWidth="1"/>
    <col min="10" max="10" width="7.77734375" customWidth="1"/>
    <col min="11" max="11" width="7.21875" customWidth="1"/>
    <col min="12" max="12" width="7.77734375" customWidth="1"/>
    <col min="13" max="13" width="7.21875" customWidth="1"/>
    <col min="14" max="14" width="7.77734375" customWidth="1"/>
    <col min="15" max="15" width="7.21875" customWidth="1"/>
    <col min="16" max="16" width="7.77734375" customWidth="1"/>
    <col min="17" max="17" width="7.21875" customWidth="1"/>
  </cols>
  <sheetData>
    <row r="1" spans="1:31">
      <c r="A1" s="16" t="s">
        <v>544</v>
      </c>
      <c r="B1" s="24"/>
      <c r="C1" s="24"/>
      <c r="D1" s="24"/>
      <c r="E1" s="24"/>
      <c r="F1" s="24"/>
      <c r="G1" s="24"/>
      <c r="H1" s="24"/>
      <c r="I1" s="24"/>
      <c r="J1" s="24"/>
      <c r="K1" s="24"/>
      <c r="L1" s="24"/>
      <c r="M1" s="24"/>
      <c r="N1" s="24"/>
      <c r="O1" s="24"/>
      <c r="P1" s="24"/>
      <c r="Q1" s="24"/>
      <c r="R1" s="24"/>
      <c r="S1" s="24"/>
      <c r="V1" s="24"/>
      <c r="W1" s="24"/>
      <c r="X1" s="24"/>
      <c r="Y1" s="24"/>
      <c r="Z1" s="24"/>
      <c r="AA1" s="24"/>
    </row>
    <row r="2" spans="1:31" ht="15" thickBot="1">
      <c r="A2" s="15"/>
      <c r="B2" s="24"/>
      <c r="C2" s="24"/>
      <c r="D2" s="24"/>
      <c r="E2" s="24"/>
      <c r="F2" s="24"/>
      <c r="G2" s="24"/>
      <c r="H2" s="24"/>
      <c r="I2" s="24"/>
      <c r="J2" s="24"/>
      <c r="K2" s="24"/>
      <c r="L2" s="24"/>
      <c r="M2" s="24"/>
      <c r="N2" s="24"/>
      <c r="O2" s="24"/>
      <c r="P2" s="24"/>
      <c r="Q2" s="24"/>
      <c r="R2" s="24"/>
      <c r="S2" s="24"/>
      <c r="V2" s="24"/>
      <c r="W2" s="24"/>
      <c r="X2" s="24"/>
      <c r="Y2" s="24"/>
      <c r="Z2" s="24"/>
      <c r="AA2" s="24"/>
    </row>
    <row r="3" spans="1:31">
      <c r="A3" s="695" t="s">
        <v>15</v>
      </c>
      <c r="B3" s="209">
        <v>2010</v>
      </c>
      <c r="C3" s="209"/>
      <c r="D3" s="209">
        <v>2011</v>
      </c>
      <c r="E3" s="209"/>
      <c r="F3" s="209">
        <v>2012</v>
      </c>
      <c r="G3" s="209"/>
      <c r="H3" s="209">
        <v>2013</v>
      </c>
      <c r="I3" s="209"/>
      <c r="J3" s="209">
        <v>2014</v>
      </c>
      <c r="K3" s="209"/>
      <c r="L3" s="209">
        <v>2015</v>
      </c>
      <c r="M3" s="209"/>
      <c r="N3" s="209">
        <v>2016</v>
      </c>
      <c r="O3" s="209"/>
      <c r="P3" s="694">
        <v>2017</v>
      </c>
      <c r="Q3" s="694"/>
      <c r="R3" s="694">
        <v>2018</v>
      </c>
      <c r="S3" s="694"/>
      <c r="T3" s="694">
        <v>2019</v>
      </c>
      <c r="U3" s="694"/>
      <c r="V3" s="694">
        <v>2020</v>
      </c>
      <c r="W3" s="694"/>
      <c r="X3" s="694">
        <v>2021</v>
      </c>
      <c r="Y3" s="694"/>
      <c r="Z3" s="694">
        <v>2022</v>
      </c>
      <c r="AA3" s="694"/>
    </row>
    <row r="4" spans="1:31">
      <c r="A4" s="696"/>
      <c r="B4" s="146" t="s">
        <v>34</v>
      </c>
      <c r="C4" s="146" t="s">
        <v>33</v>
      </c>
      <c r="D4" s="146" t="s">
        <v>34</v>
      </c>
      <c r="E4" s="146" t="s">
        <v>33</v>
      </c>
      <c r="F4" s="146" t="s">
        <v>34</v>
      </c>
      <c r="G4" s="146" t="s">
        <v>33</v>
      </c>
      <c r="H4" s="146" t="s">
        <v>34</v>
      </c>
      <c r="I4" s="146" t="s">
        <v>33</v>
      </c>
      <c r="J4" s="146" t="s">
        <v>34</v>
      </c>
      <c r="K4" s="146" t="s">
        <v>33</v>
      </c>
      <c r="L4" s="146" t="s">
        <v>34</v>
      </c>
      <c r="M4" s="146" t="s">
        <v>33</v>
      </c>
      <c r="N4" s="146" t="s">
        <v>34</v>
      </c>
      <c r="O4" s="146" t="s">
        <v>33</v>
      </c>
      <c r="P4" s="146" t="s">
        <v>34</v>
      </c>
      <c r="Q4" s="146" t="s">
        <v>33</v>
      </c>
      <c r="R4" s="146" t="s">
        <v>34</v>
      </c>
      <c r="S4" s="146" t="s">
        <v>33</v>
      </c>
      <c r="T4" s="146" t="s">
        <v>34</v>
      </c>
      <c r="U4" s="146" t="s">
        <v>33</v>
      </c>
      <c r="V4" s="146" t="s">
        <v>34</v>
      </c>
      <c r="W4" s="146" t="s">
        <v>33</v>
      </c>
      <c r="X4" s="146" t="s">
        <v>34</v>
      </c>
      <c r="Y4" s="146" t="s">
        <v>33</v>
      </c>
      <c r="Z4" s="146" t="s">
        <v>34</v>
      </c>
      <c r="AA4" s="146" t="s">
        <v>33</v>
      </c>
    </row>
    <row r="5" spans="1:31">
      <c r="A5" s="176" t="s">
        <v>14</v>
      </c>
      <c r="B5" s="115">
        <v>58.378999999999998</v>
      </c>
      <c r="C5" s="115">
        <v>41.621000000000002</v>
      </c>
      <c r="D5" s="115">
        <v>55.4</v>
      </c>
      <c r="E5" s="115">
        <v>44.6</v>
      </c>
      <c r="F5" s="115">
        <v>59.906199999999998</v>
      </c>
      <c r="G5" s="115">
        <v>40.093800000000002</v>
      </c>
      <c r="H5" s="115">
        <v>42.49</v>
      </c>
      <c r="I5" s="115">
        <v>57.51</v>
      </c>
      <c r="J5" s="115">
        <v>62.682629696204593</v>
      </c>
      <c r="K5" s="115">
        <v>37.3173703037954</v>
      </c>
      <c r="L5" s="115">
        <v>62.818947446535233</v>
      </c>
      <c r="M5" s="115">
        <v>37.181052553464767</v>
      </c>
      <c r="N5" s="128">
        <v>62.939108243793903</v>
      </c>
      <c r="O5" s="128">
        <v>37.060891756206097</v>
      </c>
      <c r="P5" s="128">
        <v>63.051882122315121</v>
      </c>
      <c r="Q5" s="128">
        <v>36.948117877684879</v>
      </c>
      <c r="R5" s="128">
        <v>63.15761817372433</v>
      </c>
      <c r="S5" s="128">
        <v>36.842381826275677</v>
      </c>
      <c r="T5" s="115">
        <v>63.255894597855423</v>
      </c>
      <c r="U5" s="115">
        <v>36.744105402144577</v>
      </c>
      <c r="V5" s="115">
        <v>63.340106941495208</v>
      </c>
      <c r="W5" s="115">
        <v>36.659893058504792</v>
      </c>
      <c r="X5" s="115">
        <v>63.40407377220609</v>
      </c>
      <c r="Y5" s="115">
        <v>36.59592622779391</v>
      </c>
      <c r="Z5" s="115">
        <v>63.447505337409062</v>
      </c>
      <c r="AA5" s="115">
        <v>36.552494662590938</v>
      </c>
      <c r="AE5" s="48" t="s">
        <v>12</v>
      </c>
    </row>
    <row r="6" spans="1:31">
      <c r="A6" s="176" t="s">
        <v>13</v>
      </c>
      <c r="B6" s="115">
        <v>60.976999999999997</v>
      </c>
      <c r="C6" s="115">
        <v>39.023000000000003</v>
      </c>
      <c r="D6" s="115">
        <v>61.614800000000002</v>
      </c>
      <c r="E6" s="115">
        <v>38.385199999999998</v>
      </c>
      <c r="F6" s="115">
        <v>62.252600000000001</v>
      </c>
      <c r="G6" s="115">
        <v>37.747399999999999</v>
      </c>
      <c r="H6" s="115">
        <v>56.938000000000002</v>
      </c>
      <c r="I6" s="115">
        <v>43.061999999999998</v>
      </c>
      <c r="J6" s="115">
        <v>67.724285885881415</v>
      </c>
      <c r="K6" s="115">
        <v>32.275714114118585</v>
      </c>
      <c r="L6" s="115">
        <v>68.709999999999994</v>
      </c>
      <c r="M6" s="115">
        <v>31.29</v>
      </c>
      <c r="N6" s="115">
        <v>67.933000000000007</v>
      </c>
      <c r="O6" s="115">
        <v>32.066999999999993</v>
      </c>
      <c r="P6" s="115">
        <v>68.7</v>
      </c>
      <c r="Q6" s="115">
        <v>32.299999999999997</v>
      </c>
      <c r="R6" s="115">
        <v>69.445999999999998</v>
      </c>
      <c r="S6" s="115">
        <v>30.554000000000002</v>
      </c>
      <c r="T6" s="115">
        <v>72.599999999999994</v>
      </c>
      <c r="U6" s="115">
        <v>27.4</v>
      </c>
      <c r="V6" s="115">
        <v>70.876999999999995</v>
      </c>
      <c r="W6" s="115">
        <v>29.123000000000005</v>
      </c>
      <c r="X6" s="115">
        <v>71.56</v>
      </c>
      <c r="Y6" s="115">
        <v>28.439999999999998</v>
      </c>
      <c r="Z6" s="115">
        <v>72.224000000000004</v>
      </c>
      <c r="AA6" s="115">
        <v>27.775999999999996</v>
      </c>
    </row>
    <row r="7" spans="1:31">
      <c r="A7" s="176" t="s">
        <v>259</v>
      </c>
      <c r="B7" s="128">
        <v>33</v>
      </c>
      <c r="C7" s="128">
        <v>67</v>
      </c>
      <c r="D7" s="128">
        <v>33.700000000000003</v>
      </c>
      <c r="E7" s="128">
        <v>66.3</v>
      </c>
      <c r="F7" s="128">
        <v>34.4</v>
      </c>
      <c r="G7" s="128">
        <v>65.599999999999994</v>
      </c>
      <c r="H7" s="128">
        <v>35.200000000000003</v>
      </c>
      <c r="I7" s="128">
        <v>64.8</v>
      </c>
      <c r="J7" s="128">
        <v>35.9</v>
      </c>
      <c r="K7" s="128">
        <v>64.099999999999994</v>
      </c>
      <c r="L7" s="128">
        <v>36.6</v>
      </c>
      <c r="M7" s="128">
        <v>63.4</v>
      </c>
      <c r="N7" s="128">
        <v>37.299999999999997</v>
      </c>
      <c r="O7" s="128">
        <v>62.7</v>
      </c>
      <c r="P7" s="128">
        <v>31.1</v>
      </c>
      <c r="Q7" s="128">
        <v>68.900000000000006</v>
      </c>
      <c r="R7" s="128">
        <v>31.6</v>
      </c>
      <c r="S7" s="128">
        <v>68.400000000000006</v>
      </c>
      <c r="T7" s="128">
        <v>32.1</v>
      </c>
      <c r="U7" s="128">
        <v>67.900000000000006</v>
      </c>
      <c r="V7" s="128">
        <v>32.700000000000003</v>
      </c>
      <c r="W7" s="128">
        <v>67.3</v>
      </c>
      <c r="X7" s="128">
        <v>33.299999999999997</v>
      </c>
      <c r="Y7" s="128">
        <v>66.7</v>
      </c>
      <c r="Z7" s="128">
        <v>33.799999999999997</v>
      </c>
      <c r="AA7" s="128">
        <v>66.2</v>
      </c>
    </row>
    <row r="8" spans="1:31">
      <c r="A8" s="176" t="s">
        <v>85</v>
      </c>
      <c r="B8" s="115">
        <v>33.726999999999997</v>
      </c>
      <c r="C8" s="115">
        <v>66.272999999999996</v>
      </c>
      <c r="D8" s="115">
        <v>34.279000000000003</v>
      </c>
      <c r="E8" s="115">
        <v>65.721000000000004</v>
      </c>
      <c r="F8" s="115">
        <v>34.831000000000003</v>
      </c>
      <c r="G8" s="115">
        <v>65.168999999999997</v>
      </c>
      <c r="H8" s="115">
        <v>41.460999999999999</v>
      </c>
      <c r="I8" s="115">
        <v>58.539000000000001</v>
      </c>
      <c r="J8" s="115">
        <v>38.799999999999997</v>
      </c>
      <c r="K8" s="115">
        <v>61.2</v>
      </c>
      <c r="L8" s="115">
        <v>42.494</v>
      </c>
      <c r="M8" s="115">
        <v>57.506</v>
      </c>
      <c r="N8" s="115">
        <v>43.307000000000002</v>
      </c>
      <c r="O8" s="115">
        <v>56.692999999999998</v>
      </c>
      <c r="P8" s="115">
        <v>43.88</v>
      </c>
      <c r="Q8" s="115">
        <v>56.12</v>
      </c>
      <c r="R8" s="115">
        <v>44.46</v>
      </c>
      <c r="S8" s="115">
        <v>55.54</v>
      </c>
      <c r="T8" s="115">
        <v>45.045999999999999</v>
      </c>
      <c r="U8" s="115">
        <v>54.954000000000001</v>
      </c>
      <c r="V8" s="115">
        <v>45.637999999999998</v>
      </c>
      <c r="W8" s="115">
        <v>54.362000000000002</v>
      </c>
      <c r="X8" s="115">
        <v>46.234999999999999</v>
      </c>
      <c r="Y8" s="115">
        <v>53.765000000000001</v>
      </c>
      <c r="Z8" s="115">
        <v>46.837000000000003</v>
      </c>
      <c r="AA8" s="115">
        <v>53.162999999999997</v>
      </c>
    </row>
    <row r="9" spans="1:31">
      <c r="A9" s="176" t="s">
        <v>258</v>
      </c>
      <c r="B9" s="115">
        <v>22.5</v>
      </c>
      <c r="C9" s="115">
        <v>77.5</v>
      </c>
      <c r="D9" s="115">
        <v>22.7</v>
      </c>
      <c r="E9" s="115">
        <v>77.3</v>
      </c>
      <c r="F9" s="115">
        <v>22.8</v>
      </c>
      <c r="G9" s="115">
        <v>77.2</v>
      </c>
      <c r="H9" s="115">
        <v>23</v>
      </c>
      <c r="I9" s="115">
        <v>77</v>
      </c>
      <c r="J9" s="115">
        <v>23.1</v>
      </c>
      <c r="K9" s="115">
        <v>76.900000000000006</v>
      </c>
      <c r="L9" s="115">
        <v>23.3</v>
      </c>
      <c r="M9" s="115">
        <v>76.7</v>
      </c>
      <c r="N9" s="115">
        <v>23.5</v>
      </c>
      <c r="O9" s="115">
        <v>76.5</v>
      </c>
      <c r="P9" s="115">
        <v>23.9</v>
      </c>
      <c r="Q9" s="115">
        <v>76.2</v>
      </c>
      <c r="R9" s="115">
        <v>23.798999999999999</v>
      </c>
      <c r="S9" s="115">
        <v>76.200999999999993</v>
      </c>
      <c r="T9" s="115">
        <v>23.981000000000002</v>
      </c>
      <c r="U9" s="115">
        <v>76.019000000000005</v>
      </c>
      <c r="V9" s="115">
        <v>24.170999999999999</v>
      </c>
      <c r="W9" s="115">
        <v>75.829000000000008</v>
      </c>
      <c r="X9" s="115">
        <v>24.369</v>
      </c>
      <c r="Y9" s="115">
        <v>75.631</v>
      </c>
      <c r="Z9" s="115">
        <v>24.576000000000001</v>
      </c>
      <c r="AA9" s="115">
        <v>75.424000000000007</v>
      </c>
    </row>
    <row r="10" spans="1:31">
      <c r="A10" s="176" t="s">
        <v>11</v>
      </c>
      <c r="B10" s="115">
        <v>24</v>
      </c>
      <c r="C10" s="115">
        <v>76</v>
      </c>
      <c r="D10" s="115">
        <v>24.1</v>
      </c>
      <c r="E10" s="115">
        <v>75.900000000000006</v>
      </c>
      <c r="F10" s="115">
        <v>24.1</v>
      </c>
      <c r="G10" s="115">
        <v>75.900000000000006</v>
      </c>
      <c r="H10" s="115">
        <v>24.2</v>
      </c>
      <c r="I10" s="115">
        <v>75.8</v>
      </c>
      <c r="J10" s="115">
        <v>24.24</v>
      </c>
      <c r="K10" s="115">
        <v>75.760000000000005</v>
      </c>
      <c r="L10" s="115">
        <v>24.294117659824309</v>
      </c>
      <c r="M10" s="115">
        <v>75.705882340175691</v>
      </c>
      <c r="N10" s="115">
        <v>24.4</v>
      </c>
      <c r="O10" s="115">
        <v>75.599999999999994</v>
      </c>
      <c r="P10" s="128">
        <v>24.4</v>
      </c>
      <c r="Q10" s="128">
        <v>75.599999999999994</v>
      </c>
      <c r="R10" s="128">
        <v>19.252412032688383</v>
      </c>
      <c r="S10" s="128">
        <v>80.747587967311617</v>
      </c>
      <c r="T10" s="128">
        <v>42.1</v>
      </c>
      <c r="U10" s="128">
        <v>57.9</v>
      </c>
      <c r="V10" s="115">
        <v>29.027999999999999</v>
      </c>
      <c r="W10" s="115">
        <v>70.972000000000008</v>
      </c>
      <c r="X10" s="115">
        <v>29.48</v>
      </c>
      <c r="Y10" s="115">
        <v>70.52</v>
      </c>
      <c r="Z10" s="115">
        <v>29.943000000000001</v>
      </c>
      <c r="AA10" s="115">
        <v>70.057000000000002</v>
      </c>
    </row>
    <row r="11" spans="1:31">
      <c r="A11" s="176" t="s">
        <v>10</v>
      </c>
      <c r="B11" s="115">
        <v>24</v>
      </c>
      <c r="C11" s="115">
        <v>76</v>
      </c>
      <c r="D11" s="115">
        <v>24.1</v>
      </c>
      <c r="E11" s="115">
        <v>75.900000000000006</v>
      </c>
      <c r="F11" s="115">
        <v>24.1</v>
      </c>
      <c r="G11" s="115">
        <v>75.900000000000006</v>
      </c>
      <c r="H11" s="115">
        <v>24.2</v>
      </c>
      <c r="I11" s="115">
        <v>75.8</v>
      </c>
      <c r="J11" s="115">
        <v>24.24</v>
      </c>
      <c r="K11" s="115">
        <v>75.760000000000005</v>
      </c>
      <c r="L11" s="115">
        <v>24.294117659824309</v>
      </c>
      <c r="M11" s="115">
        <v>75.705882340175691</v>
      </c>
      <c r="N11" s="115">
        <v>24.4</v>
      </c>
      <c r="O11" s="115">
        <v>75.599999999999994</v>
      </c>
      <c r="P11" s="115">
        <v>24.4</v>
      </c>
      <c r="Q11" s="115">
        <v>75.599999999999994</v>
      </c>
      <c r="R11" s="115">
        <v>19.252412032688383</v>
      </c>
      <c r="S11" s="115">
        <v>80.747587967311617</v>
      </c>
      <c r="T11" s="115">
        <v>37.860999999999997</v>
      </c>
      <c r="U11" s="115">
        <v>62.139000000000003</v>
      </c>
      <c r="V11" s="115">
        <v>38.533999999999999</v>
      </c>
      <c r="W11" s="115">
        <v>61.466000000000001</v>
      </c>
      <c r="X11" s="115">
        <v>39.207000000000001</v>
      </c>
      <c r="Y11" s="115">
        <v>60.792999999999999</v>
      </c>
      <c r="Z11" s="115">
        <v>39.881999999999998</v>
      </c>
      <c r="AA11" s="115">
        <v>60.118000000000002</v>
      </c>
    </row>
    <row r="12" spans="1:31">
      <c r="A12" s="176" t="s">
        <v>9</v>
      </c>
      <c r="B12" s="115">
        <v>13.2</v>
      </c>
      <c r="C12" s="115">
        <f>100-B12</f>
        <v>86.8</v>
      </c>
      <c r="D12" s="115">
        <v>13.6</v>
      </c>
      <c r="E12" s="115">
        <f>100-D12</f>
        <v>86.4</v>
      </c>
      <c r="F12" s="115">
        <v>14</v>
      </c>
      <c r="G12" s="115">
        <f>100-F12</f>
        <v>86</v>
      </c>
      <c r="H12" s="115">
        <v>14.8</v>
      </c>
      <c r="I12" s="115">
        <f>100-H12</f>
        <v>85.2</v>
      </c>
      <c r="J12" s="115">
        <v>14.9</v>
      </c>
      <c r="K12" s="115">
        <f>100-J12</f>
        <v>85.1</v>
      </c>
      <c r="L12" s="115">
        <v>15.4</v>
      </c>
      <c r="M12" s="115">
        <f>100-L12</f>
        <v>84.6</v>
      </c>
      <c r="N12" s="115">
        <v>16.506</v>
      </c>
      <c r="O12" s="115">
        <v>83.494</v>
      </c>
      <c r="P12" s="115">
        <v>16.713999999999999</v>
      </c>
      <c r="Q12" s="115">
        <v>83.286000000000001</v>
      </c>
      <c r="R12" s="115">
        <v>16.937000000000001</v>
      </c>
      <c r="S12" s="115">
        <v>83.063000000000002</v>
      </c>
      <c r="T12" s="115">
        <v>17.173999999999999</v>
      </c>
      <c r="U12" s="115">
        <v>82.825999999999993</v>
      </c>
      <c r="V12" s="115">
        <v>17.427</v>
      </c>
      <c r="W12" s="115">
        <v>82.573000000000008</v>
      </c>
      <c r="X12" s="115">
        <v>17.695</v>
      </c>
      <c r="Y12" s="115">
        <v>82.305000000000007</v>
      </c>
      <c r="Z12" s="115">
        <v>17.98</v>
      </c>
      <c r="AA12" s="115">
        <v>82.02</v>
      </c>
    </row>
    <row r="13" spans="1:31">
      <c r="A13" s="176" t="s">
        <v>8</v>
      </c>
      <c r="B13" s="115">
        <v>40.700000000000003</v>
      </c>
      <c r="C13" s="115">
        <v>59.3</v>
      </c>
      <c r="D13" s="115">
        <v>41.6</v>
      </c>
      <c r="E13" s="115">
        <v>58.4</v>
      </c>
      <c r="F13" s="115">
        <v>41.4</v>
      </c>
      <c r="G13" s="115">
        <v>58.6</v>
      </c>
      <c r="H13" s="115">
        <v>41.3</v>
      </c>
      <c r="I13" s="115">
        <v>58.7</v>
      </c>
      <c r="J13" s="115">
        <v>41.1</v>
      </c>
      <c r="K13" s="115">
        <v>58.9</v>
      </c>
      <c r="L13" s="115">
        <v>41</v>
      </c>
      <c r="M13" s="115">
        <v>59</v>
      </c>
      <c r="N13" s="115">
        <v>40.9</v>
      </c>
      <c r="O13" s="115">
        <v>59.1</v>
      </c>
      <c r="P13" s="128">
        <v>40.700000000000003</v>
      </c>
      <c r="Q13" s="128">
        <v>59.3</v>
      </c>
      <c r="R13" s="128">
        <v>40.6</v>
      </c>
      <c r="S13" s="128">
        <v>59.4</v>
      </c>
      <c r="T13" s="128">
        <v>40.5</v>
      </c>
      <c r="U13" s="128">
        <v>59.5</v>
      </c>
      <c r="V13" s="128">
        <v>40.299999999999997</v>
      </c>
      <c r="W13" s="128">
        <v>59.7</v>
      </c>
      <c r="X13" s="128">
        <v>40.200000000000003</v>
      </c>
      <c r="Y13" s="128">
        <v>59.8</v>
      </c>
      <c r="Z13" s="128">
        <v>40</v>
      </c>
      <c r="AA13" s="128">
        <v>60</v>
      </c>
    </row>
    <row r="14" spans="1:31">
      <c r="A14" s="176" t="s">
        <v>6</v>
      </c>
      <c r="B14" s="115">
        <v>30.81736036337972</v>
      </c>
      <c r="C14" s="115">
        <v>69.18263963662028</v>
      </c>
      <c r="D14" s="115">
        <v>30.984088632086404</v>
      </c>
      <c r="E14" s="115">
        <v>69.015911367913603</v>
      </c>
      <c r="F14" s="115">
        <v>31.160637980752902</v>
      </c>
      <c r="G14" s="115">
        <v>37.237490000000001</v>
      </c>
      <c r="H14" s="115">
        <v>36.951790000000003</v>
      </c>
      <c r="I14" s="115">
        <v>68.646795188333698</v>
      </c>
      <c r="J14" s="115">
        <v>31.6</v>
      </c>
      <c r="K14" s="115">
        <v>68.400000000000006</v>
      </c>
      <c r="L14" s="115">
        <v>31.799997286993104</v>
      </c>
      <c r="M14" s="115">
        <v>68.200002713006896</v>
      </c>
      <c r="N14" s="115">
        <v>34.926000000000002</v>
      </c>
      <c r="O14" s="115">
        <v>65.073999999999998</v>
      </c>
      <c r="P14" s="115">
        <v>35.454999999999998</v>
      </c>
      <c r="Q14" s="115">
        <v>64.545000000000002</v>
      </c>
      <c r="R14" s="115">
        <v>35.988</v>
      </c>
      <c r="S14" s="115">
        <v>64.012</v>
      </c>
      <c r="T14" s="115">
        <v>33.804261031360582</v>
      </c>
      <c r="U14" s="115">
        <v>66.195738968639418</v>
      </c>
      <c r="V14" s="115">
        <v>34.02820959622769</v>
      </c>
      <c r="W14" s="115">
        <v>65.971790403772317</v>
      </c>
      <c r="X14" s="115">
        <v>34.246673709510084</v>
      </c>
      <c r="Y14" s="115">
        <v>65.753326290489923</v>
      </c>
      <c r="Z14" s="115">
        <v>34.246673709510084</v>
      </c>
      <c r="AA14" s="115">
        <v>65.753326290489923</v>
      </c>
    </row>
    <row r="15" spans="1:31">
      <c r="A15" s="176" t="s">
        <v>5</v>
      </c>
      <c r="B15" s="115">
        <v>37.817999999999998</v>
      </c>
      <c r="C15" s="115">
        <v>62.182000000000002</v>
      </c>
      <c r="D15" s="115">
        <v>42.8</v>
      </c>
      <c r="E15" s="115">
        <v>57.2</v>
      </c>
      <c r="F15" s="115">
        <v>38.9636</v>
      </c>
      <c r="G15" s="115">
        <v>61.0364</v>
      </c>
      <c r="H15" s="115">
        <v>44.679000000000002</v>
      </c>
      <c r="I15" s="115">
        <v>55.320999999999998</v>
      </c>
      <c r="J15" s="115">
        <v>45.808559297267877</v>
      </c>
      <c r="K15" s="115">
        <v>54.191440702732116</v>
      </c>
      <c r="L15" s="115"/>
      <c r="M15" s="115"/>
      <c r="N15" s="115">
        <v>47.960999999999999</v>
      </c>
      <c r="O15" s="115">
        <v>52.039000000000001</v>
      </c>
      <c r="P15" s="115">
        <v>49.005000000000003</v>
      </c>
      <c r="Q15" s="115">
        <v>50.994999999999997</v>
      </c>
      <c r="R15" s="115">
        <v>50.031999999999996</v>
      </c>
      <c r="S15" s="115">
        <v>49.968000000000004</v>
      </c>
      <c r="T15" s="115">
        <v>51.042000000000002</v>
      </c>
      <c r="U15" s="115">
        <v>48.957999999999998</v>
      </c>
      <c r="V15" s="128">
        <v>52</v>
      </c>
      <c r="W15" s="128">
        <v>48</v>
      </c>
      <c r="X15" s="115">
        <v>53.005000000000003</v>
      </c>
      <c r="Y15" s="115">
        <v>46.994999999999997</v>
      </c>
      <c r="Z15" s="115">
        <v>53.956000000000003</v>
      </c>
      <c r="AA15" s="115">
        <v>46.043999999999997</v>
      </c>
    </row>
    <row r="16" spans="1:31">
      <c r="A16" s="176" t="s">
        <v>4</v>
      </c>
      <c r="B16" s="115">
        <v>53.335999999999999</v>
      </c>
      <c r="C16" s="115">
        <v>46.664000000000001</v>
      </c>
      <c r="D16" s="115">
        <v>53.72</v>
      </c>
      <c r="E16" s="115">
        <v>46.28</v>
      </c>
      <c r="F16" s="115">
        <v>54.12</v>
      </c>
      <c r="G16" s="115">
        <v>45.88</v>
      </c>
      <c r="H16" s="115">
        <v>54.536999999999999</v>
      </c>
      <c r="I16" s="115">
        <v>45.463000000000001</v>
      </c>
      <c r="J16" s="115">
        <v>54.969000000000001</v>
      </c>
      <c r="K16" s="115">
        <v>45.030999999999999</v>
      </c>
      <c r="L16" s="115">
        <v>55.4</v>
      </c>
      <c r="M16" s="115">
        <v>44.6</v>
      </c>
      <c r="N16" s="115">
        <v>55.831000000000003</v>
      </c>
      <c r="O16" s="115">
        <v>44.168999999999997</v>
      </c>
      <c r="P16" s="115">
        <v>56.261000000000003</v>
      </c>
      <c r="Q16" s="115">
        <v>43.738999999999997</v>
      </c>
      <c r="R16" s="115">
        <v>56.691000000000003</v>
      </c>
      <c r="S16" s="115">
        <v>43.308999999999997</v>
      </c>
      <c r="T16" s="115">
        <v>57.119</v>
      </c>
      <c r="U16" s="115">
        <v>42.881</v>
      </c>
      <c r="V16" s="115">
        <v>57.545999999999999</v>
      </c>
      <c r="W16" s="115">
        <v>42.454000000000001</v>
      </c>
      <c r="X16" s="115">
        <v>57.972000000000001</v>
      </c>
      <c r="Y16" s="115">
        <v>42.027999999999999</v>
      </c>
      <c r="Z16" s="115">
        <v>58.396000000000001</v>
      </c>
      <c r="AA16" s="115">
        <v>41.603999999999999</v>
      </c>
    </row>
    <row r="17" spans="1:27">
      <c r="A17" s="176" t="s">
        <v>3</v>
      </c>
      <c r="B17" s="115"/>
      <c r="C17" s="115"/>
      <c r="D17" s="115">
        <v>62.9</v>
      </c>
      <c r="E17" s="115">
        <v>37.1</v>
      </c>
      <c r="F17" s="115"/>
      <c r="G17" s="115"/>
      <c r="H17" s="115"/>
      <c r="I17" s="115"/>
      <c r="J17" s="115"/>
      <c r="K17" s="115"/>
      <c r="L17" s="115"/>
      <c r="M17" s="115"/>
      <c r="N17" s="115">
        <v>63.7</v>
      </c>
      <c r="O17" s="115">
        <v>36.299999999999997</v>
      </c>
      <c r="P17" s="115"/>
      <c r="Q17" s="115"/>
      <c r="R17" s="115"/>
      <c r="S17" s="115"/>
      <c r="T17" s="115">
        <v>66.855999999999995</v>
      </c>
      <c r="U17" s="115">
        <v>33.144000000000005</v>
      </c>
      <c r="V17" s="115">
        <v>67.353999999999999</v>
      </c>
      <c r="W17" s="115">
        <v>32.646000000000001</v>
      </c>
      <c r="X17" s="115">
        <v>67.846999999999994</v>
      </c>
      <c r="Y17" s="115">
        <v>32.153000000000006</v>
      </c>
      <c r="Z17" s="115">
        <v>68.334999999999994</v>
      </c>
      <c r="AA17" s="115">
        <v>31.665000000000006</v>
      </c>
    </row>
    <row r="18" spans="1:27">
      <c r="A18" s="176" t="s">
        <v>65</v>
      </c>
      <c r="B18" s="115">
        <v>26.3</v>
      </c>
      <c r="C18" s="115">
        <f>100-B18</f>
        <v>73.7</v>
      </c>
      <c r="D18" s="115">
        <v>26.7</v>
      </c>
      <c r="E18" s="115">
        <f>100-D18</f>
        <v>73.3</v>
      </c>
      <c r="F18" s="115">
        <v>29.617685249210179</v>
      </c>
      <c r="G18" s="115">
        <v>70.382314750789817</v>
      </c>
      <c r="H18" s="115">
        <v>33.11</v>
      </c>
      <c r="I18" s="115">
        <v>66.89</v>
      </c>
      <c r="J18" s="115">
        <v>33.21</v>
      </c>
      <c r="K18" s="115">
        <v>66.790000000000006</v>
      </c>
      <c r="L18" s="115">
        <v>33.32</v>
      </c>
      <c r="M18" s="115">
        <v>66.680000000000007</v>
      </c>
      <c r="N18" s="115">
        <v>33.42</v>
      </c>
      <c r="O18" s="115">
        <v>66.58</v>
      </c>
      <c r="P18" s="115">
        <v>33.53</v>
      </c>
      <c r="Q18" s="115">
        <v>66.47</v>
      </c>
      <c r="R18" s="115">
        <v>33.630000000000003</v>
      </c>
      <c r="S18" s="115">
        <v>66.37</v>
      </c>
      <c r="T18" s="115">
        <v>33.64</v>
      </c>
      <c r="U18" s="115">
        <v>66.36</v>
      </c>
      <c r="V18" s="115">
        <v>35.226999999999997</v>
      </c>
      <c r="W18" s="115">
        <v>64.772999999999996</v>
      </c>
      <c r="X18" s="115">
        <v>35.954000000000001</v>
      </c>
      <c r="Y18" s="115">
        <v>64.045999999999992</v>
      </c>
      <c r="Z18" s="115">
        <v>36.682000000000002</v>
      </c>
      <c r="AA18" s="115">
        <v>63.317999999999998</v>
      </c>
    </row>
    <row r="19" spans="1:27">
      <c r="A19" s="176" t="s">
        <v>2</v>
      </c>
      <c r="B19" s="115">
        <v>39.5</v>
      </c>
      <c r="C19" s="115">
        <v>60.5</v>
      </c>
      <c r="D19" s="115">
        <v>40.6</v>
      </c>
      <c r="E19" s="115">
        <v>59.4</v>
      </c>
      <c r="F19" s="115">
        <v>40.9</v>
      </c>
      <c r="G19" s="115">
        <v>59.1</v>
      </c>
      <c r="H19" s="115">
        <v>41.2</v>
      </c>
      <c r="I19" s="115">
        <v>58.8</v>
      </c>
      <c r="J19" s="115">
        <v>41.507390346271777</v>
      </c>
      <c r="K19" s="115">
        <v>58.492609653728223</v>
      </c>
      <c r="L19" s="115">
        <v>41.8</v>
      </c>
      <c r="M19" s="115">
        <v>58.2</v>
      </c>
      <c r="N19" s="115">
        <v>42.438000000000002</v>
      </c>
      <c r="O19" s="115">
        <v>57.561999999999998</v>
      </c>
      <c r="P19" s="115">
        <v>42.975999999999999</v>
      </c>
      <c r="Q19" s="115">
        <v>57.024000000000001</v>
      </c>
      <c r="R19" s="115">
        <v>43.521000000000001</v>
      </c>
      <c r="S19" s="115">
        <v>56.478999999999999</v>
      </c>
      <c r="T19" s="115">
        <v>44.072000000000003</v>
      </c>
      <c r="U19" s="115">
        <v>55.927999999999997</v>
      </c>
      <c r="V19" s="115">
        <v>44.628999999999998</v>
      </c>
      <c r="W19" s="115">
        <v>55.371000000000002</v>
      </c>
      <c r="X19" s="115">
        <v>45.192</v>
      </c>
      <c r="Y19" s="115">
        <v>54.808</v>
      </c>
      <c r="Z19" s="115">
        <v>45.761000000000003</v>
      </c>
      <c r="AA19" s="115">
        <v>54.238999999999997</v>
      </c>
    </row>
    <row r="20" spans="1:27" ht="15" thickBot="1">
      <c r="A20" s="187" t="s">
        <v>1</v>
      </c>
      <c r="B20" s="115">
        <v>38.130000000000003</v>
      </c>
      <c r="C20" s="115">
        <v>61.87</v>
      </c>
      <c r="D20" s="115">
        <v>38.620600000000003</v>
      </c>
      <c r="E20" s="115">
        <v>61.379399999999997</v>
      </c>
      <c r="F20" s="115">
        <v>32.799999999999997</v>
      </c>
      <c r="G20" s="115">
        <v>67.2</v>
      </c>
      <c r="H20" s="115">
        <v>32.799999999999997</v>
      </c>
      <c r="I20" s="115">
        <v>67.2</v>
      </c>
      <c r="J20" s="115">
        <v>32.9</v>
      </c>
      <c r="K20" s="115">
        <v>67.099999999999994</v>
      </c>
      <c r="L20" s="115">
        <v>33</v>
      </c>
      <c r="M20" s="115">
        <v>67</v>
      </c>
      <c r="N20" s="115">
        <f>4763408/14240168*100</f>
        <v>33.450504235624187</v>
      </c>
      <c r="O20" s="115">
        <f>9542975/14240168*100</f>
        <v>67.014483256096412</v>
      </c>
      <c r="P20" s="115">
        <v>32</v>
      </c>
      <c r="Q20" s="115">
        <v>68</v>
      </c>
      <c r="R20" s="115">
        <v>32.209000000000003</v>
      </c>
      <c r="S20" s="115">
        <v>67.790999999999997</v>
      </c>
      <c r="T20" s="115">
        <v>32.21</v>
      </c>
      <c r="U20" s="115">
        <v>67.789999999999992</v>
      </c>
      <c r="V20" s="115">
        <v>32.241999999999997</v>
      </c>
      <c r="W20" s="115">
        <v>67.75800000000001</v>
      </c>
      <c r="X20" s="115">
        <v>32.302999999999997</v>
      </c>
      <c r="Y20" s="115">
        <v>67.697000000000003</v>
      </c>
      <c r="Z20" s="115">
        <v>32.395000000000003</v>
      </c>
      <c r="AA20" s="115">
        <v>67.60499999999999</v>
      </c>
    </row>
    <row r="21" spans="1:27" ht="16.5" customHeight="1">
      <c r="A21" s="24"/>
      <c r="B21" s="24"/>
      <c r="C21" s="24"/>
      <c r="D21" s="24"/>
      <c r="E21" s="24"/>
      <c r="F21" s="24"/>
      <c r="G21" s="24"/>
      <c r="H21" s="24"/>
      <c r="I21" s="24"/>
      <c r="J21" s="24"/>
      <c r="K21" s="24"/>
      <c r="L21" s="24"/>
      <c r="M21" s="42" t="s">
        <v>16</v>
      </c>
      <c r="N21" s="24"/>
      <c r="O21" s="42" t="s">
        <v>16</v>
      </c>
      <c r="P21" s="24"/>
      <c r="Q21" s="42" t="s">
        <v>16</v>
      </c>
      <c r="R21" s="24"/>
      <c r="S21" s="24"/>
      <c r="V21" s="24"/>
      <c r="W21" s="24"/>
      <c r="X21" s="24"/>
      <c r="Y21" s="24"/>
      <c r="Z21" s="24"/>
      <c r="AA21" s="24"/>
    </row>
    <row r="22" spans="1:27" ht="15" customHeight="1">
      <c r="A22" s="149" t="s">
        <v>26</v>
      </c>
      <c r="B22" s="28"/>
      <c r="C22" s="28"/>
      <c r="D22" s="28"/>
      <c r="E22" s="28"/>
      <c r="F22" s="28"/>
      <c r="G22" s="28"/>
      <c r="H22" s="28"/>
      <c r="I22" s="28"/>
      <c r="J22" s="28"/>
      <c r="K22" s="80"/>
      <c r="L22" s="80"/>
      <c r="M22" s="80"/>
      <c r="N22" s="80"/>
      <c r="O22" s="24"/>
      <c r="P22" s="80"/>
      <c r="Q22" s="24"/>
      <c r="R22" s="24"/>
      <c r="S22" s="24"/>
      <c r="V22" s="24"/>
      <c r="W22" s="24"/>
      <c r="X22" s="24"/>
      <c r="Y22" s="24"/>
      <c r="Z22" s="24"/>
      <c r="AA22" s="24"/>
    </row>
    <row r="23" spans="1:27" ht="15" customHeight="1">
      <c r="A23" s="685" t="s">
        <v>228</v>
      </c>
      <c r="B23" s="685"/>
      <c r="C23" s="685"/>
      <c r="D23" s="685"/>
      <c r="E23" s="685"/>
      <c r="F23" s="685"/>
      <c r="G23" s="685"/>
      <c r="H23" s="685"/>
      <c r="I23" s="685"/>
      <c r="J23" s="685"/>
      <c r="K23" s="685"/>
      <c r="L23" s="685"/>
      <c r="M23" s="685"/>
      <c r="N23" s="685"/>
      <c r="O23" s="685"/>
      <c r="P23" s="685"/>
      <c r="Q23" s="685"/>
      <c r="R23" s="685"/>
      <c r="S23" s="685"/>
      <c r="T23" s="685"/>
      <c r="U23" s="685"/>
      <c r="V23" s="164"/>
      <c r="W23" s="164"/>
      <c r="X23" s="164"/>
      <c r="Y23" s="164"/>
      <c r="Z23" s="164"/>
      <c r="AA23" s="164"/>
    </row>
    <row r="24" spans="1:27" ht="15" customHeight="1">
      <c r="A24" s="685"/>
      <c r="B24" s="685"/>
      <c r="C24" s="685"/>
      <c r="D24" s="685"/>
      <c r="E24" s="685"/>
      <c r="F24" s="685"/>
      <c r="G24" s="685"/>
      <c r="H24" s="685"/>
      <c r="I24" s="685"/>
      <c r="J24" s="685"/>
      <c r="K24" s="685"/>
      <c r="L24" s="685"/>
      <c r="M24" s="685"/>
      <c r="N24" s="685"/>
      <c r="O24" s="685"/>
      <c r="P24" s="685"/>
      <c r="Q24" s="685"/>
      <c r="R24" s="685"/>
      <c r="S24" s="685"/>
      <c r="T24" s="685"/>
      <c r="U24" s="685"/>
      <c r="V24" s="164"/>
      <c r="W24" s="164"/>
      <c r="X24" s="164"/>
      <c r="Y24" s="164"/>
      <c r="Z24" s="164"/>
      <c r="AA24" s="164"/>
    </row>
    <row r="25" spans="1:27">
      <c r="A25" s="685" t="s">
        <v>227</v>
      </c>
      <c r="B25" s="685"/>
      <c r="C25" s="685"/>
      <c r="D25" s="685"/>
      <c r="E25" s="685"/>
      <c r="F25" s="685"/>
      <c r="G25" s="685"/>
      <c r="H25" s="685"/>
      <c r="I25" s="685"/>
      <c r="J25" s="685"/>
      <c r="K25" s="685"/>
      <c r="L25" s="685"/>
      <c r="M25" s="685"/>
      <c r="N25" s="685"/>
      <c r="O25" s="685"/>
      <c r="P25" s="685"/>
      <c r="Q25" s="685"/>
      <c r="R25" s="685"/>
      <c r="S25" s="685"/>
      <c r="T25" s="685"/>
      <c r="U25" s="685"/>
      <c r="V25" s="164"/>
      <c r="W25" s="164"/>
      <c r="X25" s="164"/>
      <c r="Y25" s="164"/>
      <c r="Z25" s="164"/>
      <c r="AA25" s="164"/>
    </row>
    <row r="26" spans="1:27" ht="15" customHeight="1">
      <c r="A26" s="685"/>
      <c r="B26" s="685"/>
      <c r="C26" s="685"/>
      <c r="D26" s="685"/>
      <c r="E26" s="685"/>
      <c r="F26" s="685"/>
      <c r="G26" s="685"/>
      <c r="H26" s="685"/>
      <c r="I26" s="685"/>
      <c r="J26" s="685"/>
      <c r="K26" s="685"/>
      <c r="L26" s="685"/>
      <c r="M26" s="685"/>
      <c r="N26" s="685"/>
      <c r="O26" s="685"/>
      <c r="P26" s="685"/>
      <c r="Q26" s="685"/>
      <c r="R26" s="685"/>
      <c r="S26" s="685"/>
      <c r="T26" s="685"/>
      <c r="U26" s="685"/>
      <c r="V26" s="164"/>
      <c r="W26" s="164"/>
      <c r="X26" s="164"/>
      <c r="Y26" s="164"/>
      <c r="Z26" s="164"/>
      <c r="AA26" s="164"/>
    </row>
    <row r="27" spans="1:27">
      <c r="A27" s="685" t="s">
        <v>241</v>
      </c>
      <c r="B27" s="685"/>
      <c r="C27" s="685"/>
      <c r="D27" s="685"/>
      <c r="E27" s="685"/>
      <c r="F27" s="685"/>
      <c r="G27" s="685"/>
      <c r="H27" s="685"/>
      <c r="I27" s="685"/>
      <c r="J27" s="685"/>
      <c r="K27" s="685"/>
      <c r="L27" s="685"/>
      <c r="M27" s="685"/>
      <c r="N27" s="685"/>
      <c r="O27" s="685"/>
      <c r="P27" s="685"/>
      <c r="Q27" s="685"/>
      <c r="R27" s="685"/>
      <c r="S27" s="685"/>
      <c r="T27" s="685"/>
      <c r="U27" s="685"/>
      <c r="V27" s="164"/>
      <c r="W27" s="164"/>
      <c r="X27" s="164"/>
      <c r="Y27" s="164"/>
      <c r="Z27" s="164"/>
      <c r="AA27" s="164"/>
    </row>
    <row r="28" spans="1:27" ht="16.5" customHeight="1">
      <c r="A28" s="685"/>
      <c r="B28" s="685"/>
      <c r="C28" s="685"/>
      <c r="D28" s="685"/>
      <c r="E28" s="685"/>
      <c r="F28" s="685"/>
      <c r="G28" s="685"/>
      <c r="H28" s="685"/>
      <c r="I28" s="685"/>
      <c r="J28" s="685"/>
      <c r="K28" s="685"/>
      <c r="L28" s="685"/>
      <c r="M28" s="685"/>
      <c r="N28" s="685"/>
      <c r="O28" s="685"/>
      <c r="P28" s="685"/>
      <c r="Q28" s="685"/>
      <c r="R28" s="685"/>
      <c r="S28" s="685"/>
      <c r="T28" s="685"/>
      <c r="U28" s="685"/>
      <c r="V28" s="164"/>
      <c r="W28" s="164"/>
      <c r="X28" s="164"/>
      <c r="Y28" s="164"/>
      <c r="Z28" s="164"/>
      <c r="AA28" s="164"/>
    </row>
    <row r="29" spans="1:27" ht="16.5" customHeight="1">
      <c r="A29" s="685" t="s">
        <v>416</v>
      </c>
      <c r="B29" s="685"/>
      <c r="C29" s="685"/>
      <c r="D29" s="685"/>
      <c r="E29" s="685"/>
      <c r="F29" s="685"/>
      <c r="G29" s="685"/>
      <c r="H29" s="685"/>
      <c r="I29" s="685"/>
      <c r="J29" s="685"/>
      <c r="K29" s="685"/>
      <c r="L29" s="685"/>
      <c r="M29" s="685"/>
      <c r="N29" s="685"/>
      <c r="O29" s="685"/>
      <c r="P29" s="685"/>
      <c r="Q29" s="685"/>
      <c r="R29" s="685"/>
      <c r="S29" s="685"/>
      <c r="T29" s="685"/>
      <c r="U29" s="685"/>
      <c r="V29" s="164"/>
      <c r="W29" s="164"/>
      <c r="X29" s="164"/>
      <c r="Y29" s="164"/>
      <c r="Z29" s="164"/>
      <c r="AA29" s="164"/>
    </row>
    <row r="30" spans="1:27" ht="16.5" customHeight="1">
      <c r="A30" s="685"/>
      <c r="B30" s="685"/>
      <c r="C30" s="685"/>
      <c r="D30" s="685"/>
      <c r="E30" s="685"/>
      <c r="F30" s="685"/>
      <c r="G30" s="685"/>
      <c r="H30" s="685"/>
      <c r="I30" s="685"/>
      <c r="J30" s="685"/>
      <c r="K30" s="685"/>
      <c r="L30" s="685"/>
      <c r="M30" s="685"/>
      <c r="N30" s="685"/>
      <c r="O30" s="685"/>
      <c r="P30" s="685"/>
      <c r="Q30" s="685"/>
      <c r="R30" s="685"/>
      <c r="S30" s="685"/>
      <c r="T30" s="685"/>
      <c r="U30" s="685"/>
      <c r="V30" s="164"/>
      <c r="W30" s="164"/>
      <c r="X30" s="164"/>
      <c r="Y30" s="164"/>
      <c r="Z30" s="164"/>
      <c r="AA30" s="164"/>
    </row>
    <row r="31" spans="1:27" ht="24" customHeight="1">
      <c r="A31" s="685" t="s">
        <v>371</v>
      </c>
      <c r="B31" s="685"/>
      <c r="C31" s="685"/>
      <c r="D31" s="685"/>
      <c r="E31" s="685"/>
      <c r="F31" s="685"/>
      <c r="G31" s="685"/>
      <c r="H31" s="685"/>
      <c r="I31" s="685"/>
      <c r="J31" s="685"/>
      <c r="K31" s="685"/>
      <c r="L31" s="685"/>
      <c r="M31" s="685"/>
      <c r="N31" s="685"/>
      <c r="O31" s="685"/>
      <c r="P31" s="685"/>
      <c r="Q31" s="685"/>
      <c r="R31" s="685"/>
      <c r="S31" s="685"/>
      <c r="T31" s="685"/>
      <c r="U31" s="685"/>
      <c r="V31" s="164"/>
      <c r="W31" s="164"/>
      <c r="X31" s="164"/>
      <c r="Y31" s="164"/>
      <c r="Z31" s="164"/>
      <c r="AA31" s="164"/>
    </row>
    <row r="32" spans="1:27" ht="8.25" customHeight="1">
      <c r="A32" s="685"/>
      <c r="B32" s="685"/>
      <c r="C32" s="685"/>
      <c r="D32" s="685"/>
      <c r="E32" s="685"/>
      <c r="F32" s="685"/>
      <c r="G32" s="685"/>
      <c r="H32" s="685"/>
      <c r="I32" s="685"/>
      <c r="J32" s="685"/>
      <c r="K32" s="685"/>
      <c r="L32" s="685"/>
      <c r="M32" s="685"/>
      <c r="N32" s="685"/>
      <c r="O32" s="685"/>
      <c r="P32" s="685"/>
      <c r="Q32" s="685"/>
      <c r="R32" s="685"/>
      <c r="S32" s="685"/>
      <c r="T32" s="685"/>
      <c r="U32" s="685"/>
      <c r="V32" s="164"/>
      <c r="W32" s="164"/>
      <c r="X32" s="164"/>
      <c r="Y32" s="164"/>
      <c r="Z32" s="164"/>
      <c r="AA32" s="164"/>
    </row>
    <row r="33" spans="1:27" ht="21.45" customHeight="1">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row>
    <row r="34" spans="1:27" ht="19.05" customHeight="1">
      <c r="A34" s="685" t="s">
        <v>525</v>
      </c>
      <c r="B34" s="685"/>
      <c r="C34" s="685"/>
      <c r="D34" s="685"/>
      <c r="E34" s="685"/>
      <c r="F34" s="685"/>
      <c r="G34" s="685"/>
      <c r="H34" s="685"/>
      <c r="I34" s="685"/>
      <c r="J34" s="685"/>
      <c r="K34" s="685"/>
      <c r="L34" s="685"/>
      <c r="M34" s="685"/>
      <c r="N34" s="685"/>
      <c r="O34" s="685"/>
      <c r="P34" s="685"/>
      <c r="Q34" s="685"/>
      <c r="R34" s="685"/>
      <c r="S34" s="685"/>
      <c r="T34" s="164"/>
      <c r="U34" s="164"/>
      <c r="V34" s="164"/>
      <c r="W34" s="164"/>
      <c r="X34" s="164"/>
      <c r="Y34" s="164"/>
      <c r="Z34" s="164"/>
      <c r="AA34" s="164"/>
    </row>
    <row r="35" spans="1:27">
      <c r="A35" s="685"/>
      <c r="B35" s="685"/>
      <c r="C35" s="685"/>
      <c r="D35" s="685"/>
      <c r="E35" s="685"/>
      <c r="F35" s="685"/>
      <c r="G35" s="685"/>
      <c r="H35" s="685"/>
      <c r="I35" s="685"/>
      <c r="J35" s="685"/>
      <c r="K35" s="685"/>
      <c r="L35" s="685"/>
      <c r="M35" s="685"/>
      <c r="N35" s="685"/>
      <c r="O35" s="685"/>
      <c r="P35" s="685"/>
      <c r="Q35" s="685"/>
      <c r="R35" s="685"/>
      <c r="S35" s="685"/>
      <c r="V35" s="24"/>
      <c r="W35" s="24"/>
      <c r="X35" s="24"/>
      <c r="Y35" s="24"/>
      <c r="Z35" s="24"/>
      <c r="AA35" s="24"/>
    </row>
    <row r="36" spans="1:27">
      <c r="A36" s="150"/>
      <c r="B36" s="28"/>
      <c r="C36" s="28"/>
      <c r="D36" s="28"/>
      <c r="E36" s="28"/>
      <c r="F36" s="28"/>
      <c r="G36" s="28"/>
      <c r="H36" s="28"/>
      <c r="I36" s="28"/>
      <c r="J36" s="28"/>
      <c r="K36" s="24"/>
      <c r="L36" s="24"/>
      <c r="M36" s="24"/>
      <c r="N36" s="24"/>
      <c r="O36" s="24"/>
      <c r="P36" s="24"/>
      <c r="Q36" s="24"/>
      <c r="R36" s="24"/>
      <c r="S36" s="24"/>
      <c r="V36" s="24"/>
      <c r="W36" s="24"/>
      <c r="X36" s="24"/>
      <c r="Y36" s="24"/>
      <c r="Z36" s="24"/>
      <c r="AA36" s="24"/>
    </row>
    <row r="37" spans="1:27">
      <c r="A37" s="155" t="s">
        <v>104</v>
      </c>
      <c r="B37" s="24"/>
      <c r="C37" s="24"/>
      <c r="D37" s="24"/>
      <c r="E37" s="24"/>
      <c r="F37" s="24"/>
      <c r="G37" s="24"/>
      <c r="H37" s="24"/>
      <c r="I37" s="24"/>
      <c r="J37" s="24"/>
      <c r="K37" s="24"/>
      <c r="L37" s="24"/>
      <c r="M37" s="24"/>
      <c r="N37" s="24"/>
      <c r="O37" s="24"/>
      <c r="P37" s="24"/>
      <c r="Q37" s="24"/>
      <c r="R37" s="24"/>
      <c r="S37" s="24"/>
      <c r="V37" s="24"/>
      <c r="W37" s="24"/>
      <c r="X37" s="24"/>
      <c r="Y37" s="24"/>
      <c r="Z37" s="24"/>
      <c r="AA37" s="24"/>
    </row>
    <row r="38" spans="1:27">
      <c r="A38" s="24"/>
      <c r="B38" s="24"/>
      <c r="C38" s="24"/>
      <c r="D38" s="24"/>
      <c r="E38" s="24"/>
      <c r="F38" s="24"/>
      <c r="G38" s="24"/>
      <c r="H38" s="24"/>
      <c r="I38" s="24"/>
      <c r="J38" s="24"/>
      <c r="K38" s="24"/>
      <c r="L38" s="24"/>
      <c r="M38" s="24"/>
      <c r="N38" s="24"/>
      <c r="O38" s="24"/>
      <c r="P38" s="24"/>
      <c r="Q38" s="24"/>
      <c r="R38" s="24"/>
      <c r="S38" s="24"/>
      <c r="V38" s="24"/>
      <c r="W38" s="24"/>
      <c r="X38" s="24"/>
      <c r="Y38" s="24"/>
      <c r="Z38" s="24"/>
      <c r="AA38" s="24"/>
    </row>
    <row r="39" spans="1:27">
      <c r="A39" s="24"/>
      <c r="B39" s="24"/>
      <c r="C39" s="24"/>
      <c r="D39" s="24"/>
      <c r="E39" s="24"/>
      <c r="F39" s="24"/>
      <c r="G39" s="24"/>
      <c r="H39" s="24"/>
      <c r="I39" s="24"/>
      <c r="J39" s="24"/>
      <c r="K39" s="24"/>
      <c r="L39" s="24"/>
      <c r="M39" s="24"/>
      <c r="N39" s="24"/>
      <c r="O39" s="24"/>
      <c r="P39" s="24"/>
      <c r="Q39" s="24"/>
      <c r="R39" s="24"/>
      <c r="S39" s="24"/>
      <c r="V39" s="24"/>
      <c r="W39" s="24"/>
      <c r="X39" s="24"/>
      <c r="Y39" s="24"/>
      <c r="Z39" s="24"/>
      <c r="AA39" s="24"/>
    </row>
    <row r="40" spans="1:27">
      <c r="A40" s="24"/>
      <c r="B40" s="24"/>
      <c r="C40" s="24"/>
      <c r="D40" s="24"/>
      <c r="E40" s="24"/>
      <c r="F40" s="24"/>
      <c r="G40" s="24"/>
      <c r="H40" s="24"/>
      <c r="I40" s="24"/>
      <c r="J40" s="24"/>
      <c r="K40" s="24"/>
      <c r="L40" s="24"/>
      <c r="M40" s="24"/>
      <c r="N40" s="24"/>
      <c r="O40" s="24"/>
      <c r="P40" s="24"/>
      <c r="Q40" s="24"/>
      <c r="R40" s="24"/>
      <c r="S40" s="24"/>
      <c r="V40" s="24"/>
      <c r="W40" s="24"/>
      <c r="X40" s="24"/>
      <c r="Y40" s="24"/>
      <c r="Z40" s="24"/>
      <c r="AA40" s="24"/>
    </row>
    <row r="41" spans="1:27">
      <c r="A41" s="24"/>
      <c r="B41" s="24"/>
      <c r="C41" s="24"/>
      <c r="D41" s="24"/>
      <c r="E41" s="24"/>
      <c r="F41" s="24"/>
      <c r="G41" s="24"/>
      <c r="H41" s="24"/>
      <c r="I41" s="24"/>
      <c r="J41" s="24"/>
      <c r="K41" s="24"/>
      <c r="L41" s="24"/>
      <c r="M41" s="24"/>
      <c r="N41" s="24"/>
      <c r="O41" s="24"/>
      <c r="P41" s="24"/>
      <c r="Q41" s="24"/>
      <c r="R41" s="24"/>
      <c r="S41" s="24"/>
      <c r="V41" s="24"/>
      <c r="W41" s="24"/>
      <c r="X41" s="24"/>
      <c r="Y41" s="24"/>
      <c r="Z41" s="24"/>
      <c r="AA41" s="24"/>
    </row>
    <row r="42" spans="1:27">
      <c r="A42" s="24"/>
      <c r="B42" s="24"/>
      <c r="C42" s="24"/>
      <c r="D42" s="24"/>
      <c r="E42" s="24"/>
      <c r="F42" s="24"/>
      <c r="G42" s="24"/>
      <c r="H42" s="24"/>
      <c r="I42" s="24"/>
      <c r="J42" s="24"/>
      <c r="K42" s="24"/>
      <c r="L42" s="24"/>
      <c r="M42" s="24"/>
      <c r="N42" s="24"/>
      <c r="O42" s="24"/>
      <c r="P42" s="24"/>
      <c r="Q42" s="24"/>
      <c r="R42" s="24"/>
      <c r="S42" s="24"/>
      <c r="V42" s="24"/>
      <c r="W42" s="24"/>
      <c r="X42" s="24"/>
      <c r="Y42" s="24"/>
      <c r="Z42" s="24"/>
      <c r="AA42" s="24"/>
    </row>
    <row r="43" spans="1:27">
      <c r="A43" s="24"/>
      <c r="B43" s="24"/>
      <c r="C43" s="24"/>
      <c r="D43" s="24"/>
      <c r="E43" s="24"/>
      <c r="F43" s="24"/>
      <c r="G43" s="24"/>
      <c r="H43" s="24"/>
      <c r="I43" s="24"/>
      <c r="J43" s="24"/>
      <c r="K43" s="24"/>
      <c r="L43" s="24"/>
      <c r="M43" s="24"/>
      <c r="N43" s="24"/>
      <c r="O43" s="24"/>
      <c r="P43" s="24"/>
      <c r="Q43" s="24"/>
      <c r="R43" s="24"/>
      <c r="S43" s="24"/>
      <c r="V43" s="24"/>
      <c r="W43" s="24"/>
      <c r="X43" s="24"/>
      <c r="Y43" s="24"/>
      <c r="Z43" s="24"/>
      <c r="AA43" s="24"/>
    </row>
    <row r="44" spans="1:27">
      <c r="A44" s="24"/>
      <c r="B44" s="24"/>
      <c r="C44" s="24"/>
      <c r="D44" s="24"/>
      <c r="E44" s="24"/>
      <c r="F44" s="24"/>
      <c r="G44" s="24"/>
      <c r="H44" s="24"/>
      <c r="I44" s="24"/>
      <c r="J44" s="24"/>
      <c r="K44" s="24"/>
      <c r="L44" s="24"/>
      <c r="M44" s="24"/>
      <c r="N44" s="24"/>
      <c r="O44" s="24"/>
      <c r="P44" s="24"/>
      <c r="Q44" s="24"/>
      <c r="R44" s="24"/>
      <c r="S44" s="24"/>
      <c r="V44" s="24"/>
      <c r="W44" s="24"/>
      <c r="X44" s="24"/>
      <c r="Y44" s="24"/>
      <c r="Z44" s="24"/>
      <c r="AA44" s="24"/>
    </row>
    <row r="45" spans="1:27">
      <c r="A45" s="24"/>
      <c r="B45" s="24"/>
      <c r="C45" s="24"/>
      <c r="D45" s="24"/>
      <c r="E45" s="24"/>
      <c r="F45" s="24"/>
      <c r="G45" s="24"/>
      <c r="H45" s="24"/>
      <c r="I45" s="24"/>
      <c r="J45" s="24"/>
      <c r="K45" s="24"/>
      <c r="L45" s="24"/>
      <c r="M45" s="24"/>
      <c r="N45" s="24"/>
      <c r="O45" s="24"/>
      <c r="P45" s="24"/>
      <c r="Q45" s="24"/>
      <c r="R45" s="24"/>
      <c r="S45" s="24"/>
      <c r="V45" s="24"/>
      <c r="W45" s="24"/>
      <c r="X45" s="24"/>
      <c r="Y45" s="24"/>
      <c r="Z45" s="24"/>
      <c r="AA45" s="24"/>
    </row>
    <row r="46" spans="1:27">
      <c r="A46" s="24"/>
      <c r="B46" s="24"/>
      <c r="C46" s="24"/>
      <c r="D46" s="24"/>
      <c r="E46" s="24"/>
      <c r="F46" s="24"/>
      <c r="G46" s="24"/>
      <c r="H46" s="24"/>
      <c r="I46" s="24"/>
      <c r="J46" s="24"/>
      <c r="K46" s="24"/>
      <c r="L46" s="24"/>
      <c r="M46" s="24"/>
      <c r="N46" s="24"/>
      <c r="O46" s="24"/>
      <c r="P46" s="24"/>
      <c r="Q46" s="24"/>
      <c r="R46" s="24"/>
      <c r="S46" s="24"/>
      <c r="V46" s="24"/>
      <c r="W46" s="24"/>
      <c r="X46" s="24"/>
      <c r="Y46" s="24"/>
      <c r="Z46" s="24"/>
      <c r="AA46" s="24"/>
    </row>
    <row r="47" spans="1:27">
      <c r="A47" s="24"/>
      <c r="B47" s="24"/>
      <c r="C47" s="24"/>
      <c r="D47" s="24"/>
      <c r="E47" s="24"/>
      <c r="F47" s="24"/>
      <c r="G47" s="24"/>
      <c r="H47" s="24"/>
      <c r="I47" s="24"/>
      <c r="J47" s="24"/>
      <c r="K47" s="24"/>
      <c r="L47" s="24"/>
      <c r="M47" s="24"/>
      <c r="N47" s="24"/>
      <c r="O47" s="24"/>
      <c r="P47" s="24"/>
      <c r="Q47" s="24"/>
      <c r="R47" s="24"/>
      <c r="S47" s="24"/>
      <c r="V47" s="24"/>
      <c r="W47" s="24"/>
      <c r="X47" s="24"/>
      <c r="Y47" s="24"/>
      <c r="Z47" s="24"/>
      <c r="AA47" s="24"/>
    </row>
    <row r="48" spans="1:27">
      <c r="A48" s="24"/>
      <c r="B48" s="24"/>
      <c r="C48" s="24"/>
      <c r="D48" s="24"/>
      <c r="E48" s="24"/>
      <c r="F48" s="24"/>
      <c r="G48" s="24"/>
      <c r="H48" s="24"/>
      <c r="I48" s="24"/>
      <c r="J48" s="24"/>
      <c r="K48" s="24"/>
      <c r="L48" s="24"/>
      <c r="M48" s="24"/>
      <c r="N48" s="24"/>
      <c r="O48" s="24"/>
      <c r="P48" s="24"/>
      <c r="Q48" s="24"/>
      <c r="R48" s="24"/>
      <c r="S48" s="24"/>
      <c r="V48" s="24"/>
      <c r="W48" s="24"/>
      <c r="X48" s="24"/>
      <c r="Y48" s="24"/>
      <c r="Z48" s="24"/>
      <c r="AA48" s="24"/>
    </row>
    <row r="49" spans="1:27">
      <c r="A49" s="24"/>
      <c r="B49" s="24"/>
      <c r="C49" s="24"/>
      <c r="D49" s="24"/>
      <c r="E49" s="24"/>
      <c r="F49" s="24"/>
      <c r="G49" s="24"/>
      <c r="H49" s="24"/>
      <c r="I49" s="24"/>
      <c r="J49" s="24"/>
      <c r="K49" s="24"/>
      <c r="L49" s="24"/>
      <c r="M49" s="24"/>
      <c r="N49" s="24"/>
      <c r="O49" s="24"/>
      <c r="P49" s="24"/>
      <c r="Q49" s="24"/>
      <c r="R49" s="24"/>
      <c r="S49" s="24"/>
      <c r="V49" s="24"/>
      <c r="W49" s="24"/>
      <c r="X49" s="24"/>
      <c r="Y49" s="24"/>
      <c r="Z49" s="24"/>
      <c r="AA49" s="24"/>
    </row>
  </sheetData>
  <mergeCells count="13">
    <mergeCell ref="A34:S35"/>
    <mergeCell ref="V3:W3"/>
    <mergeCell ref="X3:Y3"/>
    <mergeCell ref="Z3:AA3"/>
    <mergeCell ref="A25:U26"/>
    <mergeCell ref="A27:U28"/>
    <mergeCell ref="A29:U30"/>
    <mergeCell ref="A31:U32"/>
    <mergeCell ref="P3:Q3"/>
    <mergeCell ref="R3:S3"/>
    <mergeCell ref="T3:U3"/>
    <mergeCell ref="A23:U24"/>
    <mergeCell ref="A3:A4"/>
  </mergeCells>
  <hyperlinks>
    <hyperlink ref="AE5" location="Content!B5" display="Back to Content Page" xr:uid="{00000000-0004-0000-1200-000000000000}"/>
  </hyperlinks>
  <pageMargins left="0.7" right="0.7" top="0.75" bottom="0.75" header="0.3" footer="0.3"/>
  <pageSetup paperSize="9" scale="66"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44"/>
  <sheetViews>
    <sheetView workbookViewId="0">
      <selection activeCell="L22" sqref="L22"/>
    </sheetView>
  </sheetViews>
  <sheetFormatPr defaultColWidth="9.21875" defaultRowHeight="14.4"/>
  <cols>
    <col min="1" max="1" width="33.77734375" customWidth="1"/>
    <col min="2" max="14" width="12.5546875" customWidth="1"/>
  </cols>
  <sheetData>
    <row r="1" spans="1:25">
      <c r="A1" s="29" t="s">
        <v>543</v>
      </c>
      <c r="B1" s="24"/>
      <c r="C1" s="24"/>
      <c r="D1" s="24"/>
      <c r="E1" s="24"/>
      <c r="F1" s="24"/>
      <c r="G1" s="24"/>
      <c r="H1" s="24"/>
      <c r="I1" s="24"/>
      <c r="J1" s="24"/>
    </row>
    <row r="2" spans="1:25">
      <c r="A2" s="24"/>
      <c r="B2" s="24"/>
      <c r="C2" s="24"/>
      <c r="D2" s="24"/>
      <c r="E2" s="24"/>
      <c r="F2" s="24"/>
      <c r="G2" s="24"/>
      <c r="H2" s="24"/>
      <c r="I2" s="24"/>
      <c r="J2" s="24"/>
    </row>
    <row r="3" spans="1:25">
      <c r="A3" s="699" t="s">
        <v>15</v>
      </c>
      <c r="B3" s="701" t="s">
        <v>35</v>
      </c>
      <c r="C3" s="702"/>
      <c r="D3" s="702"/>
      <c r="E3" s="702"/>
      <c r="F3" s="702"/>
      <c r="G3" s="702"/>
      <c r="H3" s="702"/>
      <c r="I3" s="702"/>
      <c r="J3" s="702"/>
      <c r="K3" s="702"/>
      <c r="L3" s="702"/>
      <c r="M3" s="702"/>
      <c r="N3" s="702"/>
    </row>
    <row r="4" spans="1:25">
      <c r="A4" s="699"/>
      <c r="B4" s="95">
        <v>2010</v>
      </c>
      <c r="C4" s="96">
        <v>2011</v>
      </c>
      <c r="D4" s="95">
        <v>2012</v>
      </c>
      <c r="E4" s="95">
        <v>2013</v>
      </c>
      <c r="F4" s="95">
        <v>2014</v>
      </c>
      <c r="G4" s="95">
        <v>2015</v>
      </c>
      <c r="H4" s="95">
        <v>2016</v>
      </c>
      <c r="I4" s="95">
        <v>2017</v>
      </c>
      <c r="J4" s="95">
        <v>2018</v>
      </c>
      <c r="K4" s="95">
        <v>2019</v>
      </c>
      <c r="L4" s="95">
        <v>2020</v>
      </c>
      <c r="M4" s="95">
        <v>2021</v>
      </c>
      <c r="N4" s="95">
        <v>2022</v>
      </c>
    </row>
    <row r="5" spans="1:25">
      <c r="A5" s="97" t="s">
        <v>14</v>
      </c>
      <c r="B5" s="112">
        <v>46.326999999999998</v>
      </c>
      <c r="C5" s="112">
        <v>45.566000000000003</v>
      </c>
      <c r="D5" s="112">
        <v>44.819000000000003</v>
      </c>
      <c r="E5" s="112">
        <v>45.984999999999999</v>
      </c>
      <c r="F5" s="112">
        <v>36.700000000000003</v>
      </c>
      <c r="G5" s="112">
        <v>36.9</v>
      </c>
      <c r="H5" s="114">
        <v>37</v>
      </c>
      <c r="I5" s="114">
        <v>37.200000000000003</v>
      </c>
      <c r="J5" s="113">
        <v>37.299999999999997</v>
      </c>
      <c r="K5" s="113">
        <v>37.5</v>
      </c>
      <c r="L5" s="113">
        <v>37</v>
      </c>
      <c r="M5" s="114">
        <v>36.5</v>
      </c>
      <c r="N5" s="115">
        <v>38.200000000000003</v>
      </c>
      <c r="O5" s="5"/>
      <c r="P5" s="4"/>
      <c r="S5" s="5"/>
      <c r="T5" s="4"/>
      <c r="U5" s="4"/>
      <c r="V5" s="4"/>
      <c r="W5" s="4"/>
      <c r="X5" s="4"/>
      <c r="Y5" s="4"/>
    </row>
    <row r="6" spans="1:25">
      <c r="A6" s="97" t="s">
        <v>13</v>
      </c>
      <c r="B6" s="112">
        <v>24.298999999999999</v>
      </c>
      <c r="C6" s="112">
        <v>25.8</v>
      </c>
      <c r="D6" s="112">
        <v>25.8</v>
      </c>
      <c r="E6" s="112">
        <v>25.9</v>
      </c>
      <c r="F6" s="112">
        <v>24.6</v>
      </c>
      <c r="G6" s="112">
        <v>22.8</v>
      </c>
      <c r="H6" s="112">
        <v>25.943000000000001</v>
      </c>
      <c r="I6" s="114">
        <v>25.396000000000001</v>
      </c>
      <c r="J6" s="114">
        <v>25.396000000000001</v>
      </c>
      <c r="K6" s="113">
        <v>25.396000000000001</v>
      </c>
      <c r="L6" s="115">
        <v>24.195</v>
      </c>
      <c r="M6" s="115">
        <v>23.576000000000001</v>
      </c>
      <c r="N6" s="115">
        <v>23.036000000000001</v>
      </c>
      <c r="O6" s="5"/>
      <c r="P6" s="4"/>
      <c r="Q6" s="48" t="s">
        <v>12</v>
      </c>
      <c r="S6" s="5"/>
      <c r="T6" s="4"/>
      <c r="U6" s="4"/>
      <c r="V6" s="4"/>
      <c r="W6" s="4"/>
      <c r="X6" s="4"/>
      <c r="Y6" s="4"/>
    </row>
    <row r="7" spans="1:25">
      <c r="A7" s="97" t="s">
        <v>259</v>
      </c>
      <c r="B7" s="114">
        <v>35.209000000000003</v>
      </c>
      <c r="C7" s="114">
        <v>34.914999999999999</v>
      </c>
      <c r="D7" s="114">
        <v>34.578000000000003</v>
      </c>
      <c r="E7" s="114">
        <v>34.198999999999998</v>
      </c>
      <c r="F7" s="114">
        <v>33.780999999999999</v>
      </c>
      <c r="G7" s="114">
        <v>33.328000000000003</v>
      </c>
      <c r="H7" s="114">
        <v>32.851999999999997</v>
      </c>
      <c r="I7" s="114">
        <v>31.8</v>
      </c>
      <c r="J7" s="113">
        <v>31.1</v>
      </c>
      <c r="K7" s="114">
        <v>30.8</v>
      </c>
      <c r="L7" s="114">
        <v>30.5</v>
      </c>
      <c r="M7" s="114">
        <v>30.2</v>
      </c>
      <c r="N7" s="115">
        <v>28.887</v>
      </c>
      <c r="O7" s="5"/>
      <c r="P7" s="4"/>
      <c r="Q7" s="48"/>
      <c r="S7" s="5"/>
      <c r="T7" s="4"/>
      <c r="U7" s="4"/>
      <c r="V7" s="4"/>
      <c r="W7" s="4"/>
      <c r="X7" s="4"/>
      <c r="Y7" s="4"/>
    </row>
    <row r="8" spans="1:25">
      <c r="A8" s="97" t="s">
        <v>85</v>
      </c>
      <c r="B8" s="112">
        <v>44.017000000000003</v>
      </c>
      <c r="C8" s="112">
        <v>43.585000000000001</v>
      </c>
      <c r="D8" s="112">
        <v>43.15</v>
      </c>
      <c r="E8" s="112">
        <v>42.393999999999998</v>
      </c>
      <c r="F8" s="112">
        <v>41.96</v>
      </c>
      <c r="G8" s="112">
        <v>42.808</v>
      </c>
      <c r="H8" s="114">
        <v>42.277999999999999</v>
      </c>
      <c r="I8" s="114">
        <v>41.731999999999999</v>
      </c>
      <c r="J8" s="115">
        <v>42.988999999999997</v>
      </c>
      <c r="K8" s="115">
        <v>42.655999999999999</v>
      </c>
      <c r="L8" s="115">
        <v>42.311</v>
      </c>
      <c r="M8" s="115">
        <v>42.048999999999999</v>
      </c>
      <c r="N8" s="115">
        <v>41.737000000000002</v>
      </c>
      <c r="O8" s="5"/>
      <c r="P8" s="4"/>
      <c r="S8" s="5"/>
      <c r="T8" s="4"/>
      <c r="U8" s="4"/>
      <c r="V8" s="4"/>
      <c r="W8" s="4"/>
      <c r="X8" s="4"/>
      <c r="Y8" s="4"/>
    </row>
    <row r="9" spans="1:25">
      <c r="A9" s="97" t="s">
        <v>258</v>
      </c>
      <c r="B9" s="112">
        <v>31.29</v>
      </c>
      <c r="C9" s="112">
        <v>31.3</v>
      </c>
      <c r="D9" s="112">
        <v>31.27</v>
      </c>
      <c r="E9" s="112">
        <v>31.19</v>
      </c>
      <c r="F9" s="112">
        <v>31.1</v>
      </c>
      <c r="G9" s="112">
        <v>30.88</v>
      </c>
      <c r="H9" s="115">
        <v>30.66</v>
      </c>
      <c r="I9" s="115">
        <v>26.773</v>
      </c>
      <c r="J9" s="115">
        <v>25.718</v>
      </c>
      <c r="K9" s="115">
        <v>25.117999999999999</v>
      </c>
      <c r="L9" s="115">
        <v>24.614999999999998</v>
      </c>
      <c r="M9" s="115">
        <v>24.134</v>
      </c>
      <c r="N9" s="115">
        <v>23.641999999999999</v>
      </c>
      <c r="O9" s="5"/>
      <c r="P9" s="4"/>
      <c r="S9" s="5"/>
      <c r="T9" s="4"/>
      <c r="U9" s="4"/>
      <c r="V9" s="4"/>
      <c r="W9" s="4"/>
      <c r="X9" s="4"/>
      <c r="Y9" s="4"/>
    </row>
    <row r="10" spans="1:25">
      <c r="A10" s="97" t="s">
        <v>11</v>
      </c>
      <c r="B10" s="115">
        <v>30.5</v>
      </c>
      <c r="C10" s="115">
        <v>32.799999999999997</v>
      </c>
      <c r="D10" s="115">
        <v>30.24</v>
      </c>
      <c r="E10" s="115">
        <v>30.03</v>
      </c>
      <c r="F10" s="115">
        <v>29.7</v>
      </c>
      <c r="G10" s="115">
        <v>29.45</v>
      </c>
      <c r="H10" s="115">
        <v>25.7</v>
      </c>
      <c r="I10" s="115">
        <v>27.17</v>
      </c>
      <c r="J10" s="115">
        <v>27.262</v>
      </c>
      <c r="K10" s="115">
        <v>26.838999999999999</v>
      </c>
      <c r="L10" s="115">
        <v>26.378</v>
      </c>
      <c r="M10" s="115">
        <v>26.106999999999999</v>
      </c>
      <c r="N10" s="115">
        <v>25.777999999999999</v>
      </c>
      <c r="O10" s="5"/>
      <c r="P10" s="4"/>
      <c r="S10" s="5"/>
      <c r="T10" s="4"/>
      <c r="U10" s="4"/>
      <c r="V10" s="4"/>
      <c r="W10" s="4"/>
      <c r="X10" s="4"/>
      <c r="Y10" s="4"/>
    </row>
    <row r="11" spans="1:25">
      <c r="A11" s="97" t="s">
        <v>10</v>
      </c>
      <c r="B11" s="112">
        <v>35.46</v>
      </c>
      <c r="C11" s="112">
        <v>35.174999999999997</v>
      </c>
      <c r="D11" s="112">
        <v>34.915999999999997</v>
      </c>
      <c r="E11" s="112">
        <v>34.686</v>
      </c>
      <c r="F11" s="112">
        <v>34.456000000000003</v>
      </c>
      <c r="G11" s="114">
        <v>33.392000000000003</v>
      </c>
      <c r="H11" s="114">
        <v>33.137999999999998</v>
      </c>
      <c r="I11" s="114">
        <v>32.896999999999998</v>
      </c>
      <c r="J11" s="115">
        <v>37.4</v>
      </c>
      <c r="K11" s="114">
        <v>36.1</v>
      </c>
      <c r="L11" s="114">
        <v>35.9</v>
      </c>
      <c r="M11" s="114">
        <v>35.700000000000003</v>
      </c>
      <c r="N11" s="115">
        <v>30.594999999999999</v>
      </c>
      <c r="O11" s="5"/>
      <c r="P11" s="4"/>
      <c r="S11" s="5"/>
      <c r="T11" s="4"/>
      <c r="U11" s="4"/>
      <c r="V11" s="4"/>
      <c r="W11" s="4"/>
      <c r="X11" s="4"/>
      <c r="Y11" s="4"/>
    </row>
    <row r="12" spans="1:25">
      <c r="A12" s="97" t="s">
        <v>9</v>
      </c>
      <c r="B12" s="112">
        <v>45.2</v>
      </c>
      <c r="C12" s="112">
        <v>44.6</v>
      </c>
      <c r="D12" s="112">
        <v>44.1</v>
      </c>
      <c r="E12" s="112">
        <v>43.7</v>
      </c>
      <c r="F12" s="112">
        <v>43.2</v>
      </c>
      <c r="G12" s="112">
        <v>42.8</v>
      </c>
      <c r="H12" s="115">
        <v>35.162999999999997</v>
      </c>
      <c r="I12" s="114">
        <v>34.593000000000004</v>
      </c>
      <c r="J12" s="115">
        <v>33.924999999999997</v>
      </c>
      <c r="K12" s="115">
        <v>33.597999999999999</v>
      </c>
      <c r="L12" s="115">
        <v>33.232999999999997</v>
      </c>
      <c r="M12" s="115">
        <v>32.859000000000002</v>
      </c>
      <c r="N12" s="115">
        <v>32.610999999999997</v>
      </c>
      <c r="O12" s="5"/>
      <c r="P12" s="4"/>
      <c r="S12" s="5"/>
      <c r="T12" s="4"/>
      <c r="U12" s="4"/>
      <c r="V12" s="4"/>
      <c r="W12" s="4"/>
      <c r="X12" s="4"/>
      <c r="Y12" s="4"/>
    </row>
    <row r="13" spans="1:25">
      <c r="A13" s="97" t="s">
        <v>8</v>
      </c>
      <c r="B13" s="112">
        <v>12</v>
      </c>
      <c r="C13" s="112">
        <v>11.7</v>
      </c>
      <c r="D13" s="112">
        <v>11.5</v>
      </c>
      <c r="E13" s="112">
        <v>10.9</v>
      </c>
      <c r="F13" s="112">
        <v>10.6</v>
      </c>
      <c r="G13" s="115">
        <v>10.1</v>
      </c>
      <c r="H13" s="115">
        <v>10.4</v>
      </c>
      <c r="I13" s="115">
        <v>10.7</v>
      </c>
      <c r="J13" s="115">
        <v>10.199999999999999</v>
      </c>
      <c r="K13" s="114">
        <v>10.199999999999999</v>
      </c>
      <c r="L13" s="114">
        <v>10.6</v>
      </c>
      <c r="M13" s="114">
        <v>10.3</v>
      </c>
      <c r="N13" s="115">
        <v>9.6</v>
      </c>
      <c r="O13" s="5"/>
      <c r="P13" s="4"/>
      <c r="S13" s="5"/>
      <c r="T13" s="4"/>
      <c r="U13" s="4"/>
      <c r="V13" s="4"/>
      <c r="W13" s="4"/>
      <c r="X13" s="4"/>
      <c r="Y13" s="4"/>
    </row>
    <row r="14" spans="1:25">
      <c r="A14" s="97" t="s">
        <v>6</v>
      </c>
      <c r="B14" s="112">
        <v>41.62</v>
      </c>
      <c r="C14" s="112">
        <v>41.38</v>
      </c>
      <c r="D14" s="112">
        <v>41.12</v>
      </c>
      <c r="E14" s="112">
        <v>40.520000000000003</v>
      </c>
      <c r="F14" s="112">
        <v>39.92</v>
      </c>
      <c r="G14" s="112">
        <v>39.33</v>
      </c>
      <c r="H14" s="115">
        <v>38.700000000000003</v>
      </c>
      <c r="I14" s="114">
        <v>38.6</v>
      </c>
      <c r="J14" s="114">
        <v>38.299999999999997</v>
      </c>
      <c r="K14" s="113">
        <v>37.9</v>
      </c>
      <c r="L14" s="113">
        <v>37.6</v>
      </c>
      <c r="M14" s="113">
        <v>37.237490000000001</v>
      </c>
      <c r="N14" s="115">
        <v>36.121000000000002</v>
      </c>
      <c r="O14" s="5"/>
      <c r="P14" s="4"/>
      <c r="S14" s="5"/>
      <c r="T14" s="4"/>
      <c r="U14" s="4"/>
      <c r="V14" s="4"/>
      <c r="W14" s="4"/>
      <c r="X14" s="4"/>
      <c r="Y14" s="4"/>
    </row>
    <row r="15" spans="1:25">
      <c r="A15" s="97" t="s">
        <v>5</v>
      </c>
      <c r="B15" s="112">
        <v>27.077000000000002</v>
      </c>
      <c r="C15" s="112">
        <v>26.707999999999998</v>
      </c>
      <c r="D15" s="112">
        <v>26.359000000000002</v>
      </c>
      <c r="E15" s="112">
        <v>30.741054767436246</v>
      </c>
      <c r="F15" s="112">
        <v>30.483123865562888</v>
      </c>
      <c r="G15" s="112">
        <v>29.904</v>
      </c>
      <c r="H15" s="114">
        <v>29.533999999999999</v>
      </c>
      <c r="I15" s="114">
        <v>29.105</v>
      </c>
      <c r="J15" s="114">
        <v>29</v>
      </c>
      <c r="K15" s="113">
        <v>28.5</v>
      </c>
      <c r="L15" s="113">
        <v>28</v>
      </c>
      <c r="M15" s="115">
        <v>27.439</v>
      </c>
      <c r="N15" s="115">
        <v>26.920999999999999</v>
      </c>
      <c r="O15" s="5"/>
      <c r="P15" s="4"/>
      <c r="S15" s="5"/>
      <c r="T15" s="4"/>
      <c r="U15" s="4"/>
      <c r="V15" s="4"/>
      <c r="W15" s="4"/>
      <c r="X15" s="4"/>
      <c r="Y15" s="4"/>
    </row>
    <row r="16" spans="1:25">
      <c r="A16" s="97" t="s">
        <v>4</v>
      </c>
      <c r="B16" s="112">
        <v>16.8</v>
      </c>
      <c r="C16" s="112">
        <v>18.600000000000001</v>
      </c>
      <c r="D16" s="112">
        <v>18.600000000000001</v>
      </c>
      <c r="E16" s="112">
        <v>17.399999999999999</v>
      </c>
      <c r="F16" s="112">
        <v>17</v>
      </c>
      <c r="G16" s="112">
        <v>17</v>
      </c>
      <c r="H16" s="115">
        <v>17.399999999999999</v>
      </c>
      <c r="I16" s="114">
        <v>17.2</v>
      </c>
      <c r="J16" s="115">
        <v>17.100000000000001</v>
      </c>
      <c r="K16" s="115">
        <v>16.399999999999999</v>
      </c>
      <c r="L16" s="115">
        <v>15.8</v>
      </c>
      <c r="M16" s="115">
        <v>16.8</v>
      </c>
      <c r="N16" s="115">
        <v>13.1</v>
      </c>
      <c r="O16" s="5"/>
      <c r="P16" s="4"/>
      <c r="S16" s="5"/>
      <c r="T16" s="4"/>
      <c r="U16" s="4"/>
      <c r="V16" s="4"/>
      <c r="W16" s="4"/>
      <c r="X16" s="4"/>
      <c r="Y16" s="4"/>
    </row>
    <row r="17" spans="1:25">
      <c r="A17" s="97" t="s">
        <v>3</v>
      </c>
      <c r="B17" s="115">
        <v>23.505567135754038</v>
      </c>
      <c r="C17" s="115">
        <v>22.917081736438416</v>
      </c>
      <c r="D17" s="115">
        <v>22.420220504758284</v>
      </c>
      <c r="E17" s="115">
        <v>21.997801578986678</v>
      </c>
      <c r="F17" s="115">
        <v>21.619575171550931</v>
      </c>
      <c r="G17" s="115">
        <v>21.409732549052894</v>
      </c>
      <c r="H17" s="115">
        <v>21.122345460503169</v>
      </c>
      <c r="I17" s="115">
        <v>20.783372488783758</v>
      </c>
      <c r="J17" s="115">
        <v>20.409223401427553</v>
      </c>
      <c r="K17" s="115">
        <v>20.039332388962304</v>
      </c>
      <c r="L17" s="115">
        <v>20.326000000000001</v>
      </c>
      <c r="M17" s="115">
        <v>19.821000000000002</v>
      </c>
      <c r="N17" s="115">
        <v>19.309999999999999</v>
      </c>
      <c r="O17" s="5"/>
      <c r="P17" s="4"/>
      <c r="S17" s="5"/>
      <c r="T17" s="4"/>
      <c r="U17" s="4"/>
      <c r="V17" s="4"/>
      <c r="W17" s="4"/>
      <c r="X17" s="4"/>
      <c r="Y17" s="4"/>
    </row>
    <row r="18" spans="1:25">
      <c r="A18" s="97" t="s">
        <v>65</v>
      </c>
      <c r="B18" s="112">
        <v>39.299999999999997</v>
      </c>
      <c r="C18" s="112">
        <v>38.4</v>
      </c>
      <c r="D18" s="112">
        <v>37.6</v>
      </c>
      <c r="E18" s="112">
        <v>39.200000000000003</v>
      </c>
      <c r="F18" s="115">
        <v>38.799999999999997</v>
      </c>
      <c r="G18" s="115">
        <v>38.4</v>
      </c>
      <c r="H18" s="115">
        <v>38</v>
      </c>
      <c r="I18" s="115">
        <v>37.6</v>
      </c>
      <c r="J18" s="115">
        <v>37.200000000000003</v>
      </c>
      <c r="K18" s="115">
        <v>36.700000000000003</v>
      </c>
      <c r="L18" s="115">
        <v>36.651000000000003</v>
      </c>
      <c r="M18" s="115">
        <v>36.21</v>
      </c>
      <c r="N18" s="115">
        <v>35.811</v>
      </c>
      <c r="O18" s="5"/>
      <c r="P18" s="4"/>
      <c r="S18" s="5"/>
      <c r="T18" s="4"/>
      <c r="U18" s="4"/>
      <c r="V18" s="4"/>
      <c r="W18" s="4"/>
      <c r="X18" s="4"/>
      <c r="Y18" s="4"/>
    </row>
    <row r="19" spans="1:25">
      <c r="A19" s="97" t="s">
        <v>2</v>
      </c>
      <c r="B19" s="112">
        <v>43.216999999999999</v>
      </c>
      <c r="C19" s="112">
        <v>43.119</v>
      </c>
      <c r="D19" s="112">
        <v>43.9</v>
      </c>
      <c r="E19" s="112">
        <v>43.4</v>
      </c>
      <c r="F19" s="112">
        <v>42.939724022294676</v>
      </c>
      <c r="G19" s="112">
        <v>42.4</v>
      </c>
      <c r="H19" s="115">
        <v>37.292000000000002</v>
      </c>
      <c r="I19" s="114">
        <v>36.698999999999998</v>
      </c>
      <c r="J19" s="115">
        <v>36.04</v>
      </c>
      <c r="K19" s="115">
        <v>35.462000000000003</v>
      </c>
      <c r="L19" s="115">
        <v>34.953000000000003</v>
      </c>
      <c r="M19" s="115">
        <v>34.511000000000003</v>
      </c>
      <c r="N19" s="115">
        <v>34.127000000000002</v>
      </c>
      <c r="O19" s="5"/>
      <c r="P19" s="4"/>
      <c r="S19" s="5"/>
      <c r="T19" s="4"/>
      <c r="U19" s="4"/>
      <c r="V19" s="4"/>
      <c r="W19" s="4"/>
      <c r="X19" s="4"/>
      <c r="Y19" s="4"/>
    </row>
    <row r="20" spans="1:25">
      <c r="A20" s="97" t="s">
        <v>1</v>
      </c>
      <c r="B20" s="112">
        <v>32.17</v>
      </c>
      <c r="C20" s="112">
        <v>31.905000000000001</v>
      </c>
      <c r="D20" s="112">
        <v>31.594000000000001</v>
      </c>
      <c r="E20" s="112">
        <v>35.715000000000003</v>
      </c>
      <c r="F20" s="112">
        <v>33.4</v>
      </c>
      <c r="G20" s="112">
        <v>32</v>
      </c>
      <c r="H20" s="115">
        <v>32.863999999999997</v>
      </c>
      <c r="I20" s="114">
        <v>29.8</v>
      </c>
      <c r="J20" s="115">
        <v>32.073999999999998</v>
      </c>
      <c r="K20" s="115">
        <v>31.518000000000001</v>
      </c>
      <c r="L20" s="115">
        <v>31.009</v>
      </c>
      <c r="M20" s="115">
        <v>30.536999999999999</v>
      </c>
      <c r="N20" s="115">
        <v>30.085999999999999</v>
      </c>
      <c r="O20" s="5"/>
      <c r="P20" s="4"/>
      <c r="S20" s="5"/>
      <c r="T20" s="4"/>
      <c r="U20" s="4"/>
      <c r="V20" s="4"/>
      <c r="W20" s="4"/>
      <c r="X20" s="4"/>
      <c r="Y20" s="4"/>
    </row>
    <row r="21" spans="1:25">
      <c r="A21" s="11"/>
      <c r="B21" s="11"/>
      <c r="C21" s="11"/>
      <c r="D21" s="11"/>
      <c r="E21" s="11"/>
      <c r="F21" s="11"/>
      <c r="G21" s="11"/>
      <c r="H21" s="11"/>
      <c r="I21" s="24"/>
      <c r="J21" s="24"/>
    </row>
    <row r="22" spans="1:25" ht="15" customHeight="1">
      <c r="A22" s="156" t="s">
        <v>28</v>
      </c>
      <c r="B22" s="81"/>
      <c r="C22" s="81"/>
      <c r="D22" s="81"/>
      <c r="E22" s="81"/>
      <c r="F22" s="81"/>
      <c r="G22" s="81"/>
      <c r="H22" s="24"/>
      <c r="I22" s="24"/>
      <c r="J22" s="24"/>
    </row>
    <row r="23" spans="1:25" ht="14.7" customHeight="1">
      <c r="A23" s="700" t="s">
        <v>134</v>
      </c>
      <c r="B23" s="700"/>
      <c r="C23" s="700"/>
      <c r="D23" s="700"/>
      <c r="E23" s="700"/>
      <c r="F23" s="700"/>
      <c r="G23" s="700"/>
      <c r="H23" s="700"/>
      <c r="I23" s="700"/>
      <c r="J23" s="700"/>
      <c r="K23" s="700"/>
      <c r="L23" s="481"/>
      <c r="M23" s="481"/>
      <c r="N23" s="481"/>
    </row>
    <row r="24" spans="1:25" s="142" customFormat="1" ht="14.7" customHeight="1">
      <c r="A24" s="700"/>
      <c r="B24" s="700"/>
      <c r="C24" s="700"/>
      <c r="D24" s="700"/>
      <c r="E24" s="700"/>
      <c r="F24" s="700"/>
      <c r="G24" s="700"/>
      <c r="H24" s="700"/>
      <c r="I24" s="700"/>
      <c r="J24" s="700"/>
      <c r="K24" s="700"/>
      <c r="L24" s="481"/>
      <c r="M24" s="481"/>
      <c r="N24" s="481"/>
    </row>
    <row r="25" spans="1:25" s="142" customFormat="1" ht="14.7" customHeight="1">
      <c r="A25" s="700"/>
      <c r="B25" s="700"/>
      <c r="C25" s="700"/>
      <c r="D25" s="700"/>
      <c r="E25" s="700"/>
      <c r="F25" s="700"/>
      <c r="G25" s="700"/>
      <c r="H25" s="700"/>
      <c r="I25" s="700"/>
      <c r="J25" s="700"/>
      <c r="K25" s="700"/>
      <c r="L25" s="481"/>
      <c r="M25" s="481"/>
      <c r="N25" s="481"/>
    </row>
    <row r="26" spans="1:25" ht="14.7" customHeight="1">
      <c r="A26" s="700"/>
      <c r="B26" s="700"/>
      <c r="C26" s="700"/>
      <c r="D26" s="700"/>
      <c r="E26" s="700"/>
      <c r="F26" s="700"/>
      <c r="G26" s="700"/>
      <c r="H26" s="700"/>
      <c r="I26" s="700"/>
      <c r="J26" s="700"/>
      <c r="K26" s="700"/>
      <c r="L26" s="481"/>
      <c r="M26" s="481"/>
      <c r="N26" s="481"/>
    </row>
    <row r="27" spans="1:25" ht="14.7" customHeight="1">
      <c r="A27" s="700"/>
      <c r="B27" s="700"/>
      <c r="C27" s="700"/>
      <c r="D27" s="700"/>
      <c r="E27" s="700"/>
      <c r="F27" s="700"/>
      <c r="G27" s="700"/>
      <c r="H27" s="700"/>
      <c r="I27" s="700"/>
      <c r="J27" s="700"/>
      <c r="K27" s="700"/>
      <c r="L27" s="481"/>
      <c r="M27" s="481"/>
      <c r="N27" s="481"/>
    </row>
    <row r="28" spans="1:25" ht="15" customHeight="1">
      <c r="A28" s="700"/>
      <c r="B28" s="700"/>
      <c r="C28" s="700"/>
      <c r="D28" s="700"/>
      <c r="E28" s="700"/>
      <c r="F28" s="700"/>
      <c r="G28" s="700"/>
      <c r="H28" s="700"/>
      <c r="I28" s="700"/>
      <c r="J28" s="700"/>
      <c r="K28" s="700"/>
      <c r="L28" s="481"/>
      <c r="M28" s="481"/>
      <c r="N28" s="481"/>
      <c r="O28" s="24"/>
      <c r="P28" s="24"/>
      <c r="Q28" s="28"/>
      <c r="R28" s="24"/>
      <c r="S28" s="24"/>
      <c r="T28" s="24"/>
      <c r="U28" s="24"/>
      <c r="V28" s="24"/>
    </row>
    <row r="29" spans="1:25" ht="15" customHeight="1">
      <c r="A29" s="698" t="s">
        <v>159</v>
      </c>
      <c r="B29" s="698"/>
      <c r="C29" s="698"/>
      <c r="D29" s="698"/>
      <c r="E29" s="698"/>
      <c r="F29" s="698"/>
      <c r="G29" s="698"/>
      <c r="H29" s="698"/>
      <c r="I29" s="698"/>
      <c r="J29" s="698"/>
      <c r="K29" s="698"/>
      <c r="L29" s="347"/>
      <c r="M29" s="347"/>
      <c r="N29" s="347"/>
      <c r="O29" s="24"/>
      <c r="P29" s="24"/>
      <c r="Q29" s="28"/>
      <c r="R29" s="24"/>
      <c r="S29" s="24"/>
      <c r="T29" s="24"/>
      <c r="U29" s="24"/>
      <c r="V29" s="24"/>
    </row>
    <row r="30" spans="1:25">
      <c r="A30" s="698"/>
      <c r="B30" s="698"/>
      <c r="C30" s="698"/>
      <c r="D30" s="698"/>
      <c r="E30" s="698"/>
      <c r="F30" s="698"/>
      <c r="G30" s="698"/>
      <c r="H30" s="698"/>
      <c r="I30" s="698"/>
      <c r="J30" s="698"/>
      <c r="K30" s="698"/>
      <c r="L30" s="347"/>
      <c r="M30" s="347"/>
      <c r="N30" s="347"/>
      <c r="O30" s="24"/>
      <c r="P30" s="24"/>
      <c r="Q30" s="28"/>
      <c r="R30" s="24"/>
      <c r="S30" s="24"/>
      <c r="T30" s="24"/>
      <c r="U30" s="24"/>
      <c r="V30" s="24"/>
    </row>
    <row r="31" spans="1:25" ht="15" customHeight="1">
      <c r="A31" s="698"/>
      <c r="B31" s="698"/>
      <c r="C31" s="698"/>
      <c r="D31" s="698"/>
      <c r="E31" s="698"/>
      <c r="F31" s="698"/>
      <c r="G31" s="698"/>
      <c r="H31" s="698"/>
      <c r="I31" s="698"/>
      <c r="J31" s="698"/>
      <c r="K31" s="698"/>
      <c r="L31" s="347"/>
      <c r="M31" s="347"/>
      <c r="N31" s="347"/>
      <c r="O31" s="24"/>
      <c r="P31" s="24"/>
      <c r="Q31" s="28"/>
      <c r="R31" s="24"/>
      <c r="S31" s="24"/>
      <c r="T31" s="24"/>
      <c r="U31" s="24"/>
      <c r="V31" s="24"/>
    </row>
    <row r="32" spans="1:25" ht="15" customHeight="1">
      <c r="A32" s="698" t="s">
        <v>242</v>
      </c>
      <c r="B32" s="698"/>
      <c r="C32" s="698"/>
      <c r="D32" s="698"/>
      <c r="E32" s="698"/>
      <c r="F32" s="698"/>
      <c r="G32" s="698"/>
      <c r="H32" s="698"/>
      <c r="I32" s="698"/>
      <c r="J32" s="698"/>
      <c r="K32" s="698"/>
      <c r="L32" s="347"/>
      <c r="M32" s="347"/>
      <c r="N32" s="347"/>
      <c r="O32" s="24"/>
      <c r="P32" s="24"/>
      <c r="Q32" s="28"/>
      <c r="R32" s="24"/>
      <c r="S32" s="24"/>
      <c r="T32" s="24"/>
      <c r="U32" s="24"/>
      <c r="V32" s="24"/>
    </row>
    <row r="33" spans="1:14" ht="14.7" customHeight="1">
      <c r="A33" s="698"/>
      <c r="B33" s="698"/>
      <c r="C33" s="698"/>
      <c r="D33" s="698"/>
      <c r="E33" s="698"/>
      <c r="F33" s="698"/>
      <c r="G33" s="698"/>
      <c r="H33" s="698"/>
      <c r="I33" s="698"/>
      <c r="J33" s="698"/>
      <c r="K33" s="698"/>
      <c r="L33" s="347"/>
      <c r="M33" s="347"/>
      <c r="N33" s="347"/>
    </row>
    <row r="34" spans="1:14" ht="15.75" customHeight="1">
      <c r="A34" s="698"/>
      <c r="B34" s="698"/>
      <c r="C34" s="698"/>
      <c r="D34" s="698"/>
      <c r="E34" s="698"/>
      <c r="F34" s="698"/>
      <c r="G34" s="698"/>
      <c r="H34" s="698"/>
      <c r="I34" s="698"/>
      <c r="J34" s="698"/>
      <c r="K34" s="698"/>
      <c r="L34" s="347"/>
      <c r="M34" s="347"/>
      <c r="N34" s="347"/>
    </row>
    <row r="35" spans="1:14" ht="15.75" customHeight="1">
      <c r="A35" s="698" t="s">
        <v>745</v>
      </c>
      <c r="B35" s="698"/>
      <c r="C35" s="698"/>
      <c r="D35" s="698"/>
      <c r="E35" s="698"/>
      <c r="F35" s="698"/>
      <c r="G35" s="698"/>
      <c r="H35" s="698"/>
      <c r="I35" s="698"/>
      <c r="J35" s="698"/>
      <c r="K35" s="698"/>
      <c r="L35" s="347"/>
      <c r="M35" s="347"/>
      <c r="N35" s="347"/>
    </row>
    <row r="36" spans="1:14" ht="15.75" customHeight="1">
      <c r="A36" s="698"/>
      <c r="B36" s="698"/>
      <c r="C36" s="698"/>
      <c r="D36" s="698"/>
      <c r="E36" s="698"/>
      <c r="F36" s="698"/>
      <c r="G36" s="698"/>
      <c r="H36" s="698"/>
      <c r="I36" s="698"/>
      <c r="J36" s="698"/>
      <c r="K36" s="698"/>
      <c r="L36" s="347"/>
      <c r="M36" s="347"/>
      <c r="N36" s="347"/>
    </row>
    <row r="37" spans="1:14" ht="21" customHeight="1">
      <c r="A37" s="698"/>
      <c r="B37" s="698"/>
      <c r="C37" s="698"/>
      <c r="D37" s="698"/>
      <c r="E37" s="698"/>
      <c r="F37" s="698"/>
      <c r="G37" s="698"/>
      <c r="H37" s="698"/>
      <c r="I37" s="698"/>
      <c r="J37" s="698"/>
      <c r="K37" s="698"/>
      <c r="L37" s="347"/>
      <c r="M37" s="347"/>
      <c r="N37" s="347"/>
    </row>
    <row r="38" spans="1:14" ht="21" customHeight="1">
      <c r="A38" s="698" t="s">
        <v>372</v>
      </c>
      <c r="B38" s="698"/>
      <c r="C38" s="698"/>
      <c r="D38" s="698"/>
      <c r="E38" s="698"/>
      <c r="F38" s="698"/>
      <c r="G38" s="698"/>
      <c r="H38" s="698"/>
      <c r="I38" s="698"/>
      <c r="J38" s="698"/>
      <c r="K38" s="698"/>
      <c r="L38" s="347"/>
      <c r="M38" s="347"/>
      <c r="N38" s="347"/>
    </row>
    <row r="39" spans="1:14" ht="21" customHeight="1">
      <c r="A39" s="347"/>
      <c r="B39" s="347"/>
      <c r="C39" s="347"/>
      <c r="D39" s="347"/>
      <c r="E39" s="347"/>
      <c r="F39" s="347"/>
      <c r="G39" s="347"/>
      <c r="H39" s="347"/>
      <c r="I39" s="347"/>
      <c r="J39" s="347"/>
      <c r="K39" s="347"/>
      <c r="L39" s="347"/>
      <c r="M39" s="347"/>
      <c r="N39" s="347"/>
    </row>
    <row r="40" spans="1:14" ht="32.549999999999997" customHeight="1">
      <c r="A40" s="698" t="s">
        <v>526</v>
      </c>
      <c r="B40" s="698"/>
      <c r="C40" s="698"/>
      <c r="D40" s="698"/>
      <c r="E40" s="698"/>
      <c r="F40" s="698"/>
      <c r="G40" s="698"/>
      <c r="H40" s="698"/>
      <c r="I40" s="698"/>
      <c r="J40" s="698"/>
      <c r="K40" s="698"/>
      <c r="L40" s="347"/>
      <c r="M40" s="347"/>
      <c r="N40" s="347"/>
    </row>
    <row r="41" spans="1:14" ht="21" customHeight="1">
      <c r="A41" s="347"/>
      <c r="B41" s="347"/>
      <c r="C41" s="347"/>
      <c r="D41" s="347"/>
      <c r="E41" s="347"/>
      <c r="F41" s="347"/>
      <c r="G41" s="347"/>
      <c r="H41" s="347"/>
      <c r="I41" s="347"/>
      <c r="J41" s="347"/>
      <c r="K41" s="347"/>
      <c r="L41" s="347"/>
      <c r="M41" s="347"/>
      <c r="N41" s="347"/>
    </row>
    <row r="42" spans="1:14">
      <c r="A42" s="697" t="s">
        <v>746</v>
      </c>
      <c r="B42" s="697"/>
      <c r="C42" s="697"/>
      <c r="D42" s="697"/>
      <c r="E42" s="697"/>
      <c r="F42" s="697"/>
      <c r="G42" s="697"/>
      <c r="H42" s="697"/>
      <c r="I42" s="697"/>
      <c r="J42" s="697"/>
      <c r="K42" s="697"/>
    </row>
    <row r="43" spans="1:14">
      <c r="A43" s="347"/>
      <c r="B43" s="347"/>
      <c r="C43" s="347"/>
      <c r="D43" s="347"/>
      <c r="E43" s="347"/>
      <c r="F43" s="347"/>
      <c r="G43" s="347"/>
      <c r="H43" s="347"/>
      <c r="I43" s="347"/>
      <c r="J43" s="347"/>
      <c r="K43" s="347"/>
    </row>
    <row r="44" spans="1:14">
      <c r="A44" s="155" t="s">
        <v>104</v>
      </c>
      <c r="B44" s="28"/>
      <c r="C44" s="28"/>
      <c r="D44" s="28"/>
      <c r="E44" s="28"/>
      <c r="F44" s="28"/>
      <c r="G44" s="28"/>
    </row>
  </sheetData>
  <mergeCells count="9">
    <mergeCell ref="A42:K42"/>
    <mergeCell ref="A40:K40"/>
    <mergeCell ref="A38:K38"/>
    <mergeCell ref="A3:A4"/>
    <mergeCell ref="A23:K28"/>
    <mergeCell ref="A29:K31"/>
    <mergeCell ref="A32:K34"/>
    <mergeCell ref="A35:K37"/>
    <mergeCell ref="B3:N3"/>
  </mergeCells>
  <hyperlinks>
    <hyperlink ref="Q6" location="Content!B5" display="Back to Content Page" xr:uid="{00000000-0004-0000-1300-000000000000}"/>
  </hyperlinks>
  <pageMargins left="0.7" right="0.7" top="0.75" bottom="0.75" header="0.3" footer="0.3"/>
  <pageSetup scale="7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40"/>
  <sheetViews>
    <sheetView workbookViewId="0">
      <selection activeCell="L24" sqref="L24"/>
    </sheetView>
  </sheetViews>
  <sheetFormatPr defaultColWidth="9.21875" defaultRowHeight="14.4"/>
  <cols>
    <col min="1" max="1" width="33.77734375" customWidth="1"/>
    <col min="2" max="14" width="11.21875" customWidth="1"/>
  </cols>
  <sheetData>
    <row r="1" spans="1:18">
      <c r="A1" s="16" t="s">
        <v>542</v>
      </c>
      <c r="B1" s="24"/>
    </row>
    <row r="2" spans="1:18" ht="15" thickBot="1">
      <c r="A2" s="15" t="s">
        <v>16</v>
      </c>
      <c r="B2" s="24"/>
    </row>
    <row r="3" spans="1:18">
      <c r="A3" s="688" t="s">
        <v>15</v>
      </c>
      <c r="B3" s="701" t="s">
        <v>35</v>
      </c>
      <c r="C3" s="702"/>
      <c r="D3" s="702"/>
      <c r="E3" s="702"/>
      <c r="F3" s="702"/>
      <c r="G3" s="702"/>
      <c r="H3" s="702"/>
      <c r="I3" s="702"/>
      <c r="J3" s="702"/>
      <c r="K3" s="702"/>
      <c r="L3" s="702"/>
      <c r="M3" s="702"/>
      <c r="N3" s="702"/>
    </row>
    <row r="4" spans="1:18">
      <c r="A4" s="689"/>
      <c r="B4" s="95">
        <v>2010</v>
      </c>
      <c r="C4" s="96">
        <v>2011</v>
      </c>
      <c r="D4" s="95">
        <v>2012</v>
      </c>
      <c r="E4" s="95">
        <v>2013</v>
      </c>
      <c r="F4" s="95">
        <v>2014</v>
      </c>
      <c r="G4" s="95">
        <v>2015</v>
      </c>
      <c r="H4" s="95">
        <v>2016</v>
      </c>
      <c r="I4" s="95">
        <v>2017</v>
      </c>
      <c r="J4" s="95">
        <v>2018</v>
      </c>
      <c r="K4" s="197">
        <v>2019</v>
      </c>
      <c r="L4" s="95">
        <v>2020</v>
      </c>
      <c r="M4" s="95">
        <v>2021</v>
      </c>
      <c r="N4" s="197">
        <v>2022</v>
      </c>
    </row>
    <row r="5" spans="1:18">
      <c r="A5" s="176" t="s">
        <v>14</v>
      </c>
      <c r="B5" s="582">
        <v>14.887</v>
      </c>
      <c r="C5" s="582">
        <v>14.547000000000001</v>
      </c>
      <c r="D5" s="582">
        <v>14.2</v>
      </c>
      <c r="E5" s="582">
        <v>14.021000000000001</v>
      </c>
      <c r="F5" s="582">
        <v>9.1999999999999993</v>
      </c>
      <c r="G5" s="582">
        <v>8.4</v>
      </c>
      <c r="H5" s="583">
        <v>8.1</v>
      </c>
      <c r="I5" s="585">
        <v>8</v>
      </c>
      <c r="J5" s="584">
        <v>7.8</v>
      </c>
      <c r="K5" s="584">
        <v>7.7</v>
      </c>
      <c r="L5" s="584">
        <v>7.6</v>
      </c>
      <c r="M5" s="583">
        <v>7.4</v>
      </c>
      <c r="N5" s="583">
        <v>7.3</v>
      </c>
      <c r="Q5" s="4"/>
      <c r="R5" s="4"/>
    </row>
    <row r="6" spans="1:18">
      <c r="A6" s="176" t="s">
        <v>13</v>
      </c>
      <c r="B6" s="112">
        <v>17.361000000000001</v>
      </c>
      <c r="C6" s="112">
        <v>13.7</v>
      </c>
      <c r="D6" s="112">
        <v>13.7</v>
      </c>
      <c r="E6" s="112">
        <v>13.5</v>
      </c>
      <c r="F6" s="112">
        <v>7.82</v>
      </c>
      <c r="G6" s="112">
        <v>7.89</v>
      </c>
      <c r="H6" s="112">
        <v>6</v>
      </c>
      <c r="I6" s="112">
        <v>5.8339999999999996</v>
      </c>
      <c r="J6" s="115">
        <v>6.9219999999999997</v>
      </c>
      <c r="K6" s="115">
        <v>6.9740000000000002</v>
      </c>
      <c r="L6" s="115">
        <v>6.95</v>
      </c>
      <c r="M6" s="115">
        <v>9.4610000000000003</v>
      </c>
      <c r="N6" s="115">
        <v>6.8970000000000002</v>
      </c>
      <c r="Q6" s="48" t="s">
        <v>12</v>
      </c>
      <c r="R6" s="4"/>
    </row>
    <row r="7" spans="1:18">
      <c r="A7" s="176" t="s">
        <v>259</v>
      </c>
      <c r="B7" s="583">
        <v>8.2439999999999998</v>
      </c>
      <c r="C7" s="583">
        <v>8.0649999999999995</v>
      </c>
      <c r="D7" s="583">
        <v>7.8970000000000002</v>
      </c>
      <c r="E7" s="583">
        <v>7.7439999999999998</v>
      </c>
      <c r="F7" s="583">
        <v>7.6079999999999997</v>
      </c>
      <c r="G7" s="583">
        <v>7.4909999999999997</v>
      </c>
      <c r="H7" s="583">
        <v>7.3890000000000002</v>
      </c>
      <c r="I7" s="583">
        <v>7.1</v>
      </c>
      <c r="J7" s="584">
        <v>7.4</v>
      </c>
      <c r="K7" s="584">
        <v>7.2</v>
      </c>
      <c r="L7" s="584">
        <v>7</v>
      </c>
      <c r="M7" s="583">
        <v>6.8</v>
      </c>
      <c r="N7" s="583">
        <v>6.7</v>
      </c>
      <c r="Q7" s="48"/>
      <c r="R7" s="4"/>
    </row>
    <row r="8" spans="1:18">
      <c r="A8" s="176" t="s">
        <v>85</v>
      </c>
      <c r="B8" s="112">
        <v>16.231000000000002</v>
      </c>
      <c r="C8" s="112">
        <v>15.962999999999999</v>
      </c>
      <c r="D8" s="112">
        <v>15.7</v>
      </c>
      <c r="E8" s="112">
        <v>10.548999999999999</v>
      </c>
      <c r="F8" s="112">
        <v>10.314</v>
      </c>
      <c r="G8" s="112">
        <v>10.164</v>
      </c>
      <c r="H8" s="112">
        <v>9.9190000000000005</v>
      </c>
      <c r="I8" s="112">
        <v>9.6910000000000007</v>
      </c>
      <c r="J8" s="115">
        <v>9.5730000000000004</v>
      </c>
      <c r="K8" s="115">
        <v>9.3800000000000008</v>
      </c>
      <c r="L8" s="115">
        <v>9.5370000000000008</v>
      </c>
      <c r="M8" s="115">
        <v>9.6999999999999993</v>
      </c>
      <c r="N8" s="115">
        <v>9.3520000000000003</v>
      </c>
      <c r="Q8" s="4"/>
      <c r="R8" s="4"/>
    </row>
    <row r="9" spans="1:18">
      <c r="A9" s="176" t="s">
        <v>258</v>
      </c>
      <c r="B9" s="112">
        <v>17.72</v>
      </c>
      <c r="C9" s="112">
        <v>17.64</v>
      </c>
      <c r="D9" s="112">
        <v>17.64</v>
      </c>
      <c r="E9" s="112">
        <v>17.45</v>
      </c>
      <c r="F9" s="112">
        <v>17.399999999999999</v>
      </c>
      <c r="G9" s="112">
        <v>17.3</v>
      </c>
      <c r="H9" s="112">
        <v>17.18</v>
      </c>
      <c r="I9" s="112"/>
      <c r="J9" s="115">
        <v>9.3239999999999998</v>
      </c>
      <c r="K9" s="115">
        <v>8.923</v>
      </c>
      <c r="L9" s="115">
        <v>9.6029999999999998</v>
      </c>
      <c r="M9" s="115">
        <v>11.356</v>
      </c>
      <c r="N9" s="115">
        <v>11.882999999999999</v>
      </c>
      <c r="Q9" s="4"/>
      <c r="R9" s="4"/>
    </row>
    <row r="10" spans="1:18">
      <c r="A10" s="176" t="s">
        <v>11</v>
      </c>
      <c r="B10" s="112">
        <v>22</v>
      </c>
      <c r="C10" s="112">
        <v>21.53</v>
      </c>
      <c r="D10" s="112">
        <v>21.1</v>
      </c>
      <c r="E10" s="112">
        <v>20.7</v>
      </c>
      <c r="F10" s="112">
        <v>20.3</v>
      </c>
      <c r="G10" s="112">
        <v>19.850000000000001</v>
      </c>
      <c r="H10" s="112">
        <v>12.9</v>
      </c>
      <c r="I10" s="112">
        <v>14.656000000000001</v>
      </c>
      <c r="J10" s="115">
        <v>13.259</v>
      </c>
      <c r="K10" s="115">
        <v>13.013999999999999</v>
      </c>
      <c r="L10" s="115">
        <v>12.858000000000001</v>
      </c>
      <c r="M10" s="115">
        <v>14.186</v>
      </c>
      <c r="N10" s="115">
        <v>14.069000000000001</v>
      </c>
      <c r="Q10" s="4"/>
      <c r="R10" s="4"/>
    </row>
    <row r="11" spans="1:18">
      <c r="A11" s="176" t="s">
        <v>10</v>
      </c>
      <c r="B11" s="582">
        <v>7.3979999999999997</v>
      </c>
      <c r="C11" s="582">
        <v>7.202</v>
      </c>
      <c r="D11" s="582">
        <v>7</v>
      </c>
      <c r="E11" s="582">
        <v>6.8380000000000001</v>
      </c>
      <c r="F11" s="582">
        <v>6.6740000000000004</v>
      </c>
      <c r="G11" s="583">
        <v>6.4720000000000004</v>
      </c>
      <c r="H11" s="583">
        <v>6.3239999999999998</v>
      </c>
      <c r="I11" s="583">
        <v>6.1849999999999996</v>
      </c>
      <c r="J11" s="586">
        <v>5.7</v>
      </c>
      <c r="K11" s="583">
        <v>5.8</v>
      </c>
      <c r="L11" s="583">
        <v>5.7</v>
      </c>
      <c r="M11" s="583">
        <v>5.6</v>
      </c>
      <c r="N11" s="583">
        <v>5.5</v>
      </c>
      <c r="Q11" s="4"/>
      <c r="R11" s="4"/>
    </row>
    <row r="12" spans="1:18">
      <c r="A12" s="176" t="s">
        <v>9</v>
      </c>
      <c r="B12" s="112">
        <v>14.09</v>
      </c>
      <c r="C12" s="112">
        <v>13.47</v>
      </c>
      <c r="D12" s="112">
        <v>12.88</v>
      </c>
      <c r="E12" s="112">
        <v>12.3</v>
      </c>
      <c r="F12" s="112">
        <v>11.8</v>
      </c>
      <c r="G12" s="112">
        <v>11.3</v>
      </c>
      <c r="H12" s="112">
        <v>7.0739999999999998</v>
      </c>
      <c r="I12" s="112">
        <v>6.8109999999999999</v>
      </c>
      <c r="J12" s="115">
        <v>6.9550000000000001</v>
      </c>
      <c r="K12" s="115">
        <v>6.6109999999999998</v>
      </c>
      <c r="L12" s="115">
        <v>6.7060000000000004</v>
      </c>
      <c r="M12" s="115">
        <v>6.9829999999999997</v>
      </c>
      <c r="N12" s="115">
        <v>6.9340000000000002</v>
      </c>
      <c r="Q12" s="4"/>
      <c r="R12" s="4"/>
    </row>
    <row r="13" spans="1:18">
      <c r="A13" s="176" t="s">
        <v>8</v>
      </c>
      <c r="B13" s="582">
        <v>7.3</v>
      </c>
      <c r="C13" s="582">
        <v>7.3</v>
      </c>
      <c r="D13" s="582">
        <v>7.4</v>
      </c>
      <c r="E13" s="582">
        <v>7.5</v>
      </c>
      <c r="F13" s="582">
        <v>7.7</v>
      </c>
      <c r="G13" s="582">
        <v>7.7</v>
      </c>
      <c r="H13" s="582">
        <v>8.1</v>
      </c>
      <c r="I13" s="582">
        <v>8</v>
      </c>
      <c r="J13" s="582">
        <v>8.5</v>
      </c>
      <c r="K13" s="583">
        <v>8.8000000000000007</v>
      </c>
      <c r="L13" s="583">
        <v>8.6999999999999993</v>
      </c>
      <c r="M13" s="583">
        <v>10.5</v>
      </c>
      <c r="N13" s="583">
        <v>10.199999999999999</v>
      </c>
      <c r="Q13" s="4"/>
      <c r="R13" s="4"/>
    </row>
    <row r="14" spans="1:18">
      <c r="A14" s="176" t="s">
        <v>6</v>
      </c>
      <c r="B14" s="112">
        <v>13.72</v>
      </c>
      <c r="C14" s="112">
        <v>13.45</v>
      </c>
      <c r="D14" s="112">
        <v>13.19</v>
      </c>
      <c r="E14" s="112">
        <v>12.93</v>
      </c>
      <c r="F14" s="112">
        <v>12.67</v>
      </c>
      <c r="G14" s="112">
        <v>12.42</v>
      </c>
      <c r="H14" s="112">
        <v>12.2</v>
      </c>
      <c r="I14" s="112">
        <v>12.3</v>
      </c>
      <c r="J14" s="112">
        <v>12.5</v>
      </c>
      <c r="K14" s="112">
        <v>12.4</v>
      </c>
      <c r="L14" s="112">
        <v>12.3</v>
      </c>
      <c r="M14" s="112">
        <v>12.06</v>
      </c>
      <c r="N14" s="112">
        <v>11.89</v>
      </c>
      <c r="Q14" s="4"/>
      <c r="R14" s="4"/>
    </row>
    <row r="15" spans="1:18">
      <c r="A15" s="176" t="s">
        <v>5</v>
      </c>
      <c r="B15" s="112">
        <v>7.8339999999999996</v>
      </c>
      <c r="C15" s="112">
        <v>10.7</v>
      </c>
      <c r="D15" s="112">
        <v>7.3</v>
      </c>
      <c r="E15" s="112">
        <v>11.952628448976952</v>
      </c>
      <c r="F15" s="112">
        <v>11.557294492053691</v>
      </c>
      <c r="G15" s="112">
        <v>8.6690000000000005</v>
      </c>
      <c r="H15" s="112">
        <v>8.423</v>
      </c>
      <c r="I15" s="112">
        <v>8.23</v>
      </c>
      <c r="J15" s="584">
        <v>10.3</v>
      </c>
      <c r="K15" s="584">
        <v>10</v>
      </c>
      <c r="L15" s="587">
        <v>9.8000000000000007</v>
      </c>
      <c r="M15" s="115">
        <v>10.709</v>
      </c>
      <c r="N15" s="115">
        <v>11.457000000000001</v>
      </c>
      <c r="Q15" s="4"/>
      <c r="R15" s="4"/>
    </row>
    <row r="16" spans="1:18">
      <c r="A16" s="176" t="s">
        <v>4</v>
      </c>
      <c r="B16" s="112">
        <v>7.4</v>
      </c>
      <c r="C16" s="112">
        <v>7.9</v>
      </c>
      <c r="D16" s="112">
        <v>7.4</v>
      </c>
      <c r="E16" s="112">
        <v>8</v>
      </c>
      <c r="F16" s="112">
        <v>7.9</v>
      </c>
      <c r="G16" s="112">
        <v>7.5</v>
      </c>
      <c r="H16" s="112">
        <v>7.9</v>
      </c>
      <c r="I16" s="112">
        <v>7.8</v>
      </c>
      <c r="J16" s="115">
        <v>8.4</v>
      </c>
      <c r="K16" s="115">
        <v>8.1</v>
      </c>
      <c r="L16" s="115">
        <v>6.8</v>
      </c>
      <c r="M16" s="115">
        <v>9.3000000000000007</v>
      </c>
      <c r="N16" s="115">
        <v>7.8</v>
      </c>
      <c r="Q16" s="4"/>
      <c r="R16" s="4"/>
    </row>
    <row r="17" spans="1:22">
      <c r="A17" s="176" t="s">
        <v>3</v>
      </c>
      <c r="B17" s="112">
        <v>11.764997401704559</v>
      </c>
      <c r="C17" s="112">
        <v>10.793086395975379</v>
      </c>
      <c r="D17" s="112">
        <v>10.271339728406554</v>
      </c>
      <c r="E17" s="112">
        <v>9.9921736390907725</v>
      </c>
      <c r="F17" s="112">
        <v>9.5789510589505973</v>
      </c>
      <c r="G17" s="112">
        <v>9.4810698153558448</v>
      </c>
      <c r="H17" s="112">
        <v>9.2380184848641669</v>
      </c>
      <c r="I17" s="112">
        <v>9.0770831469327096</v>
      </c>
      <c r="J17" s="112">
        <v>8.9345682749204904</v>
      </c>
      <c r="K17" s="112">
        <v>8.8040339851108147</v>
      </c>
      <c r="L17" s="115">
        <v>9.4250000000000007</v>
      </c>
      <c r="M17" s="115">
        <v>11.432</v>
      </c>
      <c r="N17" s="115">
        <v>12.032</v>
      </c>
      <c r="Q17" s="4"/>
      <c r="R17" s="4"/>
    </row>
    <row r="18" spans="1:22">
      <c r="A18" s="176" t="s">
        <v>65</v>
      </c>
      <c r="B18" s="112">
        <v>13.5</v>
      </c>
      <c r="C18" s="112">
        <v>13</v>
      </c>
      <c r="D18" s="112">
        <v>12.4</v>
      </c>
      <c r="E18" s="112">
        <v>9</v>
      </c>
      <c r="F18" s="112">
        <v>8.5</v>
      </c>
      <c r="G18" s="112">
        <v>8</v>
      </c>
      <c r="H18" s="112">
        <v>7.6</v>
      </c>
      <c r="I18" s="112">
        <v>7.2</v>
      </c>
      <c r="J18" s="112">
        <v>6.8</v>
      </c>
      <c r="K18" s="112">
        <v>6.5</v>
      </c>
      <c r="L18" s="115">
        <v>6.1790000000000003</v>
      </c>
      <c r="M18" s="115">
        <v>6.2220000000000004</v>
      </c>
      <c r="N18" s="115">
        <v>5.9589999999999996</v>
      </c>
      <c r="Q18" s="4"/>
      <c r="R18" s="4"/>
    </row>
    <row r="19" spans="1:22">
      <c r="A19" s="176" t="s">
        <v>2</v>
      </c>
      <c r="B19" s="112">
        <v>11.874000000000001</v>
      </c>
      <c r="C19" s="112">
        <v>11.24</v>
      </c>
      <c r="D19" s="112">
        <v>13.4</v>
      </c>
      <c r="E19" s="112">
        <v>13.3</v>
      </c>
      <c r="F19" s="112">
        <v>13.189299432249141</v>
      </c>
      <c r="G19" s="112">
        <v>13.1</v>
      </c>
      <c r="H19" s="112">
        <v>6.8639999999999999</v>
      </c>
      <c r="I19" s="112">
        <v>6.633</v>
      </c>
      <c r="J19" s="115">
        <v>6.7480000000000002</v>
      </c>
      <c r="K19" s="115">
        <v>6.5709999999999997</v>
      </c>
      <c r="L19" s="115">
        <v>6.6020000000000003</v>
      </c>
      <c r="M19" s="115">
        <v>6.9729999999999999</v>
      </c>
      <c r="N19" s="115">
        <v>6.7160000000000002</v>
      </c>
      <c r="Q19" s="4"/>
      <c r="R19" s="4"/>
    </row>
    <row r="20" spans="1:22" ht="15" thickBot="1">
      <c r="A20" s="187" t="s">
        <v>1</v>
      </c>
      <c r="B20" s="112">
        <v>11.627000000000001</v>
      </c>
      <c r="C20" s="112">
        <v>10.590999999999999</v>
      </c>
      <c r="D20" s="112">
        <v>10.199999999999999</v>
      </c>
      <c r="E20" s="112">
        <v>10.675000000000001</v>
      </c>
      <c r="F20" s="112">
        <v>9.8190000000000008</v>
      </c>
      <c r="G20" s="112">
        <v>8.673</v>
      </c>
      <c r="H20" s="112">
        <v>8.2859999999999996</v>
      </c>
      <c r="I20" s="112">
        <v>10.199999999999999</v>
      </c>
      <c r="J20" s="115">
        <v>7.9720000000000004</v>
      </c>
      <c r="K20" s="115">
        <v>8.0429999999999993</v>
      </c>
      <c r="L20" s="115">
        <v>8.1319999999999997</v>
      </c>
      <c r="M20" s="115">
        <v>9.0570000000000004</v>
      </c>
      <c r="N20" s="115">
        <v>8.9429999999999996</v>
      </c>
      <c r="Q20" s="4"/>
      <c r="R20" s="4"/>
    </row>
    <row r="21" spans="1:22">
      <c r="A21" s="16"/>
      <c r="B21" s="24"/>
      <c r="G21" s="5"/>
      <c r="H21" s="4"/>
      <c r="I21" s="4"/>
      <c r="J21" s="4"/>
      <c r="K21" s="4"/>
      <c r="L21" s="4"/>
      <c r="M21" s="4"/>
      <c r="N21" s="4"/>
      <c r="Q21" s="4"/>
      <c r="R21" s="4"/>
    </row>
    <row r="22" spans="1:22" ht="15" customHeight="1">
      <c r="A22" s="149" t="s">
        <v>28</v>
      </c>
      <c r="B22" s="24"/>
      <c r="C22" s="24"/>
      <c r="D22" s="24"/>
      <c r="E22" s="24"/>
      <c r="F22" s="24"/>
      <c r="G22" s="24"/>
      <c r="H22" s="24"/>
      <c r="I22" s="24"/>
      <c r="J22" s="24"/>
    </row>
    <row r="23" spans="1:22" ht="14.4" customHeight="1">
      <c r="A23" s="685" t="s">
        <v>105</v>
      </c>
      <c r="B23" s="685"/>
      <c r="C23" s="685"/>
      <c r="D23" s="685"/>
      <c r="E23" s="685"/>
      <c r="F23" s="685"/>
      <c r="G23" s="685"/>
      <c r="H23" s="685"/>
      <c r="I23" s="685"/>
      <c r="J23" s="685"/>
      <c r="K23" s="685"/>
      <c r="L23" s="164"/>
      <c r="M23" s="164"/>
      <c r="N23" s="164"/>
    </row>
    <row r="24" spans="1:22">
      <c r="A24" s="685"/>
      <c r="B24" s="685"/>
      <c r="C24" s="685"/>
      <c r="D24" s="685"/>
      <c r="E24" s="685"/>
      <c r="F24" s="685"/>
      <c r="G24" s="685"/>
      <c r="H24" s="685"/>
      <c r="I24" s="685"/>
      <c r="J24" s="685"/>
      <c r="K24" s="685"/>
      <c r="L24" s="164"/>
      <c r="M24" s="164"/>
      <c r="N24" s="164"/>
    </row>
    <row r="25" spans="1:22" s="198" customFormat="1">
      <c r="A25" s="685"/>
      <c r="B25" s="685"/>
      <c r="C25" s="685"/>
      <c r="D25" s="685"/>
      <c r="E25" s="685"/>
      <c r="F25" s="685"/>
      <c r="G25" s="685"/>
      <c r="H25" s="685"/>
      <c r="I25" s="685"/>
      <c r="J25" s="685"/>
      <c r="K25" s="685"/>
      <c r="L25" s="164"/>
      <c r="M25" s="164"/>
      <c r="N25" s="164"/>
    </row>
    <row r="26" spans="1:22" ht="15" customHeight="1">
      <c r="A26" s="685"/>
      <c r="B26" s="685"/>
      <c r="C26" s="685"/>
      <c r="D26" s="685"/>
      <c r="E26" s="685"/>
      <c r="F26" s="685"/>
      <c r="G26" s="685"/>
      <c r="H26" s="685"/>
      <c r="I26" s="685"/>
      <c r="J26" s="685"/>
      <c r="K26" s="685"/>
      <c r="L26" s="164"/>
      <c r="M26" s="164"/>
      <c r="N26" s="164"/>
      <c r="O26" s="24"/>
      <c r="P26" s="24"/>
      <c r="Q26" s="28"/>
      <c r="R26" s="24"/>
      <c r="S26" s="24"/>
      <c r="T26" s="24"/>
      <c r="U26" s="24"/>
      <c r="V26" s="24"/>
    </row>
    <row r="27" spans="1:22">
      <c r="A27" s="685"/>
      <c r="B27" s="685"/>
      <c r="C27" s="685"/>
      <c r="D27" s="685"/>
      <c r="E27" s="685"/>
      <c r="F27" s="685"/>
      <c r="G27" s="685"/>
      <c r="H27" s="685"/>
      <c r="I27" s="685"/>
      <c r="J27" s="685"/>
      <c r="K27" s="685"/>
      <c r="L27" s="164"/>
      <c r="M27" s="164"/>
      <c r="N27" s="164"/>
    </row>
    <row r="28" spans="1:22" ht="15" customHeight="1">
      <c r="A28" s="703" t="s">
        <v>158</v>
      </c>
      <c r="B28" s="703"/>
      <c r="C28" s="703"/>
      <c r="D28" s="703"/>
      <c r="E28" s="703"/>
      <c r="F28" s="703"/>
      <c r="G28" s="703"/>
      <c r="H28" s="703"/>
      <c r="I28" s="703"/>
      <c r="J28" s="703"/>
      <c r="K28" s="703"/>
      <c r="L28" s="151"/>
      <c r="M28" s="151"/>
      <c r="N28" s="151"/>
      <c r="O28" s="24"/>
      <c r="P28" s="24"/>
      <c r="Q28" s="28"/>
      <c r="R28" s="24"/>
      <c r="S28" s="24"/>
      <c r="T28" s="24"/>
      <c r="U28" s="24"/>
      <c r="V28" s="24"/>
    </row>
    <row r="29" spans="1:22" ht="15" customHeight="1">
      <c r="A29" s="703"/>
      <c r="B29" s="703"/>
      <c r="C29" s="703"/>
      <c r="D29" s="703"/>
      <c r="E29" s="703"/>
      <c r="F29" s="703"/>
      <c r="G29" s="703"/>
      <c r="H29" s="703"/>
      <c r="I29" s="703"/>
      <c r="J29" s="703"/>
      <c r="K29" s="703"/>
      <c r="L29" s="151"/>
      <c r="M29" s="151"/>
      <c r="N29" s="151"/>
      <c r="O29" s="24"/>
      <c r="P29" s="24"/>
      <c r="Q29" s="28"/>
      <c r="R29" s="24"/>
      <c r="S29" s="24"/>
      <c r="T29" s="24"/>
      <c r="U29" s="24"/>
      <c r="V29" s="24"/>
    </row>
    <row r="30" spans="1:22">
      <c r="A30" s="703"/>
      <c r="B30" s="703"/>
      <c r="C30" s="703"/>
      <c r="D30" s="703"/>
      <c r="E30" s="703"/>
      <c r="F30" s="703"/>
      <c r="G30" s="703"/>
      <c r="H30" s="703"/>
      <c r="I30" s="703"/>
      <c r="J30" s="703"/>
      <c r="K30" s="703"/>
      <c r="L30" s="151"/>
      <c r="M30" s="151"/>
      <c r="N30" s="151"/>
      <c r="O30" s="24"/>
      <c r="P30" s="24"/>
      <c r="Q30" s="28"/>
      <c r="R30" s="24"/>
      <c r="S30" s="24"/>
      <c r="T30" s="24"/>
      <c r="U30" s="24"/>
      <c r="V30" s="24"/>
    </row>
    <row r="31" spans="1:22" ht="14.7" customHeight="1">
      <c r="A31" s="685" t="s">
        <v>243</v>
      </c>
      <c r="B31" s="685"/>
      <c r="C31" s="685"/>
      <c r="D31" s="685"/>
      <c r="E31" s="685"/>
      <c r="F31" s="685"/>
      <c r="G31" s="685"/>
      <c r="H31" s="685"/>
      <c r="I31" s="685"/>
      <c r="J31" s="685"/>
      <c r="K31" s="685"/>
      <c r="L31" s="164"/>
      <c r="M31" s="164"/>
      <c r="N31" s="164"/>
    </row>
    <row r="32" spans="1:22" ht="14.7" customHeight="1">
      <c r="A32" s="685"/>
      <c r="B32" s="685"/>
      <c r="C32" s="685"/>
      <c r="D32" s="685"/>
      <c r="E32" s="685"/>
      <c r="F32" s="685"/>
      <c r="G32" s="685"/>
      <c r="H32" s="685"/>
      <c r="I32" s="685"/>
      <c r="J32" s="685"/>
      <c r="K32" s="685"/>
      <c r="L32" s="164"/>
      <c r="M32" s="164"/>
      <c r="N32" s="164"/>
    </row>
    <row r="33" spans="1:14">
      <c r="A33" s="685"/>
      <c r="B33" s="685"/>
      <c r="C33" s="685"/>
      <c r="D33" s="685"/>
      <c r="E33" s="685"/>
      <c r="F33" s="685"/>
      <c r="G33" s="685"/>
      <c r="H33" s="685"/>
      <c r="I33" s="685"/>
      <c r="J33" s="685"/>
      <c r="K33" s="685"/>
      <c r="L33" s="164"/>
      <c r="M33" s="164"/>
      <c r="N33" s="164"/>
    </row>
    <row r="34" spans="1:14" ht="14.4" customHeight="1">
      <c r="A34" s="685" t="s">
        <v>322</v>
      </c>
      <c r="B34" s="685"/>
      <c r="C34" s="685"/>
      <c r="D34" s="685"/>
      <c r="E34" s="685"/>
      <c r="F34" s="685"/>
      <c r="G34" s="685"/>
      <c r="H34" s="685"/>
      <c r="I34" s="685"/>
      <c r="J34" s="685"/>
      <c r="K34" s="685"/>
      <c r="L34" s="164"/>
      <c r="M34" s="164"/>
      <c r="N34" s="164"/>
    </row>
    <row r="35" spans="1:14">
      <c r="A35" s="685"/>
      <c r="B35" s="685"/>
      <c r="C35" s="685"/>
      <c r="D35" s="685"/>
      <c r="E35" s="685"/>
      <c r="F35" s="685"/>
      <c r="G35" s="685"/>
      <c r="H35" s="685"/>
      <c r="I35" s="685"/>
      <c r="J35" s="685"/>
      <c r="K35" s="685"/>
      <c r="L35" s="164"/>
      <c r="M35" s="164"/>
      <c r="N35" s="164"/>
    </row>
    <row r="36" spans="1:14" ht="34.5" customHeight="1">
      <c r="A36" s="685"/>
      <c r="B36" s="685"/>
      <c r="C36" s="685"/>
      <c r="D36" s="685"/>
      <c r="E36" s="685"/>
      <c r="F36" s="685"/>
      <c r="G36" s="685"/>
      <c r="H36" s="685"/>
      <c r="I36" s="685"/>
      <c r="J36" s="685"/>
      <c r="K36" s="685"/>
      <c r="L36" s="164"/>
      <c r="M36" s="164"/>
      <c r="N36" s="164"/>
    </row>
    <row r="37" spans="1:14" ht="34.5" customHeight="1">
      <c r="A37" s="685" t="s">
        <v>373</v>
      </c>
      <c r="B37" s="685"/>
      <c r="C37" s="685"/>
      <c r="D37" s="685"/>
      <c r="E37" s="685"/>
      <c r="F37" s="685"/>
      <c r="G37" s="685"/>
      <c r="H37" s="685"/>
      <c r="I37" s="685"/>
      <c r="J37" s="685"/>
      <c r="K37" s="685"/>
      <c r="L37" s="164"/>
      <c r="M37" s="164"/>
      <c r="N37" s="164"/>
    </row>
    <row r="38" spans="1:14" ht="34.5" customHeight="1">
      <c r="A38" s="698" t="s">
        <v>526</v>
      </c>
      <c r="B38" s="698"/>
      <c r="C38" s="698"/>
      <c r="D38" s="698"/>
      <c r="E38" s="698"/>
      <c r="F38" s="698"/>
      <c r="G38" s="698"/>
      <c r="H38" s="698"/>
      <c r="I38" s="698"/>
      <c r="J38" s="698"/>
      <c r="K38" s="698"/>
      <c r="L38" s="164"/>
      <c r="M38" s="164"/>
      <c r="N38" s="164"/>
    </row>
    <row r="39" spans="1:14" ht="15" customHeight="1">
      <c r="A39" s="698" t="s">
        <v>747</v>
      </c>
      <c r="B39" s="698"/>
      <c r="C39" s="698"/>
      <c r="D39" s="698"/>
      <c r="E39" s="698"/>
      <c r="F39" s="698"/>
      <c r="G39" s="698"/>
      <c r="H39" s="698"/>
      <c r="I39" s="698"/>
      <c r="J39" s="698"/>
      <c r="K39" s="698"/>
    </row>
    <row r="40" spans="1:14">
      <c r="A40" s="155" t="s">
        <v>104</v>
      </c>
      <c r="B40" s="28"/>
      <c r="C40" s="28"/>
      <c r="D40" s="28"/>
      <c r="E40" s="28"/>
      <c r="F40" s="28"/>
      <c r="G40" s="28"/>
    </row>
  </sheetData>
  <mergeCells count="9">
    <mergeCell ref="A39:K39"/>
    <mergeCell ref="A38:K38"/>
    <mergeCell ref="A37:K37"/>
    <mergeCell ref="A3:A4"/>
    <mergeCell ref="A23:K27"/>
    <mergeCell ref="A28:K30"/>
    <mergeCell ref="A31:K33"/>
    <mergeCell ref="A34:K36"/>
    <mergeCell ref="B3:N3"/>
  </mergeCells>
  <hyperlinks>
    <hyperlink ref="Q6" location="Content!B5" display="Back to Content Page" xr:uid="{00000000-0004-0000-1400-000000000000}"/>
  </hyperlinks>
  <pageMargins left="0.7" right="0.7" top="0.75" bottom="0.75" header="0.3" footer="0.3"/>
  <pageSetup scale="78"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37"/>
  <sheetViews>
    <sheetView workbookViewId="0"/>
  </sheetViews>
  <sheetFormatPr defaultColWidth="9.21875" defaultRowHeight="14.4"/>
  <cols>
    <col min="1" max="1" width="33.77734375" customWidth="1"/>
    <col min="2" max="13" width="9.5546875" customWidth="1"/>
  </cols>
  <sheetData>
    <row r="1" spans="1:17">
      <c r="A1" s="29" t="s">
        <v>780</v>
      </c>
      <c r="B1" s="3"/>
      <c r="C1" s="3"/>
    </row>
    <row r="2" spans="1:17" s="3" customFormat="1" ht="13.8">
      <c r="A2" s="15" t="s">
        <v>16</v>
      </c>
    </row>
    <row r="3" spans="1:17" s="3" customFormat="1">
      <c r="A3" s="680" t="s">
        <v>15</v>
      </c>
      <c r="B3" s="701" t="s">
        <v>36</v>
      </c>
      <c r="C3" s="702"/>
      <c r="D3" s="702"/>
      <c r="E3" s="702"/>
      <c r="F3" s="702"/>
      <c r="G3" s="702"/>
      <c r="H3" s="702"/>
      <c r="I3" s="702"/>
      <c r="J3" s="702"/>
      <c r="K3" s="702"/>
      <c r="L3" s="702"/>
      <c r="M3" s="702"/>
      <c r="N3" s="667"/>
      <c r="O3" s="667"/>
      <c r="Q3" s="48" t="s">
        <v>12</v>
      </c>
    </row>
    <row r="4" spans="1:17" s="3" customFormat="1" ht="15" customHeight="1">
      <c r="A4" s="680"/>
      <c r="B4" s="95">
        <v>2010</v>
      </c>
      <c r="C4" s="96">
        <v>2011</v>
      </c>
      <c r="D4" s="95">
        <v>2012</v>
      </c>
      <c r="E4" s="95">
        <v>2013</v>
      </c>
      <c r="F4" s="95">
        <v>2014</v>
      </c>
      <c r="G4" s="95">
        <v>2015</v>
      </c>
      <c r="H4" s="95">
        <v>2016</v>
      </c>
      <c r="I4" s="95">
        <v>2017</v>
      </c>
      <c r="J4" s="95">
        <v>2018</v>
      </c>
      <c r="K4" s="95">
        <v>2019</v>
      </c>
      <c r="L4" s="95">
        <v>2020</v>
      </c>
      <c r="M4" s="95">
        <v>2021</v>
      </c>
      <c r="N4" s="95">
        <v>2022</v>
      </c>
      <c r="O4" s="95">
        <v>2023</v>
      </c>
    </row>
    <row r="5" spans="1:17" s="3" customFormat="1" ht="13.8">
      <c r="A5" s="97" t="s">
        <v>14</v>
      </c>
      <c r="B5" s="112">
        <v>6.16</v>
      </c>
      <c r="C5" s="112">
        <v>5.99</v>
      </c>
      <c r="D5" s="112">
        <v>5.83</v>
      </c>
      <c r="E5" s="112">
        <v>5.66</v>
      </c>
      <c r="F5" s="112">
        <v>5.5</v>
      </c>
      <c r="G5" s="112">
        <v>5.5</v>
      </c>
      <c r="H5" s="112">
        <v>6.2</v>
      </c>
      <c r="I5" s="112">
        <v>5.5</v>
      </c>
      <c r="J5" s="112">
        <v>5.5</v>
      </c>
      <c r="K5" s="112">
        <v>5.4420000000000002</v>
      </c>
      <c r="L5" s="112">
        <v>5.3710000000000004</v>
      </c>
      <c r="M5" s="112">
        <v>5.3040000000000003</v>
      </c>
      <c r="N5" s="112">
        <v>5.2089999999999996</v>
      </c>
      <c r="O5" s="112">
        <v>5.1239999999999997</v>
      </c>
      <c r="P5" s="6"/>
      <c r="Q5" s="6"/>
    </row>
    <row r="6" spans="1:17" s="3" customFormat="1" ht="13.8">
      <c r="A6" s="97" t="s">
        <v>13</v>
      </c>
      <c r="B6" s="112">
        <v>2.8</v>
      </c>
      <c r="C6" s="112">
        <v>2.7</v>
      </c>
      <c r="D6" s="112">
        <v>2.7</v>
      </c>
      <c r="E6" s="112">
        <v>2.6</v>
      </c>
      <c r="F6" s="112">
        <v>2.6</v>
      </c>
      <c r="G6" s="112">
        <v>2.2999999999999998</v>
      </c>
      <c r="H6" s="112">
        <v>2.6</v>
      </c>
      <c r="I6" s="112">
        <v>3.1</v>
      </c>
      <c r="J6" s="112">
        <v>2.9</v>
      </c>
      <c r="K6" s="112">
        <v>2.9060000000000001</v>
      </c>
      <c r="L6" s="112">
        <v>2.8610000000000002</v>
      </c>
      <c r="M6" s="112">
        <v>2.827</v>
      </c>
      <c r="N6" s="112">
        <v>2.7850000000000001</v>
      </c>
      <c r="O6" s="112">
        <v>2.7320000000000002</v>
      </c>
      <c r="Q6" s="6"/>
    </row>
    <row r="7" spans="1:17" s="3" customFormat="1">
      <c r="A7" s="97" t="s">
        <v>259</v>
      </c>
      <c r="B7" s="112">
        <v>4.3</v>
      </c>
      <c r="C7" s="112">
        <v>4.3</v>
      </c>
      <c r="D7" s="112">
        <v>4.2</v>
      </c>
      <c r="E7" s="112">
        <v>4.2</v>
      </c>
      <c r="F7" s="112">
        <v>4.0999999999999996</v>
      </c>
      <c r="G7" s="112">
        <v>4.0999999999999996</v>
      </c>
      <c r="H7" s="112">
        <v>4</v>
      </c>
      <c r="I7" s="112">
        <v>4</v>
      </c>
      <c r="J7" s="112">
        <v>3.9</v>
      </c>
      <c r="K7" s="112">
        <v>4.1379999999999999</v>
      </c>
      <c r="L7" s="112">
        <v>4.0709999999999997</v>
      </c>
      <c r="M7" s="112">
        <v>3.9990000000000001</v>
      </c>
      <c r="N7" s="112">
        <v>3.9350000000000001</v>
      </c>
      <c r="O7" s="112">
        <v>3.8780000000000001</v>
      </c>
      <c r="P7" s="48"/>
      <c r="Q7" s="6"/>
    </row>
    <row r="8" spans="1:17" s="3" customFormat="1" ht="13.8">
      <c r="A8" s="97" t="s">
        <v>85</v>
      </c>
      <c r="B8" s="112">
        <v>5.8</v>
      </c>
      <c r="C8" s="112">
        <v>5.7</v>
      </c>
      <c r="D8" s="112">
        <v>6</v>
      </c>
      <c r="E8" s="112">
        <v>6.6</v>
      </c>
      <c r="F8" s="112">
        <v>6.6</v>
      </c>
      <c r="G8" s="112">
        <v>5.9</v>
      </c>
      <c r="H8" s="112">
        <v>5.9</v>
      </c>
      <c r="I8" s="112">
        <v>5.9</v>
      </c>
      <c r="J8" s="112">
        <v>6</v>
      </c>
      <c r="K8" s="112">
        <v>1.825</v>
      </c>
      <c r="L8" s="112">
        <v>1.821</v>
      </c>
      <c r="M8" s="112">
        <v>1.806</v>
      </c>
      <c r="N8" s="112">
        <v>1.7969999999999999</v>
      </c>
      <c r="O8" s="112">
        <v>1.78</v>
      </c>
      <c r="P8" s="6"/>
      <c r="Q8" s="6"/>
    </row>
    <row r="9" spans="1:17" s="3" customFormat="1" ht="13.8">
      <c r="A9" s="97" t="s">
        <v>258</v>
      </c>
      <c r="B9" s="112">
        <v>3.8</v>
      </c>
      <c r="C9" s="112">
        <v>3.7</v>
      </c>
      <c r="D9" s="112">
        <v>3.6</v>
      </c>
      <c r="E9" s="112">
        <v>3.6</v>
      </c>
      <c r="F9" s="112">
        <v>3.5</v>
      </c>
      <c r="G9" s="112">
        <v>3.5</v>
      </c>
      <c r="H9" s="112">
        <v>3.4</v>
      </c>
      <c r="I9" s="112">
        <v>3.2</v>
      </c>
      <c r="J9" s="112">
        <v>3.5</v>
      </c>
      <c r="K9" s="112">
        <v>2.9249999999999998</v>
      </c>
      <c r="L9" s="112">
        <v>2.8879999999999999</v>
      </c>
      <c r="M9" s="112">
        <v>2.8410000000000002</v>
      </c>
      <c r="N9" s="112">
        <v>2.8010000000000002</v>
      </c>
      <c r="O9" s="112">
        <v>2.7530000000000001</v>
      </c>
      <c r="P9" s="6"/>
      <c r="Q9" s="6"/>
    </row>
    <row r="10" spans="1:17" s="3" customFormat="1" ht="13.8">
      <c r="A10" s="97" t="s">
        <v>11</v>
      </c>
      <c r="B10" s="112">
        <v>3.2</v>
      </c>
      <c r="C10" s="112">
        <v>3.31</v>
      </c>
      <c r="D10" s="112">
        <v>3.28</v>
      </c>
      <c r="E10" s="112">
        <v>3.25</v>
      </c>
      <c r="F10" s="112">
        <v>3.21</v>
      </c>
      <c r="G10" s="112">
        <v>3.18</v>
      </c>
      <c r="H10" s="112">
        <v>3.2</v>
      </c>
      <c r="I10" s="112">
        <v>3.1</v>
      </c>
      <c r="J10" s="112">
        <v>3.2</v>
      </c>
      <c r="K10" s="112">
        <v>2.9239999999999999</v>
      </c>
      <c r="L10" s="112">
        <v>2.8460000000000001</v>
      </c>
      <c r="M10" s="112">
        <v>2.7690000000000001</v>
      </c>
      <c r="N10" s="112">
        <v>2.7160000000000002</v>
      </c>
      <c r="O10" s="112">
        <v>2.694</v>
      </c>
      <c r="P10" s="6"/>
      <c r="Q10" s="6"/>
    </row>
    <row r="11" spans="1:17" s="3" customFormat="1" ht="13.8">
      <c r="A11" s="97" t="s">
        <v>10</v>
      </c>
      <c r="B11" s="112">
        <v>4.7</v>
      </c>
      <c r="C11" s="112">
        <v>4.5999999999999996</v>
      </c>
      <c r="D11" s="112">
        <v>4.5999999999999996</v>
      </c>
      <c r="E11" s="112">
        <v>5</v>
      </c>
      <c r="F11" s="112">
        <v>4.4000000000000004</v>
      </c>
      <c r="G11" s="112">
        <v>4.5999999999999996</v>
      </c>
      <c r="H11" s="112">
        <v>4.5999999999999996</v>
      </c>
      <c r="I11" s="112">
        <v>4.5999999999999996</v>
      </c>
      <c r="J11" s="112">
        <v>4.5878419401937949</v>
      </c>
      <c r="K11" s="112">
        <v>4.2210000000000001</v>
      </c>
      <c r="L11" s="112">
        <v>4.17</v>
      </c>
      <c r="M11" s="112">
        <v>4.1040000000000001</v>
      </c>
      <c r="N11" s="112">
        <v>4.0359999999999996</v>
      </c>
      <c r="O11" s="112">
        <v>3.972</v>
      </c>
      <c r="P11" s="6"/>
      <c r="Q11" s="6"/>
    </row>
    <row r="12" spans="1:17" s="3" customFormat="1" ht="13.8">
      <c r="A12" s="97" t="s">
        <v>9</v>
      </c>
      <c r="B12" s="112">
        <v>5.7</v>
      </c>
      <c r="C12" s="112">
        <v>5.72</v>
      </c>
      <c r="D12" s="112">
        <v>5.7</v>
      </c>
      <c r="E12" s="112">
        <v>5.6</v>
      </c>
      <c r="F12" s="112">
        <v>5</v>
      </c>
      <c r="G12" s="112">
        <v>4.4000000000000004</v>
      </c>
      <c r="H12" s="112">
        <v>4.4000000000000004</v>
      </c>
      <c r="I12" s="112">
        <v>4.4000000000000004</v>
      </c>
      <c r="J12" s="112">
        <v>4.3</v>
      </c>
      <c r="K12" s="112">
        <v>3.952</v>
      </c>
      <c r="L12" s="112">
        <v>3.8769999999999998</v>
      </c>
      <c r="M12" s="112">
        <v>3.7909999999999999</v>
      </c>
      <c r="N12" s="112">
        <v>3.72</v>
      </c>
      <c r="O12" s="112">
        <v>3.6480000000000001</v>
      </c>
      <c r="P12" s="6"/>
      <c r="Q12" s="6"/>
    </row>
    <row r="13" spans="1:17" s="3" customFormat="1" ht="13.8">
      <c r="A13" s="97" t="s">
        <v>8</v>
      </c>
      <c r="B13" s="112">
        <v>1.6</v>
      </c>
      <c r="C13" s="112">
        <v>1.6</v>
      </c>
      <c r="D13" s="112">
        <v>1.5</v>
      </c>
      <c r="E13" s="112">
        <v>1.4</v>
      </c>
      <c r="F13" s="112">
        <v>1.43035</v>
      </c>
      <c r="G13" s="112">
        <v>1.4</v>
      </c>
      <c r="H13" s="112">
        <v>1.4</v>
      </c>
      <c r="I13" s="112">
        <v>1.4</v>
      </c>
      <c r="J13" s="112">
        <v>1.4</v>
      </c>
      <c r="K13" s="112">
        <v>1.351</v>
      </c>
      <c r="L13" s="112">
        <v>1.387</v>
      </c>
      <c r="M13" s="112">
        <v>1.353</v>
      </c>
      <c r="N13" s="112">
        <v>1.27</v>
      </c>
      <c r="O13" s="112">
        <v>1.2410000000000001</v>
      </c>
      <c r="P13" s="6"/>
      <c r="Q13" s="6"/>
    </row>
    <row r="14" spans="1:17" s="3" customFormat="1" ht="13.8">
      <c r="A14" s="97" t="s">
        <v>6</v>
      </c>
      <c r="B14" s="112">
        <v>5.6021000000000001</v>
      </c>
      <c r="C14" s="112">
        <v>5.5587</v>
      </c>
      <c r="D14" s="112">
        <v>5.5137999999999998</v>
      </c>
      <c r="E14" s="112">
        <v>5.4230999999999998</v>
      </c>
      <c r="F14" s="112">
        <v>5.3318000000000003</v>
      </c>
      <c r="G14" s="112">
        <v>5.2401999999999997</v>
      </c>
      <c r="H14" s="112">
        <v>5.0999999999999996</v>
      </c>
      <c r="I14" s="112">
        <v>5.2</v>
      </c>
      <c r="J14" s="112">
        <v>5</v>
      </c>
      <c r="K14" s="112">
        <v>5.016</v>
      </c>
      <c r="L14" s="112">
        <v>4.9589999999999996</v>
      </c>
      <c r="M14" s="112">
        <v>4.9050000000000002</v>
      </c>
      <c r="N14" s="112">
        <v>4.84</v>
      </c>
      <c r="O14" s="112">
        <v>4.7629999999999999</v>
      </c>
      <c r="P14" s="6"/>
      <c r="Q14" s="6"/>
    </row>
    <row r="15" spans="1:17" s="3" customFormat="1" ht="13.8">
      <c r="A15" s="97" t="s">
        <v>5</v>
      </c>
      <c r="B15" s="112">
        <v>3.2</v>
      </c>
      <c r="C15" s="112">
        <v>3.9</v>
      </c>
      <c r="D15" s="112">
        <v>3.6</v>
      </c>
      <c r="E15" s="112">
        <v>3.6</v>
      </c>
      <c r="F15" s="112">
        <v>3.6</v>
      </c>
      <c r="G15" s="112">
        <v>3.6</v>
      </c>
      <c r="H15" s="112">
        <v>3.6</v>
      </c>
      <c r="I15" s="112">
        <v>3.6</v>
      </c>
      <c r="J15" s="112">
        <v>3.5</v>
      </c>
      <c r="K15" s="112">
        <v>3.4039999999999999</v>
      </c>
      <c r="L15" s="112">
        <v>3.3490000000000002</v>
      </c>
      <c r="M15" s="112">
        <v>3.3029999999999999</v>
      </c>
      <c r="N15" s="112">
        <v>3.2480000000000002</v>
      </c>
      <c r="O15" s="112">
        <v>3.2120000000000002</v>
      </c>
      <c r="P15" s="6"/>
      <c r="Q15" s="6"/>
    </row>
    <row r="16" spans="1:17" s="3" customFormat="1" ht="13.8">
      <c r="A16" s="97" t="s">
        <v>4</v>
      </c>
      <c r="B16" s="112">
        <v>2.17</v>
      </c>
      <c r="C16" s="112">
        <v>2.38</v>
      </c>
      <c r="D16" s="112">
        <v>2.42</v>
      </c>
      <c r="E16" s="112">
        <v>2.4</v>
      </c>
      <c r="F16" s="112">
        <v>2.34</v>
      </c>
      <c r="G16" s="112">
        <v>2.4</v>
      </c>
      <c r="H16" s="112">
        <v>2.8</v>
      </c>
      <c r="I16" s="112">
        <v>3.6</v>
      </c>
      <c r="J16" s="112">
        <v>2.5</v>
      </c>
      <c r="K16" s="112">
        <v>2.262</v>
      </c>
      <c r="L16" s="112">
        <v>2.2269999999999999</v>
      </c>
      <c r="M16" s="112">
        <v>2.1989999999999998</v>
      </c>
      <c r="N16" s="112">
        <v>2.1659999999999999</v>
      </c>
      <c r="O16" s="112">
        <v>2.133</v>
      </c>
      <c r="P16" s="6"/>
      <c r="Q16" s="6"/>
    </row>
    <row r="17" spans="1:20" s="3" customFormat="1" ht="13.8">
      <c r="A17" s="97" t="s">
        <v>3</v>
      </c>
      <c r="B17" s="112">
        <v>2.58</v>
      </c>
      <c r="C17" s="112">
        <v>2.5099999999999998</v>
      </c>
      <c r="D17" s="112">
        <v>2.46</v>
      </c>
      <c r="E17" s="112">
        <v>2.42</v>
      </c>
      <c r="F17" s="112">
        <v>2.39</v>
      </c>
      <c r="G17" s="112">
        <v>2.37</v>
      </c>
      <c r="H17" s="112">
        <v>2.36</v>
      </c>
      <c r="I17" s="112">
        <v>2.34</v>
      </c>
      <c r="J17" s="112">
        <v>2.33</v>
      </c>
      <c r="K17" s="112">
        <v>2.2639999999999998</v>
      </c>
      <c r="L17" s="112">
        <v>2.2570000000000001</v>
      </c>
      <c r="M17" s="112">
        <v>2.2480000000000002</v>
      </c>
      <c r="N17" s="112">
        <v>2.2269999999999999</v>
      </c>
      <c r="O17" s="112">
        <v>2.2160000000000002</v>
      </c>
      <c r="P17" s="6"/>
      <c r="Q17" s="6"/>
    </row>
    <row r="18" spans="1:20" s="3" customFormat="1" ht="13.8">
      <c r="A18" s="97" t="s">
        <v>65</v>
      </c>
      <c r="B18" s="112">
        <v>5.0999999999999996</v>
      </c>
      <c r="C18" s="112">
        <v>5</v>
      </c>
      <c r="D18" s="112">
        <v>5.5</v>
      </c>
      <c r="E18" s="112">
        <v>5.5</v>
      </c>
      <c r="F18" s="112">
        <v>5.5</v>
      </c>
      <c r="G18" s="112">
        <v>5.5</v>
      </c>
      <c r="H18" s="112">
        <v>5.2</v>
      </c>
      <c r="I18" s="112">
        <v>5.2</v>
      </c>
      <c r="J18" s="112">
        <v>5.2</v>
      </c>
      <c r="K18" s="112">
        <v>4.8659999999999997</v>
      </c>
      <c r="L18" s="112">
        <v>4.8010000000000002</v>
      </c>
      <c r="M18" s="112">
        <v>4.734</v>
      </c>
      <c r="N18" s="112">
        <v>4.6710000000000003</v>
      </c>
      <c r="O18" s="112">
        <v>4.6059999999999999</v>
      </c>
      <c r="P18" s="6"/>
      <c r="Q18" s="6"/>
    </row>
    <row r="19" spans="1:20" s="3" customFormat="1" ht="13.8">
      <c r="A19" s="97" t="s">
        <v>2</v>
      </c>
      <c r="B19" s="112">
        <v>5.9</v>
      </c>
      <c r="C19" s="112">
        <v>5.9</v>
      </c>
      <c r="D19" s="112">
        <v>5.8</v>
      </c>
      <c r="E19" s="112">
        <v>5.3</v>
      </c>
      <c r="F19" s="112">
        <v>5.3</v>
      </c>
      <c r="G19" s="112">
        <v>5.6</v>
      </c>
      <c r="H19" s="112">
        <v>5.5</v>
      </c>
      <c r="I19" s="112">
        <v>5.5</v>
      </c>
      <c r="J19" s="112">
        <v>5.4</v>
      </c>
      <c r="K19" s="112">
        <v>4.4180000000000001</v>
      </c>
      <c r="L19" s="112">
        <v>4.3230000000000004</v>
      </c>
      <c r="M19" s="112">
        <v>4.2460000000000004</v>
      </c>
      <c r="N19" s="112">
        <v>4.1749999999999998</v>
      </c>
      <c r="O19" s="112">
        <v>4.101</v>
      </c>
      <c r="P19" s="6"/>
      <c r="Q19" s="6"/>
    </row>
    <row r="20" spans="1:20" s="3" customFormat="1" ht="13.8">
      <c r="A20" s="97" t="s">
        <v>1</v>
      </c>
      <c r="B20" s="112">
        <v>3.3</v>
      </c>
      <c r="C20" s="112">
        <v>3.2</v>
      </c>
      <c r="D20" s="112">
        <v>3.8</v>
      </c>
      <c r="E20" s="112">
        <v>3.9769999999999999</v>
      </c>
      <c r="F20" s="112">
        <v>4.3</v>
      </c>
      <c r="G20" s="112">
        <v>4</v>
      </c>
      <c r="H20" s="112">
        <v>4</v>
      </c>
      <c r="I20" s="112">
        <v>3.7</v>
      </c>
      <c r="J20" s="112">
        <v>3.6</v>
      </c>
      <c r="K20" s="112">
        <v>3.7480000000000002</v>
      </c>
      <c r="L20" s="112">
        <v>3.754</v>
      </c>
      <c r="M20" s="112">
        <v>3.7650000000000001</v>
      </c>
      <c r="N20" s="112">
        <v>3.7669999999999999</v>
      </c>
      <c r="O20" s="112">
        <v>3.7240000000000002</v>
      </c>
      <c r="P20" s="6"/>
      <c r="Q20" s="6"/>
    </row>
    <row r="21" spans="1:20" s="3" customFormat="1" ht="13.2">
      <c r="A21" s="154"/>
    </row>
    <row r="22" spans="1:20" ht="15" customHeight="1">
      <c r="A22" s="149" t="s">
        <v>28</v>
      </c>
      <c r="B22" s="28"/>
      <c r="C22" s="28"/>
      <c r="D22" s="28"/>
      <c r="E22" s="28"/>
      <c r="F22" s="28"/>
      <c r="G22" s="28"/>
      <c r="I22" s="199"/>
    </row>
    <row r="23" spans="1:20" ht="15" customHeight="1">
      <c r="A23" s="149"/>
      <c r="B23" s="28"/>
      <c r="C23" s="28"/>
      <c r="D23" s="28"/>
      <c r="E23" s="28"/>
      <c r="F23" s="28"/>
      <c r="G23" s="28"/>
      <c r="I23" s="199"/>
    </row>
    <row r="24" spans="1:20" ht="14.4" customHeight="1">
      <c r="A24" s="685" t="s">
        <v>106</v>
      </c>
      <c r="B24" s="685"/>
      <c r="C24" s="685"/>
      <c r="D24" s="685"/>
      <c r="E24" s="685"/>
      <c r="F24" s="685"/>
      <c r="G24" s="685"/>
      <c r="H24" s="685"/>
      <c r="I24" s="685"/>
      <c r="J24" s="685"/>
      <c r="K24" s="685"/>
      <c r="L24" s="164"/>
      <c r="M24" s="164"/>
    </row>
    <row r="25" spans="1:20">
      <c r="A25" s="685"/>
      <c r="B25" s="685"/>
      <c r="C25" s="685"/>
      <c r="D25" s="685"/>
      <c r="E25" s="685"/>
      <c r="F25" s="685"/>
      <c r="G25" s="685"/>
      <c r="H25" s="685"/>
      <c r="I25" s="685"/>
      <c r="J25" s="685"/>
      <c r="K25" s="685"/>
      <c r="L25" s="164"/>
      <c r="M25" s="164"/>
    </row>
    <row r="26" spans="1:20">
      <c r="A26" s="685"/>
      <c r="B26" s="685"/>
      <c r="C26" s="685"/>
      <c r="D26" s="685"/>
      <c r="E26" s="685"/>
      <c r="F26" s="685"/>
      <c r="G26" s="685"/>
      <c r="H26" s="685"/>
      <c r="I26" s="685"/>
      <c r="J26" s="685"/>
      <c r="K26" s="685"/>
      <c r="L26" s="164"/>
      <c r="M26" s="164"/>
    </row>
    <row r="27" spans="1:20" ht="15" customHeight="1">
      <c r="A27" s="685"/>
      <c r="B27" s="685"/>
      <c r="C27" s="685"/>
      <c r="D27" s="685"/>
      <c r="E27" s="685"/>
      <c r="F27" s="685"/>
      <c r="G27" s="685"/>
      <c r="H27" s="685"/>
      <c r="I27" s="685"/>
      <c r="J27" s="685"/>
      <c r="K27" s="685"/>
      <c r="L27" s="164"/>
      <c r="M27" s="164"/>
      <c r="N27" s="24"/>
      <c r="O27" s="24"/>
      <c r="P27" s="24"/>
      <c r="Q27" s="24"/>
      <c r="R27" s="24"/>
      <c r="S27" s="24"/>
      <c r="T27" s="24"/>
    </row>
    <row r="28" spans="1:20">
      <c r="A28" s="685"/>
      <c r="B28" s="685"/>
      <c r="C28" s="685"/>
      <c r="D28" s="685"/>
      <c r="E28" s="685"/>
      <c r="F28" s="685"/>
      <c r="G28" s="685"/>
      <c r="H28" s="685"/>
      <c r="I28" s="685"/>
      <c r="J28" s="685"/>
      <c r="K28" s="685"/>
      <c r="L28" s="164"/>
      <c r="M28" s="164"/>
      <c r="N28" s="24"/>
      <c r="O28" s="24"/>
      <c r="P28" s="24"/>
      <c r="Q28" s="24"/>
      <c r="R28" s="24"/>
      <c r="S28" s="24"/>
      <c r="T28" s="24"/>
    </row>
    <row r="29" spans="1:20" ht="14.7" customHeight="1">
      <c r="A29" s="685" t="s">
        <v>157</v>
      </c>
      <c r="B29" s="685"/>
      <c r="C29" s="685"/>
      <c r="D29" s="685"/>
      <c r="E29" s="685"/>
      <c r="F29" s="685"/>
      <c r="G29" s="685"/>
      <c r="H29" s="685"/>
      <c r="I29" s="685"/>
      <c r="J29" s="685"/>
      <c r="K29" s="685"/>
      <c r="L29" s="164"/>
      <c r="M29" s="164"/>
    </row>
    <row r="30" spans="1:20" ht="14.7" customHeight="1">
      <c r="A30" s="685"/>
      <c r="B30" s="685"/>
      <c r="C30" s="685"/>
      <c r="D30" s="685"/>
      <c r="E30" s="685"/>
      <c r="F30" s="685"/>
      <c r="G30" s="685"/>
      <c r="H30" s="685"/>
      <c r="I30" s="685"/>
      <c r="J30" s="685"/>
      <c r="K30" s="685"/>
      <c r="L30" s="164"/>
      <c r="M30" s="164"/>
    </row>
    <row r="31" spans="1:20">
      <c r="A31" s="685"/>
      <c r="B31" s="685"/>
      <c r="C31" s="685"/>
      <c r="D31" s="685"/>
      <c r="E31" s="685"/>
      <c r="F31" s="685"/>
      <c r="G31" s="685"/>
      <c r="H31" s="685"/>
      <c r="I31" s="685"/>
      <c r="J31" s="685"/>
      <c r="K31" s="685"/>
      <c r="L31" s="164"/>
      <c r="M31" s="164"/>
    </row>
    <row r="32" spans="1:20" ht="14.4" customHeight="1">
      <c r="A32" s="685" t="s">
        <v>323</v>
      </c>
      <c r="B32" s="685"/>
      <c r="C32" s="685"/>
      <c r="D32" s="685"/>
      <c r="E32" s="685"/>
      <c r="F32" s="685"/>
      <c r="G32" s="685"/>
      <c r="H32" s="685"/>
      <c r="I32" s="685"/>
      <c r="J32" s="685"/>
      <c r="K32" s="685"/>
      <c r="L32" s="164"/>
      <c r="M32" s="164"/>
    </row>
    <row r="33" spans="1:13">
      <c r="A33" s="685"/>
      <c r="B33" s="685"/>
      <c r="C33" s="685"/>
      <c r="D33" s="685"/>
      <c r="E33" s="685"/>
      <c r="F33" s="685"/>
      <c r="G33" s="685"/>
      <c r="H33" s="685"/>
      <c r="I33" s="685"/>
      <c r="J33" s="685"/>
      <c r="K33" s="685"/>
      <c r="L33" s="164"/>
      <c r="M33" s="164"/>
    </row>
    <row r="34" spans="1:13">
      <c r="A34" s="685"/>
      <c r="B34" s="685"/>
      <c r="C34" s="685"/>
      <c r="D34" s="685"/>
      <c r="E34" s="685"/>
      <c r="F34" s="685"/>
      <c r="G34" s="685"/>
      <c r="H34" s="685"/>
      <c r="I34" s="685"/>
      <c r="J34" s="685"/>
      <c r="K34" s="685"/>
      <c r="L34" s="164"/>
      <c r="M34" s="164"/>
    </row>
    <row r="35" spans="1:13" ht="23.25" customHeight="1">
      <c r="A35" s="685" t="s">
        <v>748</v>
      </c>
      <c r="B35" s="685"/>
      <c r="C35" s="685"/>
      <c r="D35" s="685"/>
      <c r="E35" s="685"/>
      <c r="F35" s="685"/>
      <c r="G35" s="685"/>
      <c r="H35" s="685"/>
      <c r="I35" s="685"/>
      <c r="J35" s="685"/>
      <c r="K35" s="685"/>
      <c r="L35" s="164"/>
      <c r="M35" s="164"/>
    </row>
    <row r="36" spans="1:13" ht="23.25" customHeight="1">
      <c r="A36" s="685"/>
      <c r="B36" s="685"/>
      <c r="C36" s="685"/>
      <c r="D36" s="685"/>
      <c r="E36" s="685"/>
      <c r="F36" s="685"/>
      <c r="G36" s="685"/>
      <c r="H36" s="685"/>
      <c r="I36" s="685"/>
      <c r="J36" s="685"/>
      <c r="K36" s="685"/>
      <c r="L36" s="164"/>
      <c r="M36" s="164"/>
    </row>
    <row r="37" spans="1:13">
      <c r="A37" s="155" t="s">
        <v>104</v>
      </c>
    </row>
  </sheetData>
  <mergeCells count="7">
    <mergeCell ref="A36:K36"/>
    <mergeCell ref="A35:K35"/>
    <mergeCell ref="A3:A4"/>
    <mergeCell ref="A24:K28"/>
    <mergeCell ref="A29:K31"/>
    <mergeCell ref="A32:K34"/>
    <mergeCell ref="B3:M3"/>
  </mergeCells>
  <hyperlinks>
    <hyperlink ref="Q3" location="Content!B5" display="Back to Content Page" xr:uid="{00000000-0004-0000-1500-000000000000}"/>
  </hyperlinks>
  <pageMargins left="0.7" right="0.7" top="0.75" bottom="0.75" header="0.3" footer="0.3"/>
  <pageSetup paperSize="9" scale="88" orientation="landscape" r:id="rId1"/>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E57"/>
  <sheetViews>
    <sheetView zoomScaleNormal="100" workbookViewId="0">
      <selection activeCell="B5" sqref="B5:P19"/>
    </sheetView>
  </sheetViews>
  <sheetFormatPr defaultColWidth="9.21875" defaultRowHeight="14.4"/>
  <cols>
    <col min="1" max="1" width="33.77734375" customWidth="1"/>
    <col min="2" max="16" width="11.77734375" customWidth="1"/>
    <col min="17" max="17" width="6.77734375" customWidth="1"/>
    <col min="18" max="18" width="7.5546875" customWidth="1"/>
    <col min="19" max="19" width="9.5546875" bestFit="1" customWidth="1"/>
    <col min="20" max="20" width="6.77734375" customWidth="1"/>
    <col min="21" max="21" width="7.5546875" customWidth="1"/>
    <col min="22" max="22" width="9.5546875" bestFit="1" customWidth="1"/>
    <col min="23" max="23" width="6.77734375" customWidth="1"/>
    <col min="24" max="24" width="7.5546875" customWidth="1"/>
    <col min="25" max="25" width="9.5546875" bestFit="1" customWidth="1"/>
    <col min="26" max="26" width="6.77734375" customWidth="1"/>
    <col min="27" max="27" width="7.5546875" customWidth="1"/>
    <col min="28" max="28" width="9.5546875" bestFit="1" customWidth="1"/>
    <col min="29" max="29" width="6.77734375" customWidth="1"/>
    <col min="30" max="30" width="7.5546875" customWidth="1"/>
    <col min="31" max="31" width="9.5546875" bestFit="1" customWidth="1"/>
  </cols>
  <sheetData>
    <row r="1" spans="1:57">
      <c r="A1" s="29" t="s">
        <v>545</v>
      </c>
      <c r="B1" s="24"/>
      <c r="C1" s="24"/>
      <c r="D1" s="24"/>
      <c r="E1" s="24"/>
      <c r="F1" s="24"/>
      <c r="G1" s="24"/>
      <c r="H1" s="24"/>
      <c r="I1" s="24"/>
      <c r="J1" s="24"/>
      <c r="K1" s="24"/>
      <c r="L1" s="24"/>
      <c r="M1" s="24"/>
      <c r="N1" s="24"/>
      <c r="O1" s="24"/>
      <c r="P1" s="24"/>
    </row>
    <row r="2" spans="1:57" ht="15" thickBot="1">
      <c r="A2" s="24"/>
      <c r="B2" s="24"/>
      <c r="C2" s="24"/>
      <c r="D2" s="24"/>
      <c r="E2" s="24"/>
      <c r="F2" s="24"/>
      <c r="G2" s="24"/>
      <c r="H2" s="24"/>
      <c r="I2" s="24"/>
      <c r="J2" s="24"/>
      <c r="K2" s="24"/>
      <c r="L2" s="24"/>
      <c r="M2" s="24"/>
      <c r="N2" s="24"/>
      <c r="O2" s="24"/>
      <c r="P2" s="24"/>
    </row>
    <row r="3" spans="1:57" s="51" customFormat="1">
      <c r="A3" s="688" t="s">
        <v>15</v>
      </c>
      <c r="B3" s="694">
        <v>2010</v>
      </c>
      <c r="C3" s="694"/>
      <c r="D3" s="694"/>
      <c r="E3" s="694">
        <v>2011</v>
      </c>
      <c r="F3" s="694"/>
      <c r="G3" s="694"/>
      <c r="H3" s="694">
        <v>2012</v>
      </c>
      <c r="I3" s="694"/>
      <c r="J3" s="694"/>
      <c r="K3" s="694">
        <v>2013</v>
      </c>
      <c r="L3" s="694"/>
      <c r="M3" s="694"/>
      <c r="N3" s="694">
        <v>2014</v>
      </c>
      <c r="O3" s="694"/>
      <c r="P3" s="704"/>
      <c r="AM3" s="25"/>
      <c r="AN3" s="25"/>
      <c r="AO3" s="25"/>
      <c r="AP3" s="25"/>
      <c r="AQ3" s="25"/>
      <c r="AR3" s="25"/>
      <c r="AS3" s="25"/>
      <c r="AT3" s="25"/>
      <c r="AU3" s="25"/>
      <c r="AV3" s="25"/>
      <c r="AW3" s="25"/>
      <c r="AX3" s="25"/>
      <c r="AY3" s="25"/>
      <c r="AZ3" s="25"/>
      <c r="BA3" s="25"/>
      <c r="BB3" s="25"/>
      <c r="BC3" s="25"/>
      <c r="BD3" s="25"/>
      <c r="BE3" s="25"/>
    </row>
    <row r="4" spans="1:57" s="51" customFormat="1">
      <c r="A4" s="689"/>
      <c r="B4" s="146" t="s">
        <v>46</v>
      </c>
      <c r="C4" s="146" t="s">
        <v>38</v>
      </c>
      <c r="D4" s="146" t="s">
        <v>37</v>
      </c>
      <c r="E4" s="146" t="s">
        <v>46</v>
      </c>
      <c r="F4" s="146" t="s">
        <v>38</v>
      </c>
      <c r="G4" s="146" t="s">
        <v>37</v>
      </c>
      <c r="H4" s="146" t="s">
        <v>46</v>
      </c>
      <c r="I4" s="146" t="s">
        <v>38</v>
      </c>
      <c r="J4" s="146" t="s">
        <v>37</v>
      </c>
      <c r="K4" s="146" t="s">
        <v>46</v>
      </c>
      <c r="L4" s="146" t="s">
        <v>38</v>
      </c>
      <c r="M4" s="146" t="s">
        <v>37</v>
      </c>
      <c r="N4" s="146" t="s">
        <v>46</v>
      </c>
      <c r="O4" s="146" t="s">
        <v>38</v>
      </c>
      <c r="P4" s="185" t="s">
        <v>37</v>
      </c>
      <c r="AG4"/>
      <c r="AH4"/>
      <c r="AM4" s="25"/>
      <c r="AN4" s="25"/>
      <c r="AO4" s="25"/>
      <c r="AP4" s="25"/>
      <c r="AQ4" s="25"/>
      <c r="AR4" s="25"/>
      <c r="AS4" s="25"/>
      <c r="AT4" s="25"/>
      <c r="AU4" s="25"/>
      <c r="AV4" s="25"/>
      <c r="AW4" s="25"/>
      <c r="AX4" s="25"/>
      <c r="AY4" s="25"/>
      <c r="AZ4" s="25"/>
      <c r="BA4" s="25"/>
      <c r="BB4" s="25"/>
      <c r="BC4" s="25"/>
      <c r="BD4" s="25"/>
      <c r="BE4" s="25"/>
    </row>
    <row r="5" spans="1:57">
      <c r="A5" s="200" t="s">
        <v>14</v>
      </c>
      <c r="B5" s="112">
        <v>48.4</v>
      </c>
      <c r="C5" s="112">
        <v>46.8</v>
      </c>
      <c r="D5" s="112">
        <v>50</v>
      </c>
      <c r="E5" s="112">
        <v>48.55</v>
      </c>
      <c r="F5" s="112">
        <v>46.8</v>
      </c>
      <c r="G5" s="112">
        <v>50.3</v>
      </c>
      <c r="H5" s="112">
        <v>48.7</v>
      </c>
      <c r="I5" s="112">
        <v>46.9</v>
      </c>
      <c r="J5" s="112">
        <v>50.5</v>
      </c>
      <c r="K5" s="112">
        <v>48.9</v>
      </c>
      <c r="L5" s="112">
        <v>47</v>
      </c>
      <c r="M5" s="112">
        <v>50.8</v>
      </c>
      <c r="N5" s="112">
        <v>60.9</v>
      </c>
      <c r="O5" s="112">
        <v>59.4</v>
      </c>
      <c r="P5" s="112">
        <v>62.4</v>
      </c>
      <c r="AF5" s="49"/>
      <c r="AM5" s="201"/>
      <c r="AN5" s="9"/>
      <c r="AO5" s="9"/>
      <c r="AP5" s="8"/>
      <c r="AQ5" s="9"/>
      <c r="AR5" s="9"/>
      <c r="AS5" s="8"/>
      <c r="AT5" s="9"/>
      <c r="AU5" s="9"/>
      <c r="AV5" s="9"/>
      <c r="AW5" s="9"/>
      <c r="AX5" s="9"/>
      <c r="AY5" s="9"/>
      <c r="AZ5" s="9"/>
      <c r="BA5" s="9"/>
      <c r="BB5" s="9"/>
      <c r="BC5" s="9"/>
      <c r="BD5" s="9"/>
      <c r="BE5" s="8"/>
    </row>
    <row r="6" spans="1:57">
      <c r="A6" s="200" t="s">
        <v>13</v>
      </c>
      <c r="B6" s="112">
        <v>53.3</v>
      </c>
      <c r="C6" s="112"/>
      <c r="D6" s="112"/>
      <c r="E6" s="112">
        <v>68</v>
      </c>
      <c r="F6" s="112">
        <v>66</v>
      </c>
      <c r="G6" s="112">
        <v>70</v>
      </c>
      <c r="H6" s="112">
        <v>68</v>
      </c>
      <c r="I6" s="112">
        <v>66</v>
      </c>
      <c r="J6" s="112">
        <v>70</v>
      </c>
      <c r="K6" s="112">
        <v>68</v>
      </c>
      <c r="L6" s="112">
        <v>66</v>
      </c>
      <c r="M6" s="112">
        <v>70</v>
      </c>
      <c r="N6" s="112">
        <v>68</v>
      </c>
      <c r="O6" s="112">
        <v>67.599999999999994</v>
      </c>
      <c r="P6" s="186">
        <v>71.400000000000006</v>
      </c>
      <c r="AF6" t="s">
        <v>16</v>
      </c>
      <c r="AG6" t="s">
        <v>16</v>
      </c>
      <c r="AM6" s="201"/>
      <c r="AN6" s="9"/>
      <c r="AO6" s="9"/>
      <c r="AP6" s="8"/>
      <c r="AQ6" s="9"/>
      <c r="AR6" s="9"/>
      <c r="AS6" s="8"/>
      <c r="AT6" s="9"/>
      <c r="AU6" s="9"/>
      <c r="AV6" s="9"/>
      <c r="AW6" s="9"/>
      <c r="AX6" s="9"/>
      <c r="AY6" s="9"/>
      <c r="AZ6" s="9"/>
      <c r="BA6" s="9"/>
      <c r="BB6" s="9"/>
      <c r="BC6" s="9"/>
      <c r="BD6" s="9"/>
      <c r="BE6" s="8"/>
    </row>
    <row r="7" spans="1:57">
      <c r="A7" s="200" t="s">
        <v>259</v>
      </c>
      <c r="B7" s="112">
        <v>66.8</v>
      </c>
      <c r="C7" s="112"/>
      <c r="D7" s="112"/>
      <c r="E7" s="112">
        <v>67.099999999999994</v>
      </c>
      <c r="F7" s="112"/>
      <c r="G7" s="112"/>
      <c r="H7" s="112">
        <v>67.400000000000006</v>
      </c>
      <c r="I7" s="112"/>
      <c r="J7" s="112"/>
      <c r="K7" s="112">
        <v>67.599999999999994</v>
      </c>
      <c r="L7" s="112"/>
      <c r="M7" s="112"/>
      <c r="N7" s="112">
        <v>67.900000000000006</v>
      </c>
      <c r="O7" s="112"/>
      <c r="P7" s="186"/>
      <c r="AM7" s="201"/>
      <c r="AN7" s="9"/>
      <c r="AO7" s="9"/>
      <c r="AP7" s="8"/>
      <c r="AQ7" s="9"/>
      <c r="AR7" s="9"/>
      <c r="AS7" s="8"/>
      <c r="AT7" s="9"/>
      <c r="AU7" s="9"/>
      <c r="AV7" s="9"/>
      <c r="AW7" s="9"/>
      <c r="AX7" s="9"/>
      <c r="AY7" s="9"/>
      <c r="AZ7" s="9"/>
      <c r="BA7" s="9"/>
      <c r="BB7" s="9"/>
      <c r="BC7" s="9"/>
      <c r="BD7" s="9"/>
      <c r="BE7" s="8"/>
    </row>
    <row r="8" spans="1:57">
      <c r="A8" s="200" t="s">
        <v>85</v>
      </c>
      <c r="B8" s="112">
        <v>48.1</v>
      </c>
      <c r="C8" s="112">
        <v>47.314999999999998</v>
      </c>
      <c r="D8" s="112">
        <v>50.744</v>
      </c>
      <c r="E8" s="112">
        <v>48.4</v>
      </c>
      <c r="F8" s="112">
        <v>47.609000000000002</v>
      </c>
      <c r="G8" s="112">
        <v>51.076999999999998</v>
      </c>
      <c r="H8" s="112">
        <v>48.7</v>
      </c>
      <c r="I8" s="112">
        <v>47.9</v>
      </c>
      <c r="J8" s="112">
        <v>51.4</v>
      </c>
      <c r="K8" s="112">
        <v>56</v>
      </c>
      <c r="L8" s="112"/>
      <c r="M8" s="112"/>
      <c r="N8" s="112">
        <v>56</v>
      </c>
      <c r="O8" s="112"/>
      <c r="P8" s="186"/>
      <c r="AM8" s="201"/>
      <c r="AN8" s="9"/>
      <c r="AO8" s="9"/>
      <c r="AP8" s="8"/>
      <c r="AQ8" s="9"/>
      <c r="AR8" s="9"/>
      <c r="AS8" s="8"/>
      <c r="AT8" s="9"/>
      <c r="AU8" s="9"/>
      <c r="AV8" s="9"/>
      <c r="AW8" s="9"/>
      <c r="AX8" s="9"/>
      <c r="AY8" s="9"/>
      <c r="AZ8" s="9"/>
      <c r="BA8" s="9"/>
      <c r="BB8" s="9"/>
      <c r="BC8" s="9"/>
      <c r="BD8" s="9"/>
      <c r="BE8" s="8"/>
    </row>
    <row r="9" spans="1:57">
      <c r="A9" s="200" t="s">
        <v>258</v>
      </c>
      <c r="B9" s="112">
        <v>45.1</v>
      </c>
      <c r="C9" s="112">
        <v>43.1</v>
      </c>
      <c r="D9" s="112">
        <v>47.2</v>
      </c>
      <c r="E9" s="112">
        <v>45.2</v>
      </c>
      <c r="F9" s="112">
        <v>43.2</v>
      </c>
      <c r="G9" s="112">
        <v>47.3</v>
      </c>
      <c r="H9" s="112">
        <v>45.3</v>
      </c>
      <c r="I9" s="112">
        <v>43.3</v>
      </c>
      <c r="J9" s="112">
        <v>47.4</v>
      </c>
      <c r="K9" s="112">
        <v>45.5</v>
      </c>
      <c r="L9" s="112">
        <v>47.52</v>
      </c>
      <c r="M9" s="112">
        <v>43.44</v>
      </c>
      <c r="N9" s="112">
        <v>45.6</v>
      </c>
      <c r="O9" s="112">
        <v>43.4</v>
      </c>
      <c r="P9" s="186">
        <v>47.5</v>
      </c>
      <c r="AM9" s="201"/>
      <c r="AN9" s="9"/>
      <c r="AO9" s="9"/>
      <c r="AP9" s="8"/>
      <c r="AQ9" s="9"/>
      <c r="AR9" s="9"/>
      <c r="AS9" s="8"/>
      <c r="AT9" s="9"/>
      <c r="AU9" s="9"/>
      <c r="AV9" s="9"/>
      <c r="AW9" s="9"/>
      <c r="AX9" s="9"/>
      <c r="AY9" s="9"/>
      <c r="AZ9" s="9"/>
      <c r="BA9" s="9"/>
      <c r="BB9" s="9"/>
      <c r="BC9" s="9"/>
      <c r="BD9" s="9"/>
      <c r="BE9" s="8"/>
    </row>
    <row r="10" spans="1:57">
      <c r="A10" s="200" t="s">
        <v>11</v>
      </c>
      <c r="B10" s="112">
        <v>47.6</v>
      </c>
      <c r="C10" s="112">
        <v>40.54</v>
      </c>
      <c r="D10" s="112">
        <v>47.738999999999997</v>
      </c>
      <c r="E10" s="112">
        <v>42.52</v>
      </c>
      <c r="F10" s="112">
        <v>39.409999999999997</v>
      </c>
      <c r="G10" s="112">
        <v>45.33</v>
      </c>
      <c r="H10" s="112">
        <v>43.1</v>
      </c>
      <c r="I10" s="112">
        <v>41.51</v>
      </c>
      <c r="J10" s="112">
        <v>44.67</v>
      </c>
      <c r="K10" s="112">
        <v>43.55</v>
      </c>
      <c r="L10" s="112">
        <v>41.99</v>
      </c>
      <c r="M10" s="112">
        <v>45.15</v>
      </c>
      <c r="N10" s="112">
        <v>44</v>
      </c>
      <c r="O10" s="112">
        <v>42.46</v>
      </c>
      <c r="P10" s="186">
        <v>45.62</v>
      </c>
      <c r="AF10" s="49"/>
      <c r="AM10" s="201"/>
      <c r="AN10" s="9"/>
      <c r="AO10" s="9"/>
      <c r="AP10" s="8"/>
      <c r="AQ10" s="9"/>
      <c r="AR10" s="9"/>
      <c r="AS10" s="8"/>
      <c r="AT10" s="9"/>
      <c r="AU10" s="9"/>
      <c r="AV10" s="9"/>
      <c r="AW10" s="9"/>
      <c r="AX10" s="9"/>
      <c r="AY10" s="9"/>
      <c r="AZ10" s="9"/>
      <c r="BA10" s="9"/>
      <c r="BB10" s="9"/>
      <c r="BC10" s="9"/>
      <c r="BD10" s="9"/>
      <c r="BE10" s="8"/>
    </row>
    <row r="11" spans="1:57">
      <c r="A11" s="200" t="s">
        <v>10</v>
      </c>
      <c r="B11" s="112"/>
      <c r="C11" s="112"/>
      <c r="D11" s="112"/>
      <c r="E11" s="112">
        <v>66.7</v>
      </c>
      <c r="F11" s="112"/>
      <c r="G11" s="112"/>
      <c r="H11" s="112">
        <v>66.900000000000006</v>
      </c>
      <c r="I11" s="112"/>
      <c r="J11" s="112"/>
      <c r="K11" s="112">
        <v>64.7</v>
      </c>
      <c r="L11" s="112"/>
      <c r="M11" s="112"/>
      <c r="N11" s="112">
        <v>65.2</v>
      </c>
      <c r="O11" s="112"/>
      <c r="P11" s="186"/>
      <c r="AF11" s="49"/>
      <c r="AG11" s="49"/>
      <c r="AM11" s="201"/>
      <c r="AN11" s="9"/>
      <c r="AO11" s="9"/>
      <c r="AP11" s="8"/>
      <c r="AQ11" s="9"/>
      <c r="AR11" s="9"/>
      <c r="AS11" s="8"/>
      <c r="AT11" s="9"/>
      <c r="AU11" s="9"/>
      <c r="AV11" s="9"/>
      <c r="AW11" s="9"/>
      <c r="AX11" s="9"/>
      <c r="AY11" s="9"/>
      <c r="AZ11" s="9"/>
      <c r="BA11" s="9"/>
      <c r="BB11" s="9"/>
      <c r="BC11" s="9"/>
      <c r="BD11" s="9"/>
      <c r="BE11" s="8"/>
    </row>
    <row r="12" spans="1:57">
      <c r="A12" s="200" t="s">
        <v>9</v>
      </c>
      <c r="B12" s="112">
        <v>52.5</v>
      </c>
      <c r="C12" s="112">
        <v>51</v>
      </c>
      <c r="D12" s="112">
        <v>54</v>
      </c>
      <c r="E12" s="112">
        <v>53.4</v>
      </c>
      <c r="F12" s="112">
        <v>52</v>
      </c>
      <c r="G12" s="112">
        <v>54.9</v>
      </c>
      <c r="H12" s="112">
        <v>54.3</v>
      </c>
      <c r="I12" s="112">
        <v>52.9</v>
      </c>
      <c r="J12" s="112">
        <v>55.7</v>
      </c>
      <c r="K12" s="112">
        <v>55.1</v>
      </c>
      <c r="L12" s="112">
        <v>53.7</v>
      </c>
      <c r="M12" s="112">
        <v>56.6</v>
      </c>
      <c r="N12" s="112">
        <v>56</v>
      </c>
      <c r="O12" s="112">
        <v>54.6</v>
      </c>
      <c r="P12" s="186">
        <v>57.4</v>
      </c>
      <c r="AF12" s="49"/>
      <c r="AM12" s="201"/>
      <c r="AN12" s="9"/>
      <c r="AO12" s="9"/>
      <c r="AP12" s="8"/>
      <c r="AQ12" s="9"/>
      <c r="AR12" s="9"/>
      <c r="AS12" s="8"/>
      <c r="AT12" s="9"/>
      <c r="AU12" s="9"/>
      <c r="AV12" s="9"/>
      <c r="AW12" s="9"/>
      <c r="AX12" s="9"/>
      <c r="AY12" s="9"/>
      <c r="AZ12" s="9"/>
      <c r="BA12" s="9"/>
      <c r="BB12" s="9"/>
      <c r="BC12" s="9"/>
      <c r="BD12" s="9"/>
      <c r="BE12" s="8"/>
    </row>
    <row r="13" spans="1:57">
      <c r="A13" s="200" t="s">
        <v>8</v>
      </c>
      <c r="B13" s="112">
        <v>73.7</v>
      </c>
      <c r="C13" s="112">
        <v>70.099999999999994</v>
      </c>
      <c r="D13" s="112">
        <v>77.400000000000006</v>
      </c>
      <c r="E13" s="112">
        <v>73.900000000000006</v>
      </c>
      <c r="F13" s="112">
        <v>70.400000000000006</v>
      </c>
      <c r="G13" s="112">
        <v>77.5</v>
      </c>
      <c r="H13" s="112">
        <v>74.099999999999994</v>
      </c>
      <c r="I13" s="112">
        <v>70.7</v>
      </c>
      <c r="J13" s="112">
        <v>77.7</v>
      </c>
      <c r="K13" s="112">
        <v>74.2</v>
      </c>
      <c r="L13" s="112">
        <v>71</v>
      </c>
      <c r="M13" s="112">
        <v>77.599999999999994</v>
      </c>
      <c r="N13" s="112">
        <v>74.400000000000006</v>
      </c>
      <c r="O13" s="112">
        <v>71.099999999999994</v>
      </c>
      <c r="P13" s="186">
        <v>77.8</v>
      </c>
      <c r="AF13" s="202" t="s">
        <v>16</v>
      </c>
      <c r="AL13" s="203"/>
      <c r="AM13" s="201"/>
      <c r="AN13" s="10"/>
      <c r="AO13" s="10"/>
      <c r="AP13" s="8"/>
      <c r="AQ13" s="10"/>
      <c r="AR13" s="10"/>
      <c r="AS13" s="8"/>
      <c r="AT13" s="10"/>
      <c r="AU13" s="10"/>
      <c r="AV13" s="10"/>
      <c r="AW13" s="10"/>
      <c r="AX13" s="10"/>
      <c r="AY13" s="10"/>
      <c r="AZ13" s="10"/>
      <c r="BA13" s="10"/>
      <c r="BB13" s="10"/>
      <c r="BC13" s="9"/>
      <c r="BD13" s="9"/>
      <c r="BE13" s="9"/>
    </row>
    <row r="14" spans="1:57">
      <c r="A14" s="200" t="s">
        <v>6</v>
      </c>
      <c r="B14" s="112">
        <v>52.07</v>
      </c>
      <c r="C14" s="112">
        <v>49.99</v>
      </c>
      <c r="D14" s="112">
        <v>54.16</v>
      </c>
      <c r="E14" s="112">
        <v>52.44</v>
      </c>
      <c r="F14" s="112">
        <v>50.35</v>
      </c>
      <c r="G14" s="112">
        <v>54.54</v>
      </c>
      <c r="H14" s="112">
        <v>52.79</v>
      </c>
      <c r="I14" s="112">
        <v>50.69</v>
      </c>
      <c r="J14" s="112">
        <v>54.91</v>
      </c>
      <c r="K14" s="112">
        <v>53.13</v>
      </c>
      <c r="L14" s="112">
        <v>51.02</v>
      </c>
      <c r="M14" s="112">
        <v>55.26</v>
      </c>
      <c r="N14" s="112">
        <v>53.5</v>
      </c>
      <c r="O14" s="112">
        <v>51.3</v>
      </c>
      <c r="P14" s="186">
        <v>55.6</v>
      </c>
      <c r="AF14" s="7"/>
      <c r="AG14" s="7"/>
      <c r="AM14" s="201"/>
      <c r="AN14" s="9"/>
      <c r="AO14" s="9"/>
      <c r="AP14" s="8"/>
      <c r="AQ14" s="9"/>
      <c r="AR14" s="9"/>
      <c r="AS14" s="8"/>
      <c r="AT14" s="9"/>
      <c r="AU14" s="9"/>
      <c r="AV14" s="9"/>
      <c r="AW14" s="9"/>
      <c r="AX14" s="9"/>
      <c r="AY14" s="9"/>
      <c r="AZ14" s="9"/>
      <c r="BA14" s="9"/>
      <c r="BB14" s="9"/>
      <c r="BC14" s="9"/>
      <c r="BD14" s="9"/>
      <c r="BE14" s="8"/>
    </row>
    <row r="15" spans="1:57">
      <c r="A15" s="200" t="s">
        <v>5</v>
      </c>
      <c r="B15" s="112">
        <v>62.2</v>
      </c>
      <c r="C15" s="112">
        <v>59.712000000000003</v>
      </c>
      <c r="D15" s="112">
        <v>65.387</v>
      </c>
      <c r="E15" s="112">
        <v>56.9</v>
      </c>
      <c r="F15" s="112">
        <v>53.3</v>
      </c>
      <c r="G15" s="112">
        <v>60.543999999999997</v>
      </c>
      <c r="H15" s="112">
        <v>56.9</v>
      </c>
      <c r="I15" s="112">
        <v>53.3</v>
      </c>
      <c r="J15" s="112">
        <v>60.543999999999997</v>
      </c>
      <c r="K15" s="112">
        <v>56.9</v>
      </c>
      <c r="L15" s="112">
        <v>53.3</v>
      </c>
      <c r="M15" s="112">
        <v>60.543999999999997</v>
      </c>
      <c r="N15" s="112">
        <v>56.9</v>
      </c>
      <c r="O15" s="112">
        <v>53.3</v>
      </c>
      <c r="P15" s="186">
        <v>60.543999999999997</v>
      </c>
      <c r="AM15" s="201"/>
      <c r="AN15" s="9"/>
      <c r="AO15" s="9"/>
      <c r="AP15" s="8"/>
      <c r="AQ15" s="9"/>
      <c r="AR15" s="9"/>
      <c r="AS15" s="8"/>
      <c r="AT15" s="9"/>
      <c r="AU15" s="9"/>
      <c r="AV15" s="9"/>
      <c r="AW15" s="9"/>
      <c r="AX15" s="9"/>
      <c r="AY15" s="9"/>
      <c r="AZ15" s="9"/>
      <c r="BA15" s="9"/>
      <c r="BB15" s="9"/>
      <c r="BC15" s="9"/>
      <c r="BD15" s="9"/>
      <c r="BE15" s="8"/>
    </row>
    <row r="16" spans="1:57">
      <c r="A16" s="200" t="s">
        <v>4</v>
      </c>
      <c r="B16" s="112">
        <v>73.180000000000007</v>
      </c>
      <c r="C16" s="112">
        <v>69.7</v>
      </c>
      <c r="D16" s="112">
        <v>77.400000000000006</v>
      </c>
      <c r="E16" s="112">
        <v>72.63</v>
      </c>
      <c r="F16" s="112">
        <v>69.7</v>
      </c>
      <c r="G16" s="112">
        <v>77.400000000000006</v>
      </c>
      <c r="H16" s="112">
        <v>74.180000000000007</v>
      </c>
      <c r="I16" s="112">
        <v>69.34</v>
      </c>
      <c r="J16" s="112">
        <v>79.540000000000006</v>
      </c>
      <c r="K16" s="112">
        <v>73.099999999999994</v>
      </c>
      <c r="L16" s="112">
        <v>69.400000000000006</v>
      </c>
      <c r="M16" s="112">
        <v>76.5</v>
      </c>
      <c r="N16" s="112">
        <v>73.2</v>
      </c>
      <c r="O16" s="112">
        <v>68.400000000000006</v>
      </c>
      <c r="P16" s="186">
        <v>78.3</v>
      </c>
      <c r="AM16" s="201"/>
      <c r="AN16" s="9"/>
      <c r="AO16" s="9"/>
      <c r="AP16" s="8"/>
      <c r="AQ16" s="9"/>
      <c r="AR16" s="9"/>
      <c r="AS16" s="8"/>
      <c r="AT16" s="9"/>
      <c r="AU16" s="9"/>
      <c r="AV16" s="9"/>
      <c r="AW16" s="9"/>
      <c r="AX16" s="9"/>
      <c r="AY16" s="9"/>
      <c r="AZ16" s="9"/>
      <c r="BA16" s="9"/>
      <c r="BB16" s="9"/>
      <c r="BC16" s="9"/>
      <c r="BD16" s="9"/>
      <c r="BE16" s="8"/>
    </row>
    <row r="17" spans="1:57">
      <c r="A17" s="200" t="s">
        <v>3</v>
      </c>
      <c r="B17" s="112">
        <v>58.4</v>
      </c>
      <c r="C17" s="112">
        <v>55.8</v>
      </c>
      <c r="D17" s="112">
        <v>60.9</v>
      </c>
      <c r="E17" s="112">
        <v>60.2</v>
      </c>
      <c r="F17" s="112">
        <v>57.4</v>
      </c>
      <c r="G17" s="112">
        <v>62.8</v>
      </c>
      <c r="H17" s="112">
        <v>61.2</v>
      </c>
      <c r="I17" s="112">
        <v>58.4</v>
      </c>
      <c r="J17" s="112">
        <v>63.9</v>
      </c>
      <c r="K17" s="112">
        <v>61.9</v>
      </c>
      <c r="L17" s="112">
        <v>59</v>
      </c>
      <c r="M17" s="112">
        <v>64.599999999999994</v>
      </c>
      <c r="N17" s="112">
        <v>62.8</v>
      </c>
      <c r="O17" s="112">
        <v>59.8</v>
      </c>
      <c r="P17" s="186">
        <v>65.7</v>
      </c>
      <c r="AM17" s="201"/>
      <c r="AN17" s="9"/>
      <c r="AO17" s="9"/>
      <c r="AP17" s="8"/>
      <c r="AQ17" s="9"/>
      <c r="AR17" s="9"/>
      <c r="AS17" s="8"/>
      <c r="AT17" s="9"/>
      <c r="AU17" s="9"/>
      <c r="AV17" s="9"/>
      <c r="AW17" s="9"/>
      <c r="AX17" s="9"/>
      <c r="AY17" s="9"/>
      <c r="AZ17" s="9"/>
      <c r="BA17" s="9"/>
      <c r="BB17" s="9"/>
      <c r="BC17" s="9"/>
      <c r="BD17" s="9"/>
      <c r="BE17" s="8"/>
    </row>
    <row r="18" spans="1:57">
      <c r="A18" s="200" t="s">
        <v>65</v>
      </c>
      <c r="B18" s="112">
        <v>55</v>
      </c>
      <c r="C18" s="112">
        <v>56.8</v>
      </c>
      <c r="D18" s="112">
        <v>59.3</v>
      </c>
      <c r="E18" s="112">
        <v>55</v>
      </c>
      <c r="F18" s="112">
        <v>57.1</v>
      </c>
      <c r="G18" s="112">
        <v>59.7</v>
      </c>
      <c r="H18" s="112">
        <v>61</v>
      </c>
      <c r="I18" s="112">
        <v>59.8</v>
      </c>
      <c r="J18" s="112">
        <v>63.8</v>
      </c>
      <c r="K18" s="112">
        <v>62.2</v>
      </c>
      <c r="L18" s="112">
        <v>60.2</v>
      </c>
      <c r="M18" s="112">
        <v>64.2</v>
      </c>
      <c r="N18" s="112">
        <v>62.8</v>
      </c>
      <c r="O18" s="112">
        <v>60.7</v>
      </c>
      <c r="P18" s="186">
        <v>64.8</v>
      </c>
      <c r="AF18" s="7" t="s">
        <v>16</v>
      </c>
      <c r="AG18" s="7"/>
      <c r="AM18" s="201"/>
      <c r="AN18" s="9"/>
      <c r="AO18" s="9"/>
      <c r="AP18" s="8"/>
      <c r="AQ18" s="9"/>
      <c r="AR18" s="9"/>
      <c r="AS18" s="8"/>
      <c r="AT18" s="9"/>
      <c r="AU18" s="9"/>
      <c r="AV18" s="9"/>
      <c r="AW18" s="9"/>
      <c r="AX18" s="9"/>
      <c r="AY18" s="9"/>
      <c r="AZ18" s="9"/>
      <c r="BA18" s="9"/>
      <c r="BB18" s="9"/>
      <c r="BC18" s="9"/>
      <c r="BD18" s="9"/>
      <c r="BE18" s="8"/>
    </row>
    <row r="19" spans="1:57">
      <c r="A19" s="200" t="s">
        <v>2</v>
      </c>
      <c r="B19" s="112">
        <v>51.2</v>
      </c>
      <c r="C19" s="112"/>
      <c r="D19" s="112"/>
      <c r="E19" s="112">
        <v>52.7</v>
      </c>
      <c r="F19" s="112"/>
      <c r="G19" s="112"/>
      <c r="H19" s="112">
        <v>52.8</v>
      </c>
      <c r="I19" s="112">
        <v>50.4</v>
      </c>
      <c r="J19" s="112">
        <v>55.3</v>
      </c>
      <c r="K19" s="112">
        <v>53</v>
      </c>
      <c r="L19" s="112">
        <v>50.6</v>
      </c>
      <c r="M19" s="112">
        <v>55.3</v>
      </c>
      <c r="N19" s="112">
        <v>53.16</v>
      </c>
      <c r="O19" s="112">
        <v>50.87</v>
      </c>
      <c r="P19" s="186">
        <v>55.52</v>
      </c>
      <c r="AM19" s="201"/>
      <c r="AN19" s="9"/>
      <c r="AO19" s="9"/>
      <c r="AP19" s="8"/>
      <c r="AQ19" s="9"/>
      <c r="AR19" s="9"/>
      <c r="AS19" s="8"/>
      <c r="AT19" s="9"/>
      <c r="AU19" s="9"/>
      <c r="AV19" s="9"/>
      <c r="AW19" s="9"/>
      <c r="AX19" s="9"/>
      <c r="AY19" s="9"/>
      <c r="AZ19" s="9"/>
      <c r="BA19" s="9"/>
      <c r="BB19" s="9"/>
      <c r="BC19" s="9"/>
      <c r="BD19" s="9"/>
      <c r="BE19" s="8"/>
    </row>
    <row r="20" spans="1:57" ht="15" thickBot="1">
      <c r="A20" s="204" t="s">
        <v>1</v>
      </c>
      <c r="B20" s="188">
        <v>50</v>
      </c>
      <c r="C20" s="188"/>
      <c r="D20" s="188"/>
      <c r="E20" s="188">
        <v>51.4</v>
      </c>
      <c r="F20" s="188"/>
      <c r="G20" s="188"/>
      <c r="H20" s="188">
        <v>60.7</v>
      </c>
      <c r="I20" s="188">
        <v>57.4</v>
      </c>
      <c r="J20" s="188">
        <v>64</v>
      </c>
      <c r="K20" s="188"/>
      <c r="L20" s="188"/>
      <c r="M20" s="188"/>
      <c r="N20" s="188" t="s">
        <v>7</v>
      </c>
      <c r="O20" s="188"/>
      <c r="P20" s="189"/>
      <c r="AM20" s="201"/>
      <c r="AN20" s="9"/>
      <c r="AO20" s="9"/>
      <c r="AP20" s="8"/>
      <c r="AQ20" s="9"/>
      <c r="AR20" s="9"/>
      <c r="AS20" s="8"/>
      <c r="AT20" s="9"/>
      <c r="AU20" s="9"/>
      <c r="AV20" s="9"/>
      <c r="AW20" s="9"/>
      <c r="AX20" s="9"/>
      <c r="AY20" s="9"/>
      <c r="AZ20" s="9"/>
      <c r="BA20" s="9"/>
      <c r="BB20" s="9"/>
      <c r="BC20" s="9"/>
      <c r="BD20" s="9"/>
      <c r="BE20" s="8"/>
    </row>
    <row r="21" spans="1:57">
      <c r="A21" s="24"/>
      <c r="B21" s="24"/>
      <c r="C21" s="24"/>
      <c r="D21" s="24"/>
      <c r="E21" s="24"/>
      <c r="F21" s="24"/>
      <c r="G21" s="24"/>
      <c r="H21" s="24"/>
      <c r="I21" s="24"/>
      <c r="J21" s="24"/>
      <c r="K21" s="24"/>
      <c r="L21" s="24"/>
      <c r="M21" s="24"/>
      <c r="N21" s="24"/>
      <c r="O21" s="24"/>
      <c r="P21" s="24"/>
    </row>
    <row r="22" spans="1:57">
      <c r="A22" s="29" t="s">
        <v>499</v>
      </c>
      <c r="B22" s="24"/>
      <c r="C22" s="24"/>
      <c r="D22" s="24"/>
      <c r="E22" s="24"/>
      <c r="F22" s="24"/>
      <c r="G22" s="24"/>
      <c r="H22" s="24"/>
      <c r="I22" s="24"/>
      <c r="J22" s="24"/>
      <c r="K22" s="24"/>
      <c r="L22" s="24"/>
      <c r="M22" s="24"/>
      <c r="N22" s="24"/>
      <c r="O22" s="24"/>
      <c r="P22" s="24"/>
    </row>
    <row r="23" spans="1:57" ht="15" thickBot="1">
      <c r="A23" s="24"/>
      <c r="B23" s="24"/>
      <c r="C23" s="24"/>
      <c r="D23" s="24"/>
      <c r="E23" s="24"/>
      <c r="F23" s="24"/>
      <c r="G23" s="24"/>
      <c r="H23" s="24"/>
      <c r="I23" s="24"/>
      <c r="J23" s="24"/>
      <c r="K23" s="24"/>
      <c r="L23" s="24"/>
      <c r="M23" s="24"/>
      <c r="N23" s="24"/>
      <c r="O23" s="24"/>
      <c r="P23" s="24"/>
    </row>
    <row r="24" spans="1:57">
      <c r="A24" s="688" t="s">
        <v>15</v>
      </c>
      <c r="B24" s="694">
        <v>2015</v>
      </c>
      <c r="C24" s="694"/>
      <c r="D24" s="694"/>
      <c r="E24" s="694">
        <v>2016</v>
      </c>
      <c r="F24" s="694"/>
      <c r="G24" s="694"/>
      <c r="H24" s="694">
        <v>2017</v>
      </c>
      <c r="I24" s="694"/>
      <c r="J24" s="694"/>
      <c r="K24" s="694">
        <v>2018</v>
      </c>
      <c r="L24" s="694"/>
      <c r="M24" s="694"/>
      <c r="N24" s="694">
        <v>2019</v>
      </c>
      <c r="O24" s="694"/>
      <c r="P24" s="704"/>
      <c r="Q24" s="694">
        <v>2020</v>
      </c>
      <c r="R24" s="694"/>
      <c r="S24" s="704"/>
      <c r="T24" s="694">
        <v>2021</v>
      </c>
      <c r="U24" s="694"/>
      <c r="V24" s="704"/>
      <c r="W24" s="694">
        <v>2022</v>
      </c>
      <c r="X24" s="694"/>
      <c r="Y24" s="704"/>
    </row>
    <row r="25" spans="1:57" ht="15" thickBot="1">
      <c r="A25" s="689"/>
      <c r="B25" s="590" t="s">
        <v>46</v>
      </c>
      <c r="C25" s="590" t="s">
        <v>38</v>
      </c>
      <c r="D25" s="590" t="s">
        <v>37</v>
      </c>
      <c r="E25" s="590" t="s">
        <v>46</v>
      </c>
      <c r="F25" s="590" t="s">
        <v>38</v>
      </c>
      <c r="G25" s="590" t="s">
        <v>37</v>
      </c>
      <c r="H25" s="590" t="s">
        <v>46</v>
      </c>
      <c r="I25" s="590" t="s">
        <v>38</v>
      </c>
      <c r="J25" s="590" t="s">
        <v>37</v>
      </c>
      <c r="K25" s="590" t="s">
        <v>46</v>
      </c>
      <c r="L25" s="590" t="s">
        <v>38</v>
      </c>
      <c r="M25" s="590" t="s">
        <v>37</v>
      </c>
      <c r="N25" s="590" t="s">
        <v>46</v>
      </c>
      <c r="O25" s="590" t="s">
        <v>38</v>
      </c>
      <c r="P25" s="591" t="s">
        <v>37</v>
      </c>
      <c r="Q25" s="590" t="s">
        <v>46</v>
      </c>
      <c r="R25" s="590" t="s">
        <v>38</v>
      </c>
      <c r="S25" s="591" t="s">
        <v>37</v>
      </c>
      <c r="T25" s="590" t="s">
        <v>46</v>
      </c>
      <c r="U25" s="590" t="s">
        <v>38</v>
      </c>
      <c r="V25" s="591" t="s">
        <v>37</v>
      </c>
      <c r="W25" s="590" t="s">
        <v>46</v>
      </c>
      <c r="X25" s="590" t="s">
        <v>38</v>
      </c>
      <c r="Y25" s="591" t="s">
        <v>37</v>
      </c>
    </row>
    <row r="26" spans="1:57">
      <c r="A26" s="588" t="s">
        <v>14</v>
      </c>
      <c r="B26" s="592">
        <v>61.22</v>
      </c>
      <c r="C26" s="593">
        <v>59.77</v>
      </c>
      <c r="D26" s="593">
        <v>62.68</v>
      </c>
      <c r="E26" s="594">
        <v>61.5</v>
      </c>
      <c r="F26" s="593">
        <v>60.1</v>
      </c>
      <c r="G26" s="593">
        <v>62.9</v>
      </c>
      <c r="H26" s="594">
        <v>61.7</v>
      </c>
      <c r="I26" s="593">
        <v>60.3</v>
      </c>
      <c r="J26" s="593">
        <v>63.2</v>
      </c>
      <c r="K26" s="594">
        <v>62</v>
      </c>
      <c r="L26" s="593">
        <v>60.6</v>
      </c>
      <c r="M26" s="593">
        <v>63.4</v>
      </c>
      <c r="N26" s="594">
        <v>62.2</v>
      </c>
      <c r="O26" s="594">
        <v>60.8</v>
      </c>
      <c r="P26" s="594">
        <v>63.7</v>
      </c>
      <c r="Q26" s="594">
        <v>62.5</v>
      </c>
      <c r="R26" s="594">
        <v>61.1</v>
      </c>
      <c r="S26" s="594">
        <v>63.9</v>
      </c>
      <c r="T26" s="594">
        <v>62.7</v>
      </c>
      <c r="U26" s="594">
        <v>61.3</v>
      </c>
      <c r="V26" s="594">
        <v>64.2</v>
      </c>
      <c r="W26" s="594">
        <v>63</v>
      </c>
      <c r="X26" s="594">
        <v>61.5</v>
      </c>
      <c r="Y26" s="595">
        <v>64.400000000000006</v>
      </c>
    </row>
    <row r="27" spans="1:57">
      <c r="A27" s="588" t="s">
        <v>13</v>
      </c>
      <c r="B27" s="596">
        <v>68</v>
      </c>
      <c r="C27" s="112">
        <v>67.900000000000006</v>
      </c>
      <c r="D27" s="112">
        <v>71.5</v>
      </c>
      <c r="E27" s="112">
        <v>68.177999999999997</v>
      </c>
      <c r="F27" s="112">
        <v>65.22</v>
      </c>
      <c r="G27" s="112">
        <v>70.893000000000001</v>
      </c>
      <c r="H27" s="112">
        <v>68.811999999999998</v>
      </c>
      <c r="I27" s="112">
        <v>65.790000000000006</v>
      </c>
      <c r="J27" s="112">
        <v>71.558999999999997</v>
      </c>
      <c r="K27" s="112">
        <v>68</v>
      </c>
      <c r="L27" s="112"/>
      <c r="M27" s="112"/>
      <c r="N27" s="112">
        <v>69.8</v>
      </c>
      <c r="O27" s="112">
        <v>68</v>
      </c>
      <c r="P27" s="186">
        <v>71.7</v>
      </c>
      <c r="Q27" s="115">
        <v>65.647000000000006</v>
      </c>
      <c r="R27" s="115">
        <v>63.142000000000003</v>
      </c>
      <c r="S27" s="115">
        <v>68.051000000000002</v>
      </c>
      <c r="T27" s="115">
        <v>61.140999999999998</v>
      </c>
      <c r="U27" s="115">
        <v>58.691000000000003</v>
      </c>
      <c r="V27" s="115">
        <v>63.594000000000001</v>
      </c>
      <c r="W27" s="112"/>
      <c r="X27" s="112"/>
      <c r="Y27" s="186"/>
    </row>
    <row r="28" spans="1:57">
      <c r="A28" s="588" t="s">
        <v>259</v>
      </c>
      <c r="B28" s="596">
        <v>68.099999999999994</v>
      </c>
      <c r="C28" s="112"/>
      <c r="D28" s="112"/>
      <c r="E28" s="112">
        <v>68.3</v>
      </c>
      <c r="F28" s="112"/>
      <c r="G28" s="112"/>
      <c r="H28" s="115">
        <v>68.099999999999994</v>
      </c>
      <c r="I28" s="112">
        <v>68.400000000000006</v>
      </c>
      <c r="J28" s="112">
        <v>68.900000000000006</v>
      </c>
      <c r="K28" s="115">
        <v>68.599999999999994</v>
      </c>
      <c r="L28" s="112">
        <v>68.2</v>
      </c>
      <c r="M28" s="112">
        <v>69.3</v>
      </c>
      <c r="N28" s="115">
        <v>68.8</v>
      </c>
      <c r="O28" s="115">
        <v>68.400000000000006</v>
      </c>
      <c r="P28" s="115">
        <v>69.3</v>
      </c>
      <c r="Q28" s="115">
        <v>69</v>
      </c>
      <c r="R28" s="115">
        <v>68.599999999999994</v>
      </c>
      <c r="S28" s="115">
        <v>69.5</v>
      </c>
      <c r="T28" s="115">
        <v>69.2</v>
      </c>
      <c r="U28" s="115">
        <v>68.8</v>
      </c>
      <c r="V28" s="115">
        <v>69.7</v>
      </c>
      <c r="W28" s="115">
        <v>69.400000000000006</v>
      </c>
      <c r="X28" s="115">
        <v>69</v>
      </c>
      <c r="Y28" s="181">
        <v>69.900000000000006</v>
      </c>
    </row>
    <row r="29" spans="1:57">
      <c r="A29" s="588" t="s">
        <v>85</v>
      </c>
      <c r="B29" s="596">
        <v>59.1</v>
      </c>
      <c r="C29" s="112"/>
      <c r="D29" s="112"/>
      <c r="E29" s="112">
        <v>59.655000000000001</v>
      </c>
      <c r="F29" s="112">
        <v>58.173999999999999</v>
      </c>
      <c r="G29" s="112">
        <v>61.146999999999998</v>
      </c>
      <c r="H29" s="112">
        <v>60.026000000000003</v>
      </c>
      <c r="I29" s="112">
        <v>58.527999999999999</v>
      </c>
      <c r="J29" s="112">
        <v>61.539000000000001</v>
      </c>
      <c r="K29" s="112">
        <v>60</v>
      </c>
      <c r="L29" s="112"/>
      <c r="M29" s="112"/>
      <c r="N29" s="115">
        <v>60.276000000000003</v>
      </c>
      <c r="O29" s="115">
        <v>58.335000000000001</v>
      </c>
      <c r="P29" s="115">
        <v>62.243000000000002</v>
      </c>
      <c r="Q29" s="115">
        <v>59.738999999999997</v>
      </c>
      <c r="R29" s="115">
        <v>57.817999999999998</v>
      </c>
      <c r="S29" s="115">
        <v>61.7</v>
      </c>
      <c r="T29" s="115">
        <v>59.192999999999998</v>
      </c>
      <c r="U29" s="115">
        <v>56.953000000000003</v>
      </c>
      <c r="V29" s="115">
        <v>61.521000000000001</v>
      </c>
      <c r="W29" s="112"/>
      <c r="X29" s="112"/>
      <c r="Y29" s="186"/>
    </row>
    <row r="30" spans="1:57">
      <c r="A30" s="588" t="s">
        <v>258</v>
      </c>
      <c r="B30" s="596">
        <v>45.7</v>
      </c>
      <c r="C30" s="112">
        <v>43.7</v>
      </c>
      <c r="D30" s="112">
        <v>47.8</v>
      </c>
      <c r="E30" s="112">
        <v>45.8</v>
      </c>
      <c r="F30" s="112">
        <v>43.8</v>
      </c>
      <c r="G30" s="112">
        <v>47.9</v>
      </c>
      <c r="H30" s="112"/>
      <c r="I30" s="112">
        <v>58.9</v>
      </c>
      <c r="J30" s="112">
        <v>63.5</v>
      </c>
      <c r="K30" s="112">
        <v>58</v>
      </c>
      <c r="L30" s="112"/>
      <c r="M30" s="112"/>
      <c r="N30" s="115">
        <v>60.548999999999999</v>
      </c>
      <c r="O30" s="115">
        <v>56.975000000000001</v>
      </c>
      <c r="P30" s="115">
        <v>64.352999999999994</v>
      </c>
      <c r="Q30" s="115">
        <v>59.692</v>
      </c>
      <c r="R30" s="115">
        <v>56.026000000000003</v>
      </c>
      <c r="S30" s="115">
        <v>63.677999999999997</v>
      </c>
      <c r="T30" s="115">
        <v>57.066000000000003</v>
      </c>
      <c r="U30" s="115">
        <v>53.366</v>
      </c>
      <c r="V30" s="115">
        <v>61.247999999999998</v>
      </c>
      <c r="W30" s="112"/>
      <c r="X30" s="112"/>
      <c r="Y30" s="186"/>
    </row>
    <row r="31" spans="1:57">
      <c r="A31" s="588" t="s">
        <v>11</v>
      </c>
      <c r="B31" s="596">
        <v>45.01</v>
      </c>
      <c r="C31" s="112"/>
      <c r="D31" s="112"/>
      <c r="E31" s="112">
        <v>55.7</v>
      </c>
      <c r="F31" s="112">
        <v>51.8</v>
      </c>
      <c r="G31" s="112">
        <v>59.6</v>
      </c>
      <c r="H31" s="112">
        <v>52.947000000000003</v>
      </c>
      <c r="I31" s="112">
        <v>49.837000000000003</v>
      </c>
      <c r="J31" s="112">
        <v>56.194000000000003</v>
      </c>
      <c r="K31" s="112"/>
      <c r="L31" s="112"/>
      <c r="M31" s="112"/>
      <c r="N31" s="115">
        <v>54.173000000000002</v>
      </c>
      <c r="O31" s="115">
        <v>51.405999999999999</v>
      </c>
      <c r="P31" s="115">
        <v>57.052999999999997</v>
      </c>
      <c r="Q31" s="115">
        <v>54.692999999999998</v>
      </c>
      <c r="R31" s="115">
        <v>51.962000000000003</v>
      </c>
      <c r="S31" s="115">
        <v>57.536999999999999</v>
      </c>
      <c r="T31" s="115">
        <v>53.061999999999998</v>
      </c>
      <c r="U31" s="115">
        <v>50.374000000000002</v>
      </c>
      <c r="V31" s="115">
        <v>55.927</v>
      </c>
      <c r="W31" s="112"/>
      <c r="X31" s="112"/>
      <c r="Y31" s="186"/>
    </row>
    <row r="32" spans="1:57">
      <c r="A32" s="588" t="s">
        <v>10</v>
      </c>
      <c r="B32" s="596">
        <v>65.5</v>
      </c>
      <c r="C32" s="112"/>
      <c r="D32" s="112"/>
      <c r="E32" s="115">
        <v>65.930999999999997</v>
      </c>
      <c r="F32" s="115">
        <v>64.369</v>
      </c>
      <c r="G32" s="115">
        <v>67.506</v>
      </c>
      <c r="H32" s="115">
        <v>66.311000000000007</v>
      </c>
      <c r="I32" s="115">
        <v>64.727999999999994</v>
      </c>
      <c r="J32" s="115">
        <v>67.909000000000006</v>
      </c>
      <c r="K32" s="106">
        <v>67.64</v>
      </c>
      <c r="L32" s="106">
        <v>65.760000000000005</v>
      </c>
      <c r="M32" s="106">
        <v>69.72</v>
      </c>
      <c r="N32" s="106">
        <v>68</v>
      </c>
      <c r="O32" s="106">
        <v>66.02</v>
      </c>
      <c r="P32" s="106">
        <v>69.989999999999995</v>
      </c>
      <c r="Q32" s="106">
        <v>68.2</v>
      </c>
      <c r="R32" s="106">
        <v>66.260000000000005</v>
      </c>
      <c r="S32" s="106">
        <v>70.25</v>
      </c>
      <c r="T32" s="106">
        <v>68.5</v>
      </c>
      <c r="U32" s="106">
        <v>66.489999999999995</v>
      </c>
      <c r="V32" s="106">
        <v>70.5</v>
      </c>
      <c r="W32" s="106">
        <v>68.7</v>
      </c>
      <c r="X32" s="106">
        <v>66.709999999999994</v>
      </c>
      <c r="Y32" s="580">
        <v>70.72</v>
      </c>
    </row>
    <row r="33" spans="1:46">
      <c r="A33" s="588" t="s">
        <v>9</v>
      </c>
      <c r="B33" s="596">
        <v>56.8</v>
      </c>
      <c r="C33" s="112">
        <v>55.5</v>
      </c>
      <c r="D33" s="112">
        <v>58.2</v>
      </c>
      <c r="E33" s="112">
        <v>62.680999999999997</v>
      </c>
      <c r="F33" s="112">
        <v>59.587000000000003</v>
      </c>
      <c r="G33" s="112">
        <v>65.775999999999996</v>
      </c>
      <c r="H33" s="112">
        <v>63.279000000000003</v>
      </c>
      <c r="I33" s="112">
        <v>60.155000000000001</v>
      </c>
      <c r="J33" s="112">
        <v>66.400000000000006</v>
      </c>
      <c r="K33" s="112">
        <v>58.6</v>
      </c>
      <c r="L33" s="112"/>
      <c r="M33" s="112"/>
      <c r="N33" s="115">
        <v>64.119</v>
      </c>
      <c r="O33" s="115">
        <v>60.402000000000001</v>
      </c>
      <c r="P33" s="115">
        <v>67.968000000000004</v>
      </c>
      <c r="Q33" s="115">
        <v>63.716999999999999</v>
      </c>
      <c r="R33" s="115">
        <v>60.014000000000003</v>
      </c>
      <c r="S33" s="115">
        <v>67.596999999999994</v>
      </c>
      <c r="T33" s="115">
        <v>62.904000000000003</v>
      </c>
      <c r="U33" s="115">
        <v>59.493000000000002</v>
      </c>
      <c r="V33" s="115">
        <v>66.468999999999994</v>
      </c>
      <c r="W33" s="112"/>
      <c r="X33" s="112"/>
      <c r="Y33" s="186"/>
    </row>
    <row r="34" spans="1:46">
      <c r="A34" s="588" t="s">
        <v>8</v>
      </c>
      <c r="B34" s="596">
        <v>74.400000000000006</v>
      </c>
      <c r="C34" s="112">
        <v>71.2</v>
      </c>
      <c r="D34" s="112">
        <v>77.8</v>
      </c>
      <c r="E34" s="112">
        <v>74.599999999999994</v>
      </c>
      <c r="F34" s="112">
        <v>71.3</v>
      </c>
      <c r="G34" s="112">
        <v>77.900000000000006</v>
      </c>
      <c r="H34" s="112">
        <v>74.5</v>
      </c>
      <c r="I34" s="112">
        <v>71.3</v>
      </c>
      <c r="J34" s="112">
        <v>77.7</v>
      </c>
      <c r="K34" s="112">
        <v>74.3</v>
      </c>
      <c r="L34" s="112">
        <v>71.099999999999994</v>
      </c>
      <c r="M34" s="112">
        <v>77.599999999999994</v>
      </c>
      <c r="N34" s="115">
        <v>74.2</v>
      </c>
      <c r="O34" s="115">
        <v>70.900000000000006</v>
      </c>
      <c r="P34" s="115">
        <v>77.7</v>
      </c>
      <c r="Q34" s="115">
        <v>73.7</v>
      </c>
      <c r="R34" s="115">
        <v>70.3</v>
      </c>
      <c r="S34" s="115">
        <v>77.2</v>
      </c>
      <c r="T34" s="115">
        <v>73.5</v>
      </c>
      <c r="U34" s="115">
        <v>70.099999999999994</v>
      </c>
      <c r="V34" s="115">
        <v>77.099999999999994</v>
      </c>
      <c r="W34" s="115">
        <v>73.599999999999994</v>
      </c>
      <c r="X34" s="115">
        <v>70.2</v>
      </c>
      <c r="Y34" s="181">
        <v>77.2</v>
      </c>
    </row>
    <row r="35" spans="1:46">
      <c r="A35" s="588" t="s">
        <v>6</v>
      </c>
      <c r="B35" s="596">
        <v>53.78</v>
      </c>
      <c r="C35" s="112">
        <v>51.65</v>
      </c>
      <c r="D35" s="112">
        <v>55.92</v>
      </c>
      <c r="E35" s="112">
        <v>54.1</v>
      </c>
      <c r="F35" s="112">
        <v>51.95</v>
      </c>
      <c r="G35" s="112">
        <v>56.24</v>
      </c>
      <c r="H35" s="112">
        <v>53.71</v>
      </c>
      <c r="I35" s="112">
        <v>51</v>
      </c>
      <c r="J35" s="112">
        <v>56.5</v>
      </c>
      <c r="K35" s="112">
        <v>54.11</v>
      </c>
      <c r="L35" s="112">
        <v>51.37</v>
      </c>
      <c r="M35" s="112">
        <v>56.93</v>
      </c>
      <c r="N35" s="115">
        <v>54.51</v>
      </c>
      <c r="O35" s="115">
        <v>51.74</v>
      </c>
      <c r="P35" s="181">
        <v>57.36</v>
      </c>
      <c r="Q35" s="115">
        <v>54.91</v>
      </c>
      <c r="R35" s="115">
        <v>52.11</v>
      </c>
      <c r="S35" s="181">
        <v>57.79</v>
      </c>
      <c r="T35" s="115">
        <v>55.31</v>
      </c>
      <c r="U35" s="115">
        <v>52.48</v>
      </c>
      <c r="V35" s="181">
        <v>58.22</v>
      </c>
      <c r="W35" s="115">
        <v>55.71</v>
      </c>
      <c r="X35" s="115">
        <v>52.86</v>
      </c>
      <c r="Y35" s="181">
        <v>58.65</v>
      </c>
    </row>
    <row r="36" spans="1:46">
      <c r="A36" s="588" t="s">
        <v>5</v>
      </c>
      <c r="B36" s="596"/>
      <c r="C36" s="112"/>
      <c r="D36" s="112"/>
      <c r="E36" s="112">
        <v>62.625</v>
      </c>
      <c r="F36" s="112">
        <v>59.65</v>
      </c>
      <c r="G36" s="112">
        <v>65.412000000000006</v>
      </c>
      <c r="H36" s="112">
        <v>63.021000000000001</v>
      </c>
      <c r="I36" s="112">
        <v>60.02</v>
      </c>
      <c r="J36" s="112">
        <v>65.822999999999993</v>
      </c>
      <c r="K36" s="112">
        <v>60.2</v>
      </c>
      <c r="L36" s="112"/>
      <c r="M36" s="112"/>
      <c r="N36" s="115">
        <v>63.075000000000003</v>
      </c>
      <c r="O36" s="115">
        <v>59.426000000000002</v>
      </c>
      <c r="P36" s="115">
        <v>66.637</v>
      </c>
      <c r="Q36" s="115">
        <v>62.829000000000001</v>
      </c>
      <c r="R36" s="115">
        <v>59.058</v>
      </c>
      <c r="S36" s="115">
        <v>66.605999999999995</v>
      </c>
      <c r="T36" s="115">
        <v>59.268999999999998</v>
      </c>
      <c r="U36" s="115">
        <v>55.720999999999997</v>
      </c>
      <c r="V36" s="115">
        <v>62.984999999999999</v>
      </c>
      <c r="W36" s="112"/>
      <c r="X36" s="112"/>
      <c r="Y36" s="186"/>
    </row>
    <row r="37" spans="1:46">
      <c r="A37" s="588" t="s">
        <v>4</v>
      </c>
      <c r="B37" s="596">
        <v>74.2</v>
      </c>
      <c r="C37" s="112">
        <v>70.099999999999994</v>
      </c>
      <c r="D37" s="112">
        <v>78.7</v>
      </c>
      <c r="E37" s="112">
        <v>74.309756097560992</v>
      </c>
      <c r="F37" s="112">
        <v>68.7</v>
      </c>
      <c r="G37" s="112">
        <v>80.2</v>
      </c>
      <c r="H37" s="112">
        <v>74.300000000000011</v>
      </c>
      <c r="I37" s="112">
        <v>70.3</v>
      </c>
      <c r="J37" s="112">
        <v>78.5</v>
      </c>
      <c r="K37" s="112">
        <v>74</v>
      </c>
      <c r="L37" s="112"/>
      <c r="M37" s="112"/>
      <c r="N37" s="115">
        <v>74.046341463414649</v>
      </c>
      <c r="O37" s="115">
        <v>69.900000000000006</v>
      </c>
      <c r="P37" s="115">
        <v>78.400000000000006</v>
      </c>
      <c r="Q37" s="115">
        <v>77.236585365853671</v>
      </c>
      <c r="R37" s="115">
        <v>72.7</v>
      </c>
      <c r="S37" s="115">
        <v>82</v>
      </c>
      <c r="T37" s="115">
        <v>73.39756097560975</v>
      </c>
      <c r="U37" s="115">
        <v>71.3</v>
      </c>
      <c r="V37" s="115">
        <v>75.599999999999994</v>
      </c>
      <c r="W37" s="107"/>
      <c r="X37" s="107"/>
      <c r="Y37" s="205"/>
    </row>
    <row r="38" spans="1:46">
      <c r="A38" s="588" t="s">
        <v>3</v>
      </c>
      <c r="B38" s="596">
        <v>63.2</v>
      </c>
      <c r="C38" s="112">
        <v>60.2</v>
      </c>
      <c r="D38" s="112">
        <v>66</v>
      </c>
      <c r="E38" s="112">
        <v>63.8</v>
      </c>
      <c r="F38" s="112">
        <v>60.9</v>
      </c>
      <c r="G38" s="112">
        <v>66.5</v>
      </c>
      <c r="H38" s="112">
        <v>64.2</v>
      </c>
      <c r="I38" s="112">
        <v>61.5</v>
      </c>
      <c r="J38" s="112">
        <v>66.8</v>
      </c>
      <c r="K38" s="112">
        <v>64.599999999999994</v>
      </c>
      <c r="L38" s="112">
        <v>61.8</v>
      </c>
      <c r="M38" s="112">
        <v>67.3</v>
      </c>
      <c r="N38" s="107">
        <v>65</v>
      </c>
      <c r="O38" s="107">
        <v>62.2</v>
      </c>
      <c r="P38" s="205">
        <v>67.8</v>
      </c>
      <c r="Q38" s="115">
        <v>65.251999999999995</v>
      </c>
      <c r="R38" s="115">
        <v>62.177999999999997</v>
      </c>
      <c r="S38" s="115">
        <v>67.963999999999999</v>
      </c>
      <c r="T38" s="115">
        <v>62.341000000000001</v>
      </c>
      <c r="U38" s="115">
        <v>59.457999999999998</v>
      </c>
      <c r="V38" s="115">
        <v>64.998999999999995</v>
      </c>
      <c r="W38" s="107"/>
      <c r="X38" s="107"/>
      <c r="Y38" s="205"/>
    </row>
    <row r="39" spans="1:46">
      <c r="A39" s="588" t="s">
        <v>65</v>
      </c>
      <c r="B39" s="596">
        <v>63.3</v>
      </c>
      <c r="C39" s="112">
        <v>61.2</v>
      </c>
      <c r="D39" s="112">
        <v>65.400000000000006</v>
      </c>
      <c r="E39" s="112">
        <v>63.9</v>
      </c>
      <c r="F39" s="112">
        <v>61.6</v>
      </c>
      <c r="G39" s="112">
        <v>66</v>
      </c>
      <c r="H39" s="112">
        <v>64.400000000000006</v>
      </c>
      <c r="I39" s="112">
        <v>62.2</v>
      </c>
      <c r="J39" s="112">
        <v>66.599999999999994</v>
      </c>
      <c r="K39" s="112">
        <v>65</v>
      </c>
      <c r="L39" s="112">
        <v>62.7</v>
      </c>
      <c r="M39" s="112">
        <v>67.2</v>
      </c>
      <c r="N39" s="112">
        <v>65.5</v>
      </c>
      <c r="O39" s="112">
        <v>63.2</v>
      </c>
      <c r="P39" s="186">
        <v>67.8</v>
      </c>
      <c r="Q39" s="115">
        <v>66.408000000000001</v>
      </c>
      <c r="R39" s="115">
        <v>64.373000000000005</v>
      </c>
      <c r="S39" s="115">
        <v>68.542000000000002</v>
      </c>
      <c r="T39" s="115">
        <v>66.200999999999993</v>
      </c>
      <c r="U39" s="115">
        <v>64.183000000000007</v>
      </c>
      <c r="V39" s="115">
        <v>68.311000000000007</v>
      </c>
      <c r="W39" s="112"/>
      <c r="X39" s="112"/>
      <c r="Y39" s="186"/>
    </row>
    <row r="40" spans="1:46">
      <c r="A40" s="588" t="s">
        <v>2</v>
      </c>
      <c r="B40" s="596">
        <v>53.3</v>
      </c>
      <c r="C40" s="112">
        <v>51.1</v>
      </c>
      <c r="D40" s="112">
        <v>55.6</v>
      </c>
      <c r="E40" s="112">
        <v>53.7</v>
      </c>
      <c r="F40" s="112"/>
      <c r="G40" s="112"/>
      <c r="H40" s="112">
        <v>54.9</v>
      </c>
      <c r="I40" s="112"/>
      <c r="J40" s="112"/>
      <c r="K40" s="112">
        <v>54.6</v>
      </c>
      <c r="L40" s="112"/>
      <c r="M40" s="112"/>
      <c r="N40" s="115">
        <v>62.792999999999999</v>
      </c>
      <c r="O40" s="115">
        <v>60.08</v>
      </c>
      <c r="P40" s="115">
        <v>65.409000000000006</v>
      </c>
      <c r="Q40" s="115">
        <v>62.38</v>
      </c>
      <c r="R40" s="115">
        <v>59.643000000000001</v>
      </c>
      <c r="S40" s="115">
        <v>65.043000000000006</v>
      </c>
      <c r="T40" s="115">
        <v>61.222999999999999</v>
      </c>
      <c r="U40" s="115">
        <v>58.487000000000002</v>
      </c>
      <c r="V40" s="115">
        <v>63.927999999999997</v>
      </c>
      <c r="W40" s="107"/>
      <c r="X40" s="107"/>
      <c r="Y40" s="205"/>
    </row>
    <row r="41" spans="1:46" ht="15" thickBot="1">
      <c r="A41" s="589" t="s">
        <v>1</v>
      </c>
      <c r="B41" s="597"/>
      <c r="C41" s="188"/>
      <c r="D41" s="188"/>
      <c r="E41" s="188">
        <v>60.7</v>
      </c>
      <c r="F41" s="188"/>
      <c r="G41" s="188"/>
      <c r="H41" s="188">
        <v>60</v>
      </c>
      <c r="I41" s="188">
        <v>58</v>
      </c>
      <c r="J41" s="188">
        <v>61</v>
      </c>
      <c r="K41" s="188">
        <v>61.4</v>
      </c>
      <c r="L41" s="188"/>
      <c r="M41" s="188"/>
      <c r="N41" s="182">
        <v>61.292000000000002</v>
      </c>
      <c r="O41" s="182">
        <v>58.643999999999998</v>
      </c>
      <c r="P41" s="182">
        <v>63.661000000000001</v>
      </c>
      <c r="Q41" s="182">
        <v>61.124000000000002</v>
      </c>
      <c r="R41" s="182">
        <v>58.128999999999998</v>
      </c>
      <c r="S41" s="182">
        <v>63.862000000000002</v>
      </c>
      <c r="T41" s="182">
        <v>59.253</v>
      </c>
      <c r="U41" s="182">
        <v>56.231999999999999</v>
      </c>
      <c r="V41" s="182">
        <v>62.045000000000002</v>
      </c>
      <c r="W41" s="182">
        <v>64.7</v>
      </c>
      <c r="X41" s="182">
        <v>61.2</v>
      </c>
      <c r="Y41" s="183">
        <v>68</v>
      </c>
    </row>
    <row r="43" spans="1:46" ht="15" customHeight="1">
      <c r="A43" s="29" t="s">
        <v>28</v>
      </c>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row>
    <row r="44" spans="1:46" ht="15" customHeight="1">
      <c r="A44" s="685" t="s">
        <v>107</v>
      </c>
      <c r="B44" s="685"/>
      <c r="C44" s="685"/>
      <c r="D44" s="685"/>
      <c r="E44" s="685"/>
      <c r="F44" s="685"/>
      <c r="G44" s="685"/>
      <c r="H44" s="685"/>
      <c r="I44" s="685"/>
      <c r="J44" s="685"/>
      <c r="K44" s="685"/>
      <c r="L44" s="685"/>
      <c r="M44" s="685"/>
      <c r="N44" s="685"/>
      <c r="O44" s="685"/>
      <c r="P44" s="685"/>
    </row>
    <row r="45" spans="1:46" ht="15" customHeight="1">
      <c r="A45" s="685"/>
      <c r="B45" s="685"/>
      <c r="C45" s="685"/>
      <c r="D45" s="685"/>
      <c r="E45" s="685"/>
      <c r="F45" s="685"/>
      <c r="G45" s="685"/>
      <c r="H45" s="685"/>
      <c r="I45" s="685"/>
      <c r="J45" s="685"/>
      <c r="K45" s="685"/>
      <c r="L45" s="685"/>
      <c r="M45" s="685"/>
      <c r="N45" s="685"/>
      <c r="O45" s="685"/>
      <c r="P45" s="685"/>
    </row>
    <row r="46" spans="1:46" ht="15" customHeight="1">
      <c r="A46" s="685"/>
      <c r="B46" s="685"/>
      <c r="C46" s="685"/>
      <c r="D46" s="685"/>
      <c r="E46" s="685"/>
      <c r="F46" s="685"/>
      <c r="G46" s="685"/>
      <c r="H46" s="685"/>
      <c r="I46" s="685"/>
      <c r="J46" s="685"/>
      <c r="K46" s="685"/>
      <c r="L46" s="685"/>
      <c r="M46" s="685"/>
      <c r="N46" s="685"/>
      <c r="O46" s="685"/>
      <c r="P46" s="685"/>
    </row>
    <row r="47" spans="1:46" ht="15" customHeight="1">
      <c r="A47" s="685"/>
      <c r="B47" s="685"/>
      <c r="C47" s="685"/>
      <c r="D47" s="685"/>
      <c r="E47" s="685"/>
      <c r="F47" s="685"/>
      <c r="G47" s="685"/>
      <c r="H47" s="685"/>
      <c r="I47" s="685"/>
      <c r="J47" s="685"/>
      <c r="K47" s="685"/>
      <c r="L47" s="685"/>
      <c r="M47" s="685"/>
      <c r="N47" s="685"/>
      <c r="O47" s="685"/>
      <c r="P47" s="685"/>
    </row>
    <row r="48" spans="1:46">
      <c r="A48" s="685"/>
      <c r="B48" s="685"/>
      <c r="C48" s="685"/>
      <c r="D48" s="685"/>
      <c r="E48" s="685"/>
      <c r="F48" s="685"/>
      <c r="G48" s="685"/>
      <c r="H48" s="685"/>
      <c r="I48" s="685"/>
      <c r="J48" s="685"/>
      <c r="K48" s="685"/>
      <c r="L48" s="685"/>
      <c r="M48" s="685"/>
      <c r="N48" s="685"/>
      <c r="O48" s="685"/>
      <c r="P48" s="685"/>
    </row>
    <row r="49" spans="1:16" ht="14.7" customHeight="1">
      <c r="A49" s="685" t="s">
        <v>156</v>
      </c>
      <c r="B49" s="685"/>
      <c r="C49" s="685"/>
      <c r="D49" s="685"/>
      <c r="E49" s="685"/>
      <c r="F49" s="685"/>
      <c r="G49" s="685"/>
      <c r="H49" s="685"/>
      <c r="I49" s="685"/>
      <c r="J49" s="685"/>
      <c r="K49" s="685"/>
      <c r="L49" s="685"/>
      <c r="M49" s="685"/>
      <c r="N49" s="685"/>
      <c r="O49" s="685"/>
      <c r="P49" s="685"/>
    </row>
    <row r="50" spans="1:16">
      <c r="A50" s="685"/>
      <c r="B50" s="685"/>
      <c r="C50" s="685"/>
      <c r="D50" s="685"/>
      <c r="E50" s="685"/>
      <c r="F50" s="685"/>
      <c r="G50" s="685"/>
      <c r="H50" s="685"/>
      <c r="I50" s="685"/>
      <c r="J50" s="685"/>
      <c r="K50" s="685"/>
      <c r="L50" s="685"/>
      <c r="M50" s="685"/>
      <c r="N50" s="685"/>
      <c r="O50" s="685"/>
      <c r="P50" s="685"/>
    </row>
    <row r="51" spans="1:16">
      <c r="A51" s="685" t="s">
        <v>325</v>
      </c>
      <c r="B51" s="685"/>
      <c r="C51" s="685"/>
      <c r="D51" s="685"/>
      <c r="E51" s="685"/>
      <c r="F51" s="685"/>
      <c r="G51" s="685"/>
      <c r="H51" s="685"/>
      <c r="I51" s="685"/>
      <c r="J51" s="685"/>
      <c r="K51" s="685"/>
      <c r="L51" s="685"/>
      <c r="M51" s="685"/>
      <c r="N51" s="685"/>
      <c r="O51" s="685"/>
      <c r="P51" s="685"/>
    </row>
    <row r="52" spans="1:16">
      <c r="A52" s="685"/>
      <c r="B52" s="685"/>
      <c r="C52" s="685"/>
      <c r="D52" s="685"/>
      <c r="E52" s="685"/>
      <c r="F52" s="685"/>
      <c r="G52" s="685"/>
      <c r="H52" s="685"/>
      <c r="I52" s="685"/>
      <c r="J52" s="685"/>
      <c r="K52" s="685"/>
      <c r="L52" s="685"/>
      <c r="M52" s="685"/>
      <c r="N52" s="685"/>
      <c r="O52" s="685"/>
      <c r="P52" s="685"/>
    </row>
    <row r="53" spans="1:16">
      <c r="A53" s="685" t="s">
        <v>324</v>
      </c>
      <c r="B53" s="685"/>
      <c r="C53" s="685"/>
      <c r="D53" s="685"/>
      <c r="E53" s="685"/>
      <c r="F53" s="685"/>
      <c r="G53" s="685"/>
      <c r="H53" s="685"/>
      <c r="I53" s="685"/>
      <c r="J53" s="685"/>
      <c r="K53" s="685"/>
      <c r="L53" s="685"/>
      <c r="M53" s="685"/>
      <c r="N53" s="685"/>
      <c r="O53" s="685"/>
      <c r="P53" s="685"/>
    </row>
    <row r="54" spans="1:16">
      <c r="A54" s="685"/>
      <c r="B54" s="685"/>
      <c r="C54" s="685"/>
      <c r="D54" s="685"/>
      <c r="E54" s="685"/>
      <c r="F54" s="685"/>
      <c r="G54" s="685"/>
      <c r="H54" s="685"/>
      <c r="I54" s="685"/>
      <c r="J54" s="685"/>
      <c r="K54" s="685"/>
      <c r="L54" s="685"/>
      <c r="M54" s="685"/>
      <c r="N54" s="685"/>
      <c r="O54" s="685"/>
      <c r="P54" s="685"/>
    </row>
    <row r="55" spans="1:16" ht="20.25" customHeight="1">
      <c r="A55" s="685" t="s">
        <v>374</v>
      </c>
      <c r="B55" s="685"/>
      <c r="C55" s="685"/>
      <c r="D55" s="685"/>
      <c r="E55" s="685"/>
      <c r="F55" s="685"/>
      <c r="G55" s="685"/>
      <c r="H55" s="685"/>
      <c r="I55" s="685"/>
      <c r="J55" s="685"/>
      <c r="K55" s="685"/>
      <c r="L55" s="685"/>
      <c r="M55" s="685"/>
      <c r="N55" s="685"/>
      <c r="O55" s="685"/>
      <c r="P55" s="685"/>
    </row>
    <row r="56" spans="1:16" ht="30.45" customHeight="1">
      <c r="A56" s="685" t="s">
        <v>527</v>
      </c>
      <c r="B56" s="685"/>
      <c r="C56" s="685"/>
      <c r="D56" s="685"/>
      <c r="E56" s="685"/>
      <c r="F56" s="685"/>
      <c r="G56" s="685"/>
      <c r="H56" s="685"/>
      <c r="I56" s="685"/>
      <c r="J56" s="685"/>
      <c r="K56" s="685"/>
      <c r="L56" s="685"/>
      <c r="M56" s="685"/>
      <c r="N56" s="685"/>
      <c r="O56" s="685"/>
      <c r="P56" s="685"/>
    </row>
    <row r="57" spans="1:16">
      <c r="A57" s="155" t="s">
        <v>104</v>
      </c>
    </row>
  </sheetData>
  <mergeCells count="21">
    <mergeCell ref="A56:P56"/>
    <mergeCell ref="W24:Y24"/>
    <mergeCell ref="A55:P55"/>
    <mergeCell ref="A3:A4"/>
    <mergeCell ref="B3:D3"/>
    <mergeCell ref="E3:G3"/>
    <mergeCell ref="H3:J3"/>
    <mergeCell ref="K3:M3"/>
    <mergeCell ref="A44:P48"/>
    <mergeCell ref="A49:P50"/>
    <mergeCell ref="A51:P52"/>
    <mergeCell ref="A53:P54"/>
    <mergeCell ref="A24:A25"/>
    <mergeCell ref="B24:D24"/>
    <mergeCell ref="E24:G24"/>
    <mergeCell ref="H24:J24"/>
    <mergeCell ref="K24:M24"/>
    <mergeCell ref="N24:P24"/>
    <mergeCell ref="N3:P3"/>
    <mergeCell ref="Q24:S24"/>
    <mergeCell ref="T24:V24"/>
  </mergeCells>
  <hyperlinks>
    <hyperlink ref="AG5" location="Content!B5" display="Back to Content Page" xr:uid="{00000000-0004-0000-1600-000000000000}"/>
  </hyperlinks>
  <printOptions horizontalCentered="1" verticalCentered="1"/>
  <pageMargins left="0.7" right="0.7" top="0.75" bottom="0.75" header="0.3" footer="0.3"/>
  <pageSetup scale="56" orientation="landscape" r:id="rId1"/>
  <headerFooter>
    <oddFooter>&amp;C&amp;P</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28"/>
  <sheetViews>
    <sheetView zoomScaleNormal="100" workbookViewId="0">
      <selection activeCell="M16" sqref="M16"/>
    </sheetView>
  </sheetViews>
  <sheetFormatPr defaultColWidth="9.21875" defaultRowHeight="14.4"/>
  <cols>
    <col min="1" max="1" width="33.77734375" customWidth="1"/>
    <col min="2" max="10" width="9.21875" customWidth="1"/>
  </cols>
  <sheetData>
    <row r="1" spans="1:23">
      <c r="A1" s="16" t="s">
        <v>500</v>
      </c>
      <c r="B1" s="24"/>
      <c r="C1" s="24"/>
      <c r="D1" s="24"/>
      <c r="E1" s="24"/>
      <c r="F1" s="24"/>
      <c r="G1" s="24"/>
      <c r="H1" s="24"/>
      <c r="I1" s="24"/>
      <c r="J1" s="24"/>
    </row>
    <row r="2" spans="1:23">
      <c r="A2" s="24"/>
      <c r="B2" s="24"/>
      <c r="C2" s="24"/>
      <c r="D2" s="24"/>
      <c r="E2" s="24"/>
      <c r="F2" s="24"/>
      <c r="G2" s="24"/>
      <c r="H2" s="24"/>
      <c r="I2" s="24"/>
      <c r="J2" s="24"/>
    </row>
    <row r="3" spans="1:23">
      <c r="A3" s="145" t="s">
        <v>15</v>
      </c>
      <c r="B3" s="146">
        <v>2020</v>
      </c>
      <c r="C3" s="146">
        <v>2025</v>
      </c>
      <c r="D3" s="146">
        <v>2030</v>
      </c>
      <c r="E3" s="146">
        <v>2035</v>
      </c>
      <c r="F3" s="146">
        <v>2040</v>
      </c>
      <c r="G3" s="146">
        <v>2045</v>
      </c>
      <c r="H3" s="117">
        <v>2050</v>
      </c>
      <c r="I3" s="117">
        <v>2055</v>
      </c>
      <c r="J3" s="117">
        <v>2060</v>
      </c>
    </row>
    <row r="4" spans="1:23">
      <c r="A4" s="97" t="s">
        <v>14</v>
      </c>
      <c r="B4" s="118">
        <v>31128</v>
      </c>
      <c r="C4" s="118">
        <v>36171</v>
      </c>
      <c r="D4" s="118">
        <v>41777</v>
      </c>
      <c r="E4" s="118">
        <v>47870</v>
      </c>
      <c r="F4" s="118">
        <v>54344</v>
      </c>
      <c r="G4" s="118">
        <v>61080</v>
      </c>
      <c r="H4" s="118">
        <v>67928</v>
      </c>
      <c r="I4" s="118"/>
      <c r="J4" s="118"/>
      <c r="P4" s="50"/>
      <c r="Q4" s="50"/>
      <c r="R4" s="50"/>
      <c r="S4" s="50"/>
      <c r="T4" s="50"/>
      <c r="U4" s="50"/>
      <c r="V4" s="50"/>
      <c r="W4" s="50"/>
    </row>
    <row r="5" spans="1:23">
      <c r="A5" s="97" t="s">
        <v>13</v>
      </c>
      <c r="B5" s="118">
        <v>2150</v>
      </c>
      <c r="C5" s="118">
        <v>2245</v>
      </c>
      <c r="D5" s="118">
        <v>2348</v>
      </c>
      <c r="E5" s="118">
        <v>2454</v>
      </c>
      <c r="F5" s="118">
        <v>2564</v>
      </c>
      <c r="G5" s="118">
        <v>2674</v>
      </c>
      <c r="H5" s="118">
        <v>2780</v>
      </c>
      <c r="I5" s="118">
        <v>2877</v>
      </c>
      <c r="J5" s="118">
        <v>2958</v>
      </c>
      <c r="M5" s="48" t="s">
        <v>12</v>
      </c>
      <c r="P5" s="50"/>
      <c r="Q5" s="50"/>
      <c r="R5" s="50"/>
      <c r="S5" s="50"/>
      <c r="T5" s="50"/>
      <c r="U5" s="50"/>
      <c r="V5" s="50"/>
      <c r="W5" s="50"/>
    </row>
    <row r="6" spans="1:23">
      <c r="A6" s="97" t="s">
        <v>259</v>
      </c>
      <c r="B6" s="118">
        <v>81252</v>
      </c>
      <c r="C6" s="118">
        <v>92117</v>
      </c>
      <c r="D6" s="118">
        <v>103743</v>
      </c>
      <c r="E6" s="118">
        <v>115989</v>
      </c>
      <c r="F6" s="118">
        <v>128755</v>
      </c>
      <c r="G6" s="118">
        <v>141899</v>
      </c>
      <c r="H6" s="118">
        <v>155291</v>
      </c>
      <c r="I6" s="118">
        <v>168653</v>
      </c>
      <c r="J6" s="118">
        <v>181853</v>
      </c>
      <c r="M6" s="48"/>
      <c r="P6" s="50"/>
      <c r="Q6" s="50"/>
      <c r="R6" s="50"/>
      <c r="S6" s="50"/>
      <c r="T6" s="50"/>
      <c r="U6" s="50"/>
      <c r="V6" s="50"/>
      <c r="W6" s="50"/>
    </row>
    <row r="7" spans="1:23">
      <c r="A7" s="97" t="s">
        <v>85</v>
      </c>
      <c r="B7" s="118">
        <v>1185</v>
      </c>
      <c r="C7" s="118">
        <v>1247</v>
      </c>
      <c r="D7" s="118">
        <v>1303</v>
      </c>
      <c r="E7" s="118"/>
      <c r="F7" s="118"/>
      <c r="G7" s="118"/>
      <c r="H7" s="118"/>
      <c r="I7" s="118"/>
      <c r="J7" s="118"/>
      <c r="P7" s="50"/>
      <c r="Q7" s="50"/>
      <c r="R7" s="50"/>
      <c r="S7" s="50"/>
      <c r="T7" s="50"/>
      <c r="U7" s="50"/>
      <c r="V7" s="50"/>
      <c r="W7" s="50"/>
    </row>
    <row r="8" spans="1:23">
      <c r="A8" s="97" t="s">
        <v>258</v>
      </c>
      <c r="B8" s="118">
        <v>1972</v>
      </c>
      <c r="C8" s="118">
        <v>2038</v>
      </c>
      <c r="D8" s="118"/>
      <c r="E8" s="118"/>
      <c r="F8" s="118"/>
      <c r="G8" s="118"/>
      <c r="H8" s="118"/>
      <c r="I8" s="118"/>
      <c r="J8" s="118"/>
      <c r="P8" s="50"/>
      <c r="Q8" s="50"/>
      <c r="R8" s="50"/>
      <c r="S8" s="50"/>
      <c r="T8" s="50"/>
      <c r="U8" s="50"/>
      <c r="V8" s="50"/>
      <c r="W8" s="50"/>
    </row>
    <row r="9" spans="1:23">
      <c r="A9" s="97" t="s">
        <v>11</v>
      </c>
      <c r="B9" s="118">
        <v>27190.927</v>
      </c>
      <c r="C9" s="118"/>
      <c r="D9" s="118"/>
      <c r="E9" s="118"/>
      <c r="F9" s="118"/>
      <c r="G9" s="118"/>
      <c r="H9" s="118"/>
      <c r="I9" s="118"/>
      <c r="J9" s="118"/>
      <c r="P9" s="50"/>
      <c r="Q9" s="50"/>
      <c r="R9" s="50"/>
      <c r="S9" s="50"/>
      <c r="T9" s="50"/>
      <c r="U9" s="50"/>
      <c r="V9" s="50"/>
      <c r="W9" s="50"/>
    </row>
    <row r="10" spans="1:23">
      <c r="A10" s="97" t="s">
        <v>10</v>
      </c>
      <c r="B10" s="118">
        <v>19104.275000000001</v>
      </c>
      <c r="C10" s="118">
        <v>22358.191999999999</v>
      </c>
      <c r="D10" s="118">
        <v>26090.974999999999</v>
      </c>
      <c r="E10" s="118">
        <v>30296.832999999999</v>
      </c>
      <c r="F10" s="118">
        <v>34928</v>
      </c>
      <c r="G10" s="118">
        <v>39918</v>
      </c>
      <c r="H10" s="118">
        <v>45180</v>
      </c>
      <c r="I10" s="118"/>
      <c r="J10" s="118"/>
      <c r="P10" s="50"/>
      <c r="Q10" s="50"/>
      <c r="R10" s="50"/>
      <c r="S10" s="50"/>
      <c r="T10" s="50"/>
      <c r="U10" s="50"/>
      <c r="V10" s="50"/>
      <c r="W10" s="50"/>
    </row>
    <row r="11" spans="1:23">
      <c r="A11" s="97" t="s">
        <v>9</v>
      </c>
      <c r="B11" s="118">
        <v>1266</v>
      </c>
      <c r="C11" s="118">
        <v>1262</v>
      </c>
      <c r="D11" s="118">
        <v>1249</v>
      </c>
      <c r="E11" s="118">
        <v>1223</v>
      </c>
      <c r="F11" s="118">
        <v>1185</v>
      </c>
      <c r="G11" s="118">
        <v>1136</v>
      </c>
      <c r="H11" s="118">
        <v>1080</v>
      </c>
      <c r="I11" s="118">
        <v>1022</v>
      </c>
      <c r="J11" s="118">
        <v>963</v>
      </c>
      <c r="P11" s="50"/>
      <c r="Q11" s="50"/>
      <c r="R11" s="50"/>
      <c r="S11" s="50"/>
      <c r="T11" s="50"/>
      <c r="U11" s="50"/>
      <c r="V11" s="50"/>
      <c r="W11" s="50"/>
    </row>
    <row r="12" spans="1:23">
      <c r="A12" s="97" t="s">
        <v>8</v>
      </c>
      <c r="B12" s="118">
        <v>29310.473999999998</v>
      </c>
      <c r="C12" s="118">
        <v>33164.995999999999</v>
      </c>
      <c r="D12" s="118">
        <v>37228.722000000002</v>
      </c>
      <c r="E12" s="118">
        <v>41553.733999999997</v>
      </c>
      <c r="F12" s="118">
        <v>46181.057999999997</v>
      </c>
      <c r="G12" s="118">
        <v>54512</v>
      </c>
      <c r="H12" s="118">
        <v>59957</v>
      </c>
      <c r="I12" s="118"/>
      <c r="J12" s="112"/>
      <c r="P12" s="50"/>
      <c r="Q12" s="50"/>
      <c r="R12" s="50"/>
      <c r="S12" s="50"/>
      <c r="T12" s="50"/>
      <c r="U12" s="50"/>
      <c r="V12" s="50"/>
    </row>
    <row r="13" spans="1:23">
      <c r="A13" s="97" t="s">
        <v>6</v>
      </c>
      <c r="B13" s="118">
        <v>2494</v>
      </c>
      <c r="C13" s="118">
        <v>2707</v>
      </c>
      <c r="D13" s="118">
        <v>2910</v>
      </c>
      <c r="E13" s="118">
        <v>3100</v>
      </c>
      <c r="F13" s="118">
        <v>3269</v>
      </c>
      <c r="G13" s="118">
        <v>3588</v>
      </c>
      <c r="H13" s="118">
        <v>3744</v>
      </c>
      <c r="I13" s="118">
        <v>3884</v>
      </c>
      <c r="J13" s="118">
        <v>4005</v>
      </c>
      <c r="P13" s="50"/>
      <c r="Q13" s="50"/>
      <c r="R13" s="50"/>
      <c r="S13" s="50"/>
      <c r="T13" s="50"/>
      <c r="U13" s="50"/>
      <c r="V13" s="50"/>
      <c r="W13" s="50"/>
    </row>
    <row r="14" spans="1:23">
      <c r="A14" s="97" t="s">
        <v>5</v>
      </c>
      <c r="B14" s="118">
        <v>96</v>
      </c>
      <c r="C14" s="118">
        <v>97</v>
      </c>
      <c r="D14" s="118">
        <v>98</v>
      </c>
      <c r="E14" s="118">
        <v>99</v>
      </c>
      <c r="F14" s="118">
        <v>100</v>
      </c>
      <c r="G14" s="118">
        <v>100</v>
      </c>
      <c r="H14" s="118">
        <v>100</v>
      </c>
      <c r="I14" s="118">
        <v>99</v>
      </c>
      <c r="J14" s="118">
        <v>98</v>
      </c>
      <c r="P14" s="50"/>
      <c r="Q14" s="50"/>
      <c r="R14" s="50"/>
      <c r="S14" s="50"/>
      <c r="T14" s="50"/>
      <c r="U14" s="50"/>
      <c r="V14" s="50"/>
      <c r="W14" s="50"/>
    </row>
    <row r="15" spans="1:23">
      <c r="A15" s="97" t="s">
        <v>4</v>
      </c>
      <c r="B15" s="118">
        <v>59622.400000000001</v>
      </c>
      <c r="C15" s="118">
        <v>63757</v>
      </c>
      <c r="D15" s="118">
        <v>67899</v>
      </c>
      <c r="E15" s="118">
        <v>71956</v>
      </c>
      <c r="F15" s="118">
        <v>75747</v>
      </c>
      <c r="G15" s="118">
        <v>79038</v>
      </c>
      <c r="H15" s="118">
        <v>81765</v>
      </c>
      <c r="I15" s="118"/>
      <c r="J15" s="118"/>
    </row>
    <row r="16" spans="1:23">
      <c r="A16" s="97" t="s">
        <v>3</v>
      </c>
      <c r="B16" s="118">
        <v>55761.393221237995</v>
      </c>
      <c r="C16" s="118">
        <v>63820.965688384931</v>
      </c>
      <c r="D16" s="118">
        <v>73045.442843179655</v>
      </c>
      <c r="E16" s="118">
        <v>83603.196263250589</v>
      </c>
      <c r="F16" s="118">
        <v>95686.933412632672</v>
      </c>
      <c r="G16" s="118">
        <v>109517.21507253294</v>
      </c>
      <c r="H16" s="118">
        <v>125346.48117022814</v>
      </c>
      <c r="I16" s="118">
        <v>143463.65848832551</v>
      </c>
      <c r="J16" s="118">
        <v>187932</v>
      </c>
      <c r="P16" s="50"/>
      <c r="Q16" s="50"/>
      <c r="R16" s="50"/>
      <c r="S16" s="50"/>
      <c r="T16" s="50"/>
      <c r="U16" s="50"/>
      <c r="V16" s="50"/>
      <c r="W16" s="50"/>
    </row>
    <row r="17" spans="1:23">
      <c r="A17" s="97" t="s">
        <v>65</v>
      </c>
      <c r="B17" s="118">
        <v>17885</v>
      </c>
      <c r="C17" s="118">
        <v>20574</v>
      </c>
      <c r="D17" s="118">
        <v>23576</v>
      </c>
      <c r="E17" s="118">
        <v>26923</v>
      </c>
      <c r="F17" s="118"/>
      <c r="G17" s="118"/>
      <c r="H17" s="118"/>
      <c r="I17" s="118"/>
      <c r="J17" s="118"/>
      <c r="P17" s="50"/>
      <c r="Q17" s="50"/>
      <c r="R17" s="50"/>
      <c r="S17" s="50"/>
      <c r="T17" s="50"/>
      <c r="U17" s="50"/>
      <c r="V17" s="50"/>
      <c r="W17" s="50"/>
    </row>
    <row r="18" spans="1:23">
      <c r="A18" s="97" t="s">
        <v>2</v>
      </c>
      <c r="B18" s="118">
        <v>17118</v>
      </c>
      <c r="C18" s="118">
        <v>18748</v>
      </c>
      <c r="D18" s="118">
        <v>20292</v>
      </c>
      <c r="E18" s="118">
        <v>21801</v>
      </c>
      <c r="F18" s="118">
        <v>23313</v>
      </c>
      <c r="G18" s="118">
        <v>24820</v>
      </c>
      <c r="H18" s="118">
        <v>26254</v>
      </c>
      <c r="I18" s="118">
        <v>27550</v>
      </c>
      <c r="J18" s="118">
        <v>28690</v>
      </c>
      <c r="P18" s="50"/>
      <c r="Q18" s="50"/>
      <c r="R18" s="50"/>
      <c r="S18" s="50"/>
      <c r="T18" s="50"/>
      <c r="U18" s="50"/>
      <c r="V18" s="50"/>
      <c r="W18" s="50"/>
    </row>
    <row r="19" spans="1:23">
      <c r="A19" s="97" t="s">
        <v>1</v>
      </c>
      <c r="B19" s="118">
        <v>347535.46922123799</v>
      </c>
      <c r="C19" s="118">
        <v>360307.15368838498</v>
      </c>
      <c r="D19" s="118"/>
      <c r="E19" s="118"/>
      <c r="F19" s="118"/>
      <c r="G19" s="118"/>
      <c r="H19" s="118"/>
      <c r="I19" s="118"/>
      <c r="J19" s="118"/>
      <c r="P19" s="50"/>
      <c r="Q19" s="50"/>
      <c r="R19" s="50"/>
      <c r="S19" s="50"/>
      <c r="T19" s="50"/>
      <c r="U19" s="50"/>
      <c r="V19" s="50"/>
      <c r="W19" s="50"/>
    </row>
    <row r="20" spans="1:23">
      <c r="A20" s="97" t="s">
        <v>39</v>
      </c>
      <c r="B20" s="118">
        <f>SUM(B4:B19)</f>
        <v>695070.93844247598</v>
      </c>
      <c r="C20" s="118">
        <f>SUM(C4:C19)</f>
        <v>720614.30737676995</v>
      </c>
      <c r="D20" s="118"/>
      <c r="E20" s="118"/>
      <c r="F20" s="118"/>
      <c r="G20" s="118"/>
      <c r="H20" s="118"/>
      <c r="I20" s="118"/>
      <c r="J20" s="118"/>
    </row>
    <row r="21" spans="1:23">
      <c r="A21" s="24"/>
      <c r="B21" s="24"/>
      <c r="C21" s="24"/>
      <c r="D21" s="24"/>
      <c r="E21" s="24"/>
      <c r="F21" s="24"/>
      <c r="G21" s="24"/>
      <c r="H21" s="24"/>
      <c r="I21" s="24"/>
      <c r="J21" s="24"/>
    </row>
    <row r="22" spans="1:23" ht="15" customHeight="1">
      <c r="A22" s="149" t="s">
        <v>28</v>
      </c>
      <c r="C22" s="59"/>
      <c r="D22" s="59"/>
      <c r="E22" s="59"/>
      <c r="F22" s="59"/>
      <c r="G22" s="59"/>
      <c r="H22" s="59"/>
      <c r="I22" s="59"/>
      <c r="J22" s="59"/>
    </row>
    <row r="23" spans="1:23" ht="15" customHeight="1">
      <c r="A23" s="705" t="s">
        <v>229</v>
      </c>
      <c r="B23" s="705"/>
      <c r="C23" s="705"/>
      <c r="D23" s="705"/>
      <c r="E23" s="705"/>
      <c r="F23" s="705"/>
      <c r="G23" s="705"/>
      <c r="H23" s="705"/>
      <c r="I23" s="705"/>
      <c r="J23" s="705"/>
    </row>
    <row r="24" spans="1:23" ht="15" customHeight="1">
      <c r="A24" s="705"/>
      <c r="B24" s="705"/>
      <c r="C24" s="705"/>
      <c r="D24" s="705"/>
      <c r="E24" s="705"/>
      <c r="F24" s="705"/>
      <c r="G24" s="705"/>
      <c r="H24" s="705"/>
      <c r="I24" s="705"/>
      <c r="J24" s="705"/>
    </row>
    <row r="25" spans="1:23">
      <c r="A25" s="705"/>
      <c r="B25" s="705"/>
      <c r="C25" s="705"/>
      <c r="D25" s="705"/>
      <c r="E25" s="705"/>
      <c r="F25" s="705"/>
      <c r="G25" s="705"/>
      <c r="H25" s="705"/>
      <c r="I25" s="705"/>
      <c r="J25" s="705"/>
    </row>
    <row r="26" spans="1:23">
      <c r="A26" s="155" t="s">
        <v>104</v>
      </c>
      <c r="B26" s="28"/>
      <c r="C26" s="28"/>
      <c r="D26" s="28"/>
      <c r="E26" s="28"/>
      <c r="F26" s="28"/>
      <c r="G26" s="28"/>
      <c r="H26" s="28"/>
      <c r="I26" s="28"/>
      <c r="J26" s="28"/>
    </row>
    <row r="27" spans="1:23">
      <c r="B27" s="28"/>
      <c r="C27" s="28"/>
      <c r="D27" s="28"/>
      <c r="E27" s="28"/>
      <c r="F27" s="28"/>
      <c r="G27" s="28"/>
      <c r="H27" s="28"/>
      <c r="I27" s="28"/>
      <c r="J27" s="28"/>
    </row>
    <row r="28" spans="1:23">
      <c r="B28" s="28"/>
      <c r="C28" s="28"/>
      <c r="D28" s="28"/>
      <c r="E28" s="28"/>
      <c r="F28" s="28"/>
      <c r="G28" s="28"/>
      <c r="H28" s="28"/>
      <c r="I28" s="28"/>
      <c r="J28" s="28"/>
    </row>
  </sheetData>
  <mergeCells count="1">
    <mergeCell ref="A23:J25"/>
  </mergeCells>
  <hyperlinks>
    <hyperlink ref="M5" location="Content!B5" display="Back to Content Page" xr:uid="{00000000-0004-0000-1700-000000000000}"/>
  </hyperlinks>
  <pageMargins left="0.7" right="0.7" top="0.75" bottom="0.75" header="0.3" footer="0.3"/>
  <pageSetup scale="97"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34"/>
  <sheetViews>
    <sheetView topLeftCell="A7" workbookViewId="0">
      <selection activeCell="B16" sqref="B16"/>
    </sheetView>
  </sheetViews>
  <sheetFormatPr defaultColWidth="9.21875" defaultRowHeight="14.4"/>
  <cols>
    <col min="2" max="2" width="21.21875" customWidth="1"/>
    <col min="10" max="10" width="10.77734375" customWidth="1"/>
  </cols>
  <sheetData>
    <row r="1" spans="2:17" ht="17.399999999999999">
      <c r="B1" s="67" t="s">
        <v>220</v>
      </c>
      <c r="C1" s="24"/>
      <c r="D1" s="24"/>
      <c r="E1" s="24"/>
      <c r="F1" s="24"/>
      <c r="G1" s="24"/>
      <c r="H1" s="24"/>
      <c r="I1" s="24"/>
      <c r="J1" s="24"/>
    </row>
    <row r="2" spans="2:17" ht="10.050000000000001" customHeight="1">
      <c r="B2" s="165"/>
      <c r="C2" s="24"/>
      <c r="D2" s="24"/>
      <c r="E2" s="24"/>
      <c r="F2" s="24"/>
      <c r="G2" s="24"/>
      <c r="H2" s="24"/>
      <c r="I2" s="24"/>
      <c r="J2" s="24"/>
    </row>
    <row r="3" spans="2:17" ht="18" customHeight="1">
      <c r="B3" s="67" t="s">
        <v>168</v>
      </c>
      <c r="C3" s="24"/>
      <c r="D3" s="24"/>
      <c r="E3" s="24"/>
      <c r="F3" s="24"/>
      <c r="G3" s="24"/>
      <c r="H3" s="24"/>
      <c r="I3" s="85"/>
      <c r="J3" s="672" t="s">
        <v>188</v>
      </c>
      <c r="K3" s="672"/>
      <c r="L3" s="672"/>
      <c r="M3" s="672"/>
      <c r="N3" s="672"/>
      <c r="O3" s="672"/>
      <c r="P3" s="672"/>
      <c r="Q3" s="672"/>
    </row>
    <row r="4" spans="2:17" ht="10.050000000000001" customHeight="1">
      <c r="B4" s="24"/>
      <c r="C4" s="24"/>
      <c r="D4" s="24"/>
      <c r="E4" s="24"/>
      <c r="F4" s="24"/>
      <c r="G4" s="24"/>
      <c r="H4" s="24"/>
      <c r="I4" s="24"/>
    </row>
    <row r="5" spans="2:17" ht="15.75" customHeight="1">
      <c r="B5" s="83" t="s">
        <v>236</v>
      </c>
      <c r="C5" s="53"/>
      <c r="D5" s="53"/>
      <c r="E5" s="53"/>
      <c r="F5" s="53"/>
      <c r="G5" s="53"/>
      <c r="H5" s="53"/>
      <c r="I5" s="53"/>
      <c r="J5" s="77" t="s">
        <v>189</v>
      </c>
      <c r="K5" s="83" t="s">
        <v>190</v>
      </c>
      <c r="L5" s="82"/>
      <c r="M5" s="82"/>
      <c r="N5" s="82"/>
      <c r="O5" s="82"/>
      <c r="P5" s="82"/>
      <c r="Q5" s="82"/>
    </row>
    <row r="6" spans="2:17" ht="12" customHeight="1">
      <c r="B6" s="53"/>
      <c r="C6" s="53"/>
      <c r="D6" s="53"/>
      <c r="E6" s="53"/>
      <c r="F6" s="53"/>
      <c r="G6" s="53"/>
      <c r="H6" s="53"/>
      <c r="I6" s="53"/>
      <c r="J6" s="100" t="s">
        <v>191</v>
      </c>
      <c r="K6" s="101" t="s">
        <v>192</v>
      </c>
      <c r="L6" s="82"/>
      <c r="M6" s="82"/>
      <c r="N6" s="82"/>
      <c r="O6" s="82"/>
      <c r="P6" s="82"/>
      <c r="Q6" s="82"/>
    </row>
    <row r="7" spans="2:17" ht="18" customHeight="1">
      <c r="B7" s="143" t="s">
        <v>169</v>
      </c>
      <c r="C7" s="673" t="s">
        <v>170</v>
      </c>
      <c r="D7" s="673"/>
      <c r="E7" s="673"/>
      <c r="F7" s="673"/>
      <c r="G7" s="53"/>
      <c r="H7" s="53"/>
      <c r="I7" s="53"/>
      <c r="J7" s="77" t="s">
        <v>193</v>
      </c>
      <c r="K7" s="83" t="s">
        <v>194</v>
      </c>
      <c r="L7" s="82"/>
      <c r="M7" s="82"/>
      <c r="N7" s="82"/>
      <c r="O7" s="82"/>
      <c r="P7" s="82"/>
      <c r="Q7" s="82"/>
    </row>
    <row r="8" spans="2:17" ht="11.25" customHeight="1">
      <c r="B8" s="53"/>
      <c r="C8" s="53"/>
      <c r="D8" s="53"/>
      <c r="E8" s="53"/>
      <c r="F8" s="53"/>
      <c r="G8" s="53"/>
      <c r="H8" s="53"/>
      <c r="I8" s="53"/>
      <c r="J8" s="77" t="s">
        <v>351</v>
      </c>
      <c r="K8" s="83" t="s">
        <v>352</v>
      </c>
      <c r="L8" s="82"/>
      <c r="M8" s="82"/>
      <c r="N8" s="82"/>
      <c r="O8" s="82"/>
      <c r="P8" s="82"/>
      <c r="Q8" s="82"/>
    </row>
    <row r="9" spans="2:17" ht="15.75" customHeight="1">
      <c r="B9" s="77">
        <v>0</v>
      </c>
      <c r="C9" s="674" t="s">
        <v>171</v>
      </c>
      <c r="D9" s="674"/>
      <c r="E9" s="674"/>
      <c r="F9" s="674"/>
      <c r="G9" s="674"/>
      <c r="H9" s="674"/>
      <c r="I9" s="53"/>
      <c r="J9" s="77" t="s">
        <v>353</v>
      </c>
      <c r="K9" s="83" t="s">
        <v>354</v>
      </c>
      <c r="L9" s="82"/>
      <c r="M9" s="82"/>
      <c r="N9" s="82"/>
      <c r="O9" s="82"/>
      <c r="P9" s="82"/>
      <c r="Q9" s="82"/>
    </row>
    <row r="10" spans="2:17" ht="15.75" customHeight="1">
      <c r="B10" s="77"/>
      <c r="C10" s="674"/>
      <c r="D10" s="674"/>
      <c r="E10" s="674"/>
      <c r="F10" s="674"/>
      <c r="G10" s="674"/>
      <c r="H10" s="674"/>
      <c r="I10" s="53"/>
      <c r="J10" s="77" t="s">
        <v>195</v>
      </c>
      <c r="K10" s="83" t="s">
        <v>196</v>
      </c>
      <c r="L10" s="82"/>
      <c r="M10" s="82"/>
      <c r="N10" s="82"/>
      <c r="O10" s="82"/>
      <c r="P10" s="82"/>
      <c r="Q10" s="82"/>
    </row>
    <row r="11" spans="2:17" ht="15.75" customHeight="1">
      <c r="B11" s="75" t="s">
        <v>176</v>
      </c>
      <c r="C11" s="28" t="s">
        <v>177</v>
      </c>
      <c r="D11" s="84"/>
      <c r="E11" s="84"/>
      <c r="F11" s="84"/>
      <c r="G11" s="84"/>
      <c r="H11" s="84"/>
      <c r="I11" s="53"/>
      <c r="J11" s="77" t="s">
        <v>197</v>
      </c>
      <c r="K11" s="83" t="s">
        <v>198</v>
      </c>
      <c r="L11" s="82"/>
      <c r="M11" s="82"/>
      <c r="N11" s="82"/>
      <c r="O11" s="82"/>
      <c r="P11" s="82"/>
      <c r="Q11" s="82"/>
    </row>
    <row r="12" spans="2:17" ht="15.75" customHeight="1">
      <c r="B12" s="75" t="s">
        <v>182</v>
      </c>
      <c r="C12" s="43" t="s">
        <v>112</v>
      </c>
      <c r="D12" s="78"/>
      <c r="E12" s="78"/>
      <c r="F12" s="78"/>
      <c r="G12" s="53"/>
      <c r="H12" s="53"/>
      <c r="I12" s="53"/>
      <c r="J12" s="77" t="s">
        <v>199</v>
      </c>
      <c r="K12" s="83" t="s">
        <v>200</v>
      </c>
      <c r="L12" s="82"/>
      <c r="M12" s="82"/>
      <c r="N12" s="82"/>
      <c r="O12" s="82"/>
      <c r="P12" s="82"/>
      <c r="Q12" s="82"/>
    </row>
    <row r="13" spans="2:17" ht="15.75" customHeight="1">
      <c r="B13" s="75" t="s">
        <v>174</v>
      </c>
      <c r="C13" s="675" t="s">
        <v>175</v>
      </c>
      <c r="D13" s="675"/>
      <c r="E13" s="675"/>
      <c r="F13" s="675"/>
      <c r="G13" s="675"/>
      <c r="H13" s="675"/>
      <c r="I13" s="53"/>
      <c r="J13" s="77" t="s">
        <v>355</v>
      </c>
      <c r="K13" s="83" t="s">
        <v>356</v>
      </c>
      <c r="L13" s="82"/>
      <c r="M13" s="82"/>
      <c r="N13" s="82"/>
      <c r="O13" s="82"/>
      <c r="P13" s="82"/>
      <c r="Q13" s="82"/>
    </row>
    <row r="14" spans="2:17" ht="15.75" customHeight="1">
      <c r="B14" s="75"/>
      <c r="C14" s="675"/>
      <c r="D14" s="675"/>
      <c r="E14" s="675"/>
      <c r="F14" s="675"/>
      <c r="G14" s="675"/>
      <c r="H14" s="675"/>
      <c r="I14" s="53"/>
      <c r="J14" s="77" t="s">
        <v>201</v>
      </c>
      <c r="K14" s="83" t="s">
        <v>202</v>
      </c>
      <c r="L14" s="82"/>
      <c r="M14" s="82"/>
      <c r="N14" s="82"/>
      <c r="O14" s="82"/>
      <c r="P14" s="82"/>
      <c r="Q14" s="82"/>
    </row>
    <row r="15" spans="2:17" ht="15.75" customHeight="1">
      <c r="B15" s="68" t="s">
        <v>178</v>
      </c>
      <c r="C15" s="144" t="s">
        <v>179</v>
      </c>
      <c r="D15" s="78"/>
      <c r="E15" s="78"/>
      <c r="F15" s="78"/>
      <c r="G15" s="78"/>
      <c r="H15" s="78"/>
      <c r="I15" s="53"/>
      <c r="J15" s="100" t="s">
        <v>203</v>
      </c>
      <c r="K15" s="101" t="s">
        <v>204</v>
      </c>
      <c r="L15" s="102"/>
      <c r="M15" s="102"/>
      <c r="N15" s="102"/>
      <c r="O15" s="102"/>
      <c r="P15" s="102"/>
      <c r="Q15" s="84"/>
    </row>
    <row r="16" spans="2:17" ht="15.75" customHeight="1">
      <c r="B16" s="75" t="s">
        <v>61</v>
      </c>
      <c r="C16" s="28" t="s">
        <v>172</v>
      </c>
      <c r="D16" s="78"/>
      <c r="E16" s="78"/>
      <c r="F16" s="78"/>
      <c r="G16" s="78"/>
      <c r="H16" s="78"/>
      <c r="I16" s="53"/>
      <c r="J16" s="77" t="s">
        <v>205</v>
      </c>
      <c r="K16" s="83" t="s">
        <v>206</v>
      </c>
      <c r="L16" s="102"/>
      <c r="M16" s="102"/>
      <c r="N16" s="102"/>
      <c r="O16" s="102"/>
      <c r="P16" s="102"/>
      <c r="Q16" s="84"/>
    </row>
    <row r="17" spans="2:17" ht="15.75" customHeight="1">
      <c r="B17" s="75"/>
      <c r="C17" s="28"/>
      <c r="D17" s="78"/>
      <c r="E17" s="78"/>
      <c r="F17" s="78"/>
      <c r="G17" s="78"/>
      <c r="H17" s="78"/>
      <c r="I17" s="53"/>
      <c r="J17" s="77" t="s">
        <v>207</v>
      </c>
      <c r="K17" s="83" t="s">
        <v>208</v>
      </c>
      <c r="L17" s="82"/>
      <c r="M17" s="82"/>
      <c r="N17" s="82"/>
      <c r="O17" s="82"/>
      <c r="P17" s="82"/>
      <c r="Q17" s="82"/>
    </row>
    <row r="18" spans="2:17" ht="15.75" customHeight="1">
      <c r="B18" s="75" t="s">
        <v>180</v>
      </c>
      <c r="C18" s="28" t="s">
        <v>181</v>
      </c>
      <c r="D18" s="78"/>
      <c r="E18" s="78"/>
      <c r="F18" s="78"/>
      <c r="G18" s="53"/>
      <c r="H18" s="53"/>
      <c r="I18" s="53"/>
      <c r="J18" s="77" t="s">
        <v>209</v>
      </c>
      <c r="K18" s="83" t="s">
        <v>257</v>
      </c>
      <c r="L18" s="82"/>
      <c r="M18" s="82"/>
      <c r="N18" s="82"/>
      <c r="O18" s="82"/>
      <c r="P18" s="82"/>
      <c r="Q18" s="82"/>
    </row>
    <row r="19" spans="2:17" ht="15.75" customHeight="1">
      <c r="B19" s="75"/>
      <c r="C19" s="144"/>
      <c r="D19" s="83"/>
      <c r="E19" s="83"/>
      <c r="F19" s="83"/>
      <c r="G19" s="53"/>
      <c r="H19" s="53"/>
      <c r="I19" s="53"/>
      <c r="J19" s="77" t="s">
        <v>210</v>
      </c>
      <c r="K19" s="83" t="s">
        <v>211</v>
      </c>
      <c r="L19" s="82"/>
      <c r="M19" s="82"/>
      <c r="N19" s="82"/>
      <c r="O19" s="82"/>
      <c r="P19" s="82"/>
      <c r="Q19" s="82"/>
    </row>
    <row r="20" spans="2:17" ht="15.75" customHeight="1">
      <c r="B20" s="75" t="s">
        <v>244</v>
      </c>
      <c r="C20" s="144" t="s">
        <v>245</v>
      </c>
      <c r="D20" s="83"/>
      <c r="E20" s="83"/>
      <c r="F20" s="83"/>
      <c r="G20" s="53"/>
      <c r="H20" s="53"/>
      <c r="I20" s="53"/>
      <c r="J20" s="77" t="s">
        <v>357</v>
      </c>
      <c r="K20" s="83" t="s">
        <v>358</v>
      </c>
      <c r="L20" s="82"/>
      <c r="M20" s="82"/>
      <c r="N20" s="82"/>
      <c r="O20" s="82"/>
      <c r="P20" s="82"/>
      <c r="Q20" s="82"/>
    </row>
    <row r="21" spans="2:17" ht="15.75" customHeight="1">
      <c r="D21" s="83"/>
      <c r="E21" s="83"/>
      <c r="F21" s="83"/>
      <c r="G21" s="53"/>
      <c r="H21" s="53"/>
      <c r="I21" s="53"/>
      <c r="J21" s="77" t="s">
        <v>347</v>
      </c>
      <c r="K21" s="83" t="s">
        <v>349</v>
      </c>
      <c r="L21" s="82"/>
      <c r="M21" s="82"/>
      <c r="N21" s="82"/>
      <c r="O21" s="82"/>
      <c r="P21" s="82"/>
      <c r="Q21" s="82"/>
    </row>
    <row r="22" spans="2:17" ht="15.75" customHeight="1">
      <c r="B22" s="75"/>
      <c r="C22" s="28" t="s">
        <v>173</v>
      </c>
      <c r="D22" s="78"/>
      <c r="E22" s="78"/>
      <c r="F22" s="78"/>
      <c r="G22" s="53"/>
      <c r="H22" s="53"/>
      <c r="I22" s="53"/>
      <c r="J22" s="77" t="s">
        <v>348</v>
      </c>
      <c r="K22" s="83" t="s">
        <v>350</v>
      </c>
      <c r="L22" s="82"/>
      <c r="M22" s="82"/>
      <c r="N22" s="82"/>
      <c r="O22" s="82"/>
      <c r="P22" s="82"/>
      <c r="Q22" s="82"/>
    </row>
    <row r="23" spans="2:17" ht="15.75" customHeight="1">
      <c r="B23" s="75"/>
      <c r="C23" s="28"/>
      <c r="D23" s="78"/>
      <c r="E23" s="78"/>
      <c r="F23" s="78"/>
      <c r="G23" s="53"/>
      <c r="H23" s="53"/>
      <c r="I23" s="53"/>
      <c r="J23" s="77" t="s">
        <v>212</v>
      </c>
      <c r="K23" s="83" t="s">
        <v>213</v>
      </c>
      <c r="L23" s="82"/>
      <c r="M23" s="82"/>
      <c r="N23" s="82"/>
      <c r="O23" s="82"/>
      <c r="P23" s="82"/>
      <c r="Q23" s="82"/>
    </row>
    <row r="24" spans="2:17" ht="15.75" customHeight="1">
      <c r="B24" s="77" t="s">
        <v>359</v>
      </c>
      <c r="C24" s="78" t="s">
        <v>360</v>
      </c>
      <c r="D24" s="78"/>
      <c r="E24" s="78"/>
      <c r="F24" s="78"/>
      <c r="G24" s="53"/>
      <c r="H24" s="53"/>
      <c r="I24" s="53"/>
      <c r="J24" s="77" t="s">
        <v>214</v>
      </c>
      <c r="K24" s="83" t="s">
        <v>215</v>
      </c>
      <c r="L24" s="82"/>
      <c r="M24" s="82"/>
      <c r="N24" s="82"/>
      <c r="O24" s="82"/>
      <c r="P24" s="82"/>
      <c r="Q24" s="82"/>
    </row>
    <row r="25" spans="2:17" ht="15.75" customHeight="1">
      <c r="B25" s="77"/>
      <c r="C25" s="78"/>
      <c r="D25" s="78"/>
      <c r="E25" s="78"/>
      <c r="F25" s="78"/>
      <c r="G25" s="53"/>
      <c r="H25" s="53"/>
      <c r="I25" s="53"/>
      <c r="J25" s="77" t="s">
        <v>216</v>
      </c>
      <c r="K25" s="83" t="s">
        <v>217</v>
      </c>
      <c r="L25" s="82"/>
      <c r="M25" s="82"/>
      <c r="N25" s="82"/>
      <c r="O25" s="82"/>
      <c r="P25" s="82"/>
      <c r="Q25" s="82"/>
    </row>
    <row r="26" spans="2:17" ht="13.5" customHeight="1">
      <c r="B26" s="75" t="s">
        <v>185</v>
      </c>
      <c r="C26" s="28" t="s">
        <v>186</v>
      </c>
      <c r="D26" s="78"/>
      <c r="E26" s="78"/>
      <c r="F26" s="78"/>
      <c r="G26" s="53"/>
      <c r="H26" s="53"/>
      <c r="I26" s="53"/>
      <c r="J26" s="77" t="s">
        <v>218</v>
      </c>
      <c r="K26" s="83" t="s">
        <v>219</v>
      </c>
      <c r="L26" s="82"/>
      <c r="M26" s="82"/>
      <c r="N26" s="82"/>
      <c r="O26" s="82"/>
      <c r="P26" s="82"/>
      <c r="Q26" s="82"/>
    </row>
    <row r="27" spans="2:17" ht="18" customHeight="1">
      <c r="J27" s="24"/>
    </row>
    <row r="28" spans="2:17" ht="10.050000000000001" customHeight="1">
      <c r="B28" s="75" t="s">
        <v>46</v>
      </c>
      <c r="C28" s="675" t="s">
        <v>187</v>
      </c>
      <c r="D28" s="675"/>
      <c r="E28" s="675"/>
      <c r="F28" s="675"/>
      <c r="G28" s="675"/>
      <c r="H28" s="675"/>
      <c r="I28" s="675"/>
      <c r="J28" s="24"/>
    </row>
    <row r="29" spans="2:17">
      <c r="B29" s="75"/>
      <c r="C29" s="675"/>
      <c r="D29" s="675"/>
      <c r="E29" s="675"/>
      <c r="F29" s="675"/>
      <c r="G29" s="675"/>
      <c r="H29" s="675"/>
      <c r="I29" s="675"/>
      <c r="J29" s="24"/>
    </row>
    <row r="30" spans="2:17">
      <c r="B30" s="75"/>
      <c r="C30" s="675"/>
      <c r="D30" s="675"/>
      <c r="E30" s="675"/>
      <c r="F30" s="675"/>
      <c r="G30" s="675"/>
      <c r="H30" s="675"/>
      <c r="I30" s="675"/>
      <c r="J30" s="24"/>
    </row>
    <row r="31" spans="2:17" ht="18" customHeight="1">
      <c r="B31" s="75"/>
      <c r="C31" s="675"/>
      <c r="D31" s="675"/>
      <c r="E31" s="675"/>
      <c r="F31" s="675"/>
      <c r="G31" s="675"/>
      <c r="H31" s="675"/>
      <c r="I31" s="675"/>
      <c r="J31" s="24"/>
    </row>
    <row r="32" spans="2:17">
      <c r="J32" s="24"/>
    </row>
    <row r="33" spans="2:10">
      <c r="B33" s="75" t="s">
        <v>183</v>
      </c>
      <c r="C33" s="28" t="s">
        <v>184</v>
      </c>
      <c r="J33" s="24"/>
    </row>
    <row r="34" spans="2:10">
      <c r="J34" s="24"/>
    </row>
  </sheetData>
  <mergeCells count="5">
    <mergeCell ref="J3:Q3"/>
    <mergeCell ref="C7:F7"/>
    <mergeCell ref="C9:H10"/>
    <mergeCell ref="C13:H14"/>
    <mergeCell ref="C28:I31"/>
  </mergeCells>
  <printOptions verticalCentered="1"/>
  <pageMargins left="0.7" right="0.7" top="0.75" bottom="0.75" header="0.3" footer="0.3"/>
  <pageSetup scale="72" orientation="landscape"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X24"/>
  <sheetViews>
    <sheetView workbookViewId="0">
      <selection activeCell="M22" sqref="M22"/>
    </sheetView>
  </sheetViews>
  <sheetFormatPr defaultColWidth="9.21875" defaultRowHeight="14.4"/>
  <cols>
    <col min="1" max="1" width="33.77734375" customWidth="1"/>
    <col min="2" max="13" width="9.21875" customWidth="1"/>
  </cols>
  <sheetData>
    <row r="1" spans="1:24">
      <c r="A1" s="16" t="s">
        <v>772</v>
      </c>
    </row>
    <row r="2" spans="1:24" ht="15" thickBot="1">
      <c r="A2" s="15" t="s">
        <v>16</v>
      </c>
    </row>
    <row r="3" spans="1:24">
      <c r="A3" s="668" t="s">
        <v>15</v>
      </c>
      <c r="B3" s="701" t="s">
        <v>417</v>
      </c>
      <c r="C3" s="702"/>
      <c r="D3" s="702"/>
      <c r="E3" s="702"/>
      <c r="F3" s="702"/>
      <c r="G3" s="702"/>
      <c r="H3" s="702"/>
      <c r="I3" s="702"/>
      <c r="J3" s="702"/>
      <c r="K3" s="702"/>
      <c r="L3" s="702"/>
      <c r="M3" s="702"/>
      <c r="N3" s="702"/>
      <c r="O3" s="702"/>
      <c r="P3" s="702"/>
      <c r="Q3" s="702"/>
      <c r="R3" s="702"/>
      <c r="S3" s="702"/>
      <c r="T3" s="702"/>
      <c r="U3" s="702"/>
      <c r="V3" s="702"/>
      <c r="W3" s="702"/>
      <c r="X3" s="702"/>
    </row>
    <row r="4" spans="1:24">
      <c r="A4" s="176"/>
      <c r="B4" s="95" t="s">
        <v>749</v>
      </c>
      <c r="C4" s="95" t="s">
        <v>750</v>
      </c>
      <c r="D4" s="95" t="s">
        <v>751</v>
      </c>
      <c r="E4" s="95" t="s">
        <v>752</v>
      </c>
      <c r="F4" s="95" t="s">
        <v>753</v>
      </c>
      <c r="G4" s="95" t="s">
        <v>754</v>
      </c>
      <c r="H4" s="95" t="s">
        <v>755</v>
      </c>
      <c r="I4" s="95" t="s">
        <v>756</v>
      </c>
      <c r="J4" s="95" t="s">
        <v>757</v>
      </c>
      <c r="K4" s="95" t="s">
        <v>758</v>
      </c>
      <c r="L4" s="95" t="s">
        <v>66</v>
      </c>
      <c r="M4" s="95" t="s">
        <v>269</v>
      </c>
      <c r="N4" s="95" t="s">
        <v>270</v>
      </c>
      <c r="O4" s="95" t="s">
        <v>271</v>
      </c>
      <c r="P4" s="95" t="s">
        <v>272</v>
      </c>
      <c r="Q4" s="95" t="s">
        <v>273</v>
      </c>
      <c r="R4" s="95" t="s">
        <v>274</v>
      </c>
      <c r="S4" s="95" t="s">
        <v>275</v>
      </c>
      <c r="T4" s="95" t="s">
        <v>276</v>
      </c>
      <c r="U4" s="95" t="s">
        <v>364</v>
      </c>
      <c r="V4" s="95" t="s">
        <v>365</v>
      </c>
      <c r="W4" s="95" t="s">
        <v>472</v>
      </c>
      <c r="X4" s="95" t="s">
        <v>473</v>
      </c>
    </row>
    <row r="5" spans="1:24">
      <c r="A5" s="176" t="s">
        <v>14</v>
      </c>
      <c r="B5" s="206"/>
      <c r="C5" s="206"/>
      <c r="D5" s="206">
        <v>149.5</v>
      </c>
      <c r="E5" s="206">
        <v>150.9</v>
      </c>
      <c r="F5" s="206">
        <v>157.80000000000001</v>
      </c>
      <c r="G5" s="206">
        <v>165.6</v>
      </c>
      <c r="H5" s="206">
        <v>171.9</v>
      </c>
      <c r="I5" s="206"/>
      <c r="J5" s="206">
        <v>187.9</v>
      </c>
      <c r="K5" s="206">
        <v>190.9</v>
      </c>
      <c r="L5" s="206"/>
      <c r="M5" s="206">
        <v>169.1</v>
      </c>
      <c r="N5" s="206"/>
      <c r="O5" s="206">
        <v>166.1</v>
      </c>
      <c r="P5" s="206">
        <v>162.69999999999999</v>
      </c>
      <c r="Q5" s="206"/>
      <c r="R5" s="206"/>
      <c r="S5" s="206"/>
      <c r="T5" s="206"/>
      <c r="U5" s="206"/>
      <c r="V5" s="206"/>
      <c r="W5" s="206"/>
      <c r="X5" s="206"/>
    </row>
    <row r="6" spans="1:24">
      <c r="A6" s="176" t="s">
        <v>13</v>
      </c>
      <c r="B6" s="206"/>
      <c r="C6" s="206">
        <v>53.3</v>
      </c>
      <c r="D6" s="206"/>
      <c r="E6" s="206">
        <v>68</v>
      </c>
      <c r="F6" s="206"/>
      <c r="G6" s="206"/>
      <c r="H6" s="206">
        <v>51</v>
      </c>
      <c r="I6" s="206"/>
      <c r="J6" s="206"/>
      <c r="K6" s="206"/>
      <c r="L6" s="206"/>
      <c r="M6" s="206">
        <v>38.799999999999997</v>
      </c>
      <c r="N6" s="206">
        <v>37.1</v>
      </c>
      <c r="O6" s="206">
        <v>40.1</v>
      </c>
      <c r="P6" s="206"/>
      <c r="Q6" s="206">
        <v>48.1</v>
      </c>
      <c r="R6" s="206">
        <v>45.1</v>
      </c>
      <c r="S6" s="206">
        <v>50</v>
      </c>
      <c r="T6" s="206">
        <v>48.5</v>
      </c>
      <c r="U6" s="206">
        <v>50.2</v>
      </c>
      <c r="V6" s="206"/>
      <c r="W6" s="206"/>
      <c r="X6" s="206"/>
    </row>
    <row r="7" spans="1:24">
      <c r="A7" s="176" t="s">
        <v>259</v>
      </c>
      <c r="B7" s="206"/>
      <c r="C7" s="206"/>
      <c r="D7" s="206">
        <v>91.6</v>
      </c>
      <c r="E7" s="206">
        <v>66</v>
      </c>
      <c r="F7" s="206"/>
      <c r="G7" s="206">
        <v>89.2</v>
      </c>
      <c r="H7" s="206"/>
      <c r="I7" s="206"/>
      <c r="J7" s="206">
        <v>74.7</v>
      </c>
      <c r="K7" s="206"/>
      <c r="L7" s="206">
        <v>71.099999999999994</v>
      </c>
      <c r="M7" s="206">
        <v>70.3</v>
      </c>
      <c r="N7" s="206"/>
      <c r="O7" s="206"/>
      <c r="P7" s="206"/>
      <c r="Q7" s="206"/>
      <c r="R7" s="206"/>
      <c r="S7" s="206">
        <v>74.400000000000006</v>
      </c>
      <c r="T7" s="206"/>
      <c r="U7" s="206"/>
      <c r="V7" s="206"/>
      <c r="W7" s="206"/>
      <c r="X7" s="206"/>
    </row>
    <row r="8" spans="1:24">
      <c r="A8" s="176" t="s">
        <v>376</v>
      </c>
      <c r="B8" s="206"/>
      <c r="C8" s="206">
        <v>117</v>
      </c>
      <c r="D8" s="206">
        <v>126.1</v>
      </c>
      <c r="E8" s="206">
        <v>138.80000000000001</v>
      </c>
      <c r="F8" s="206">
        <v>126.8</v>
      </c>
      <c r="G8" s="206">
        <v>123.6</v>
      </c>
      <c r="H8" s="206">
        <v>136.6</v>
      </c>
      <c r="I8" s="206">
        <v>112.6</v>
      </c>
      <c r="J8" s="206"/>
      <c r="K8" s="206">
        <v>127.6</v>
      </c>
      <c r="L8" s="206">
        <v>116.2</v>
      </c>
      <c r="M8" s="206">
        <v>135.19999999999999</v>
      </c>
      <c r="N8" s="206">
        <v>138</v>
      </c>
      <c r="O8" s="206">
        <v>120.1</v>
      </c>
      <c r="P8" s="206"/>
      <c r="Q8" s="206">
        <v>111.1</v>
      </c>
      <c r="R8" s="206">
        <v>109</v>
      </c>
      <c r="S8" s="206"/>
      <c r="T8" s="206"/>
      <c r="U8" s="206"/>
      <c r="V8" s="206"/>
      <c r="W8" s="206"/>
      <c r="X8" s="206"/>
    </row>
    <row r="9" spans="1:24">
      <c r="A9" s="176" t="s">
        <v>258</v>
      </c>
      <c r="B9" s="206"/>
      <c r="C9" s="206"/>
      <c r="D9" s="206">
        <v>111.4</v>
      </c>
      <c r="E9" s="206">
        <v>110.6</v>
      </c>
      <c r="F9" s="206">
        <v>110.6</v>
      </c>
      <c r="G9" s="206">
        <v>110.8</v>
      </c>
      <c r="H9" s="206">
        <v>102.9</v>
      </c>
      <c r="I9" s="206">
        <v>99.9</v>
      </c>
      <c r="J9" s="206">
        <v>93.7</v>
      </c>
      <c r="K9" s="206">
        <v>88.6</v>
      </c>
      <c r="L9" s="206">
        <v>84.5</v>
      </c>
      <c r="M9" s="206"/>
      <c r="N9" s="206">
        <v>82.6</v>
      </c>
      <c r="O9" s="206">
        <v>87.1</v>
      </c>
      <c r="P9" s="206"/>
      <c r="Q9" s="206"/>
      <c r="R9" s="206"/>
      <c r="S9" s="206"/>
      <c r="T9" s="206"/>
      <c r="U9" s="206"/>
      <c r="V9" s="206"/>
      <c r="W9" s="206"/>
      <c r="X9" s="206"/>
    </row>
    <row r="10" spans="1:24">
      <c r="A10" s="176" t="s">
        <v>11</v>
      </c>
      <c r="B10" s="206">
        <v>89</v>
      </c>
      <c r="C10" s="206"/>
      <c r="D10" s="206">
        <v>89</v>
      </c>
      <c r="E10" s="206">
        <v>91.6</v>
      </c>
      <c r="F10" s="206">
        <v>84</v>
      </c>
      <c r="G10" s="206">
        <v>81.8</v>
      </c>
      <c r="H10" s="206">
        <v>79</v>
      </c>
      <c r="I10" s="206">
        <v>91.9</v>
      </c>
      <c r="J10" s="206">
        <v>75.3</v>
      </c>
      <c r="K10" s="206"/>
      <c r="L10" s="206">
        <v>78.5</v>
      </c>
      <c r="M10" s="206">
        <v>68.8</v>
      </c>
      <c r="N10" s="206">
        <v>87.9</v>
      </c>
      <c r="O10" s="206">
        <v>94</v>
      </c>
      <c r="P10" s="206">
        <v>75.3</v>
      </c>
      <c r="Q10" s="206">
        <v>68</v>
      </c>
      <c r="R10" s="206">
        <v>84.5</v>
      </c>
      <c r="S10" s="206">
        <v>90.8</v>
      </c>
      <c r="T10" s="206"/>
      <c r="U10" s="206"/>
      <c r="V10" s="206">
        <v>49.1</v>
      </c>
      <c r="W10" s="206"/>
      <c r="X10" s="206"/>
    </row>
    <row r="11" spans="1:24">
      <c r="A11" s="176" t="s">
        <v>10</v>
      </c>
      <c r="B11" s="206"/>
      <c r="C11" s="206">
        <v>155.69999999999999</v>
      </c>
      <c r="D11" s="206">
        <v>163.1</v>
      </c>
      <c r="E11" s="206">
        <v>157.69999999999999</v>
      </c>
      <c r="F11" s="206">
        <v>165</v>
      </c>
      <c r="G11" s="206">
        <v>156.5</v>
      </c>
      <c r="H11" s="206">
        <v>151.1</v>
      </c>
      <c r="I11" s="206">
        <v>152.6</v>
      </c>
      <c r="J11" s="206">
        <v>154.69999999999999</v>
      </c>
      <c r="K11" s="206">
        <v>167.6</v>
      </c>
      <c r="L11" s="206">
        <v>147.6</v>
      </c>
      <c r="M11" s="206">
        <v>145.19999999999999</v>
      </c>
      <c r="N11" s="206"/>
      <c r="O11" s="206">
        <v>143.30000000000001</v>
      </c>
      <c r="P11" s="206">
        <v>148.80000000000001</v>
      </c>
      <c r="Q11" s="206"/>
      <c r="R11" s="206">
        <v>147.19999999999999</v>
      </c>
      <c r="S11" s="206">
        <v>150.80000000000001</v>
      </c>
      <c r="T11" s="206">
        <v>143.5</v>
      </c>
      <c r="U11" s="206">
        <v>143</v>
      </c>
      <c r="V11" s="206"/>
      <c r="W11" s="206"/>
      <c r="X11" s="206"/>
    </row>
    <row r="12" spans="1:24">
      <c r="A12" s="176" t="s">
        <v>9</v>
      </c>
      <c r="B12" s="206"/>
      <c r="C12" s="206"/>
      <c r="D12" s="206">
        <v>157.1</v>
      </c>
      <c r="E12" s="206">
        <v>171.8</v>
      </c>
      <c r="F12" s="206">
        <v>168</v>
      </c>
      <c r="G12" s="206">
        <v>175.9</v>
      </c>
      <c r="H12" s="206">
        <v>165.8</v>
      </c>
      <c r="I12" s="206">
        <v>167.6</v>
      </c>
      <c r="J12" s="206">
        <v>157.1</v>
      </c>
      <c r="K12" s="206">
        <v>150.80000000000001</v>
      </c>
      <c r="L12" s="206">
        <v>155</v>
      </c>
      <c r="M12" s="206">
        <v>144.80000000000001</v>
      </c>
      <c r="N12" s="206">
        <v>143.19999999999999</v>
      </c>
      <c r="O12" s="206">
        <v>136.6</v>
      </c>
      <c r="P12" s="206">
        <v>132.69999999999999</v>
      </c>
      <c r="Q12" s="206">
        <v>137.6</v>
      </c>
      <c r="R12" s="206"/>
      <c r="S12" s="206">
        <v>127</v>
      </c>
      <c r="T12" s="206">
        <v>135.6</v>
      </c>
      <c r="U12" s="206"/>
      <c r="V12" s="206"/>
      <c r="W12" s="206"/>
      <c r="X12" s="206"/>
    </row>
    <row r="13" spans="1:24">
      <c r="A13" s="176" t="s">
        <v>8</v>
      </c>
      <c r="B13" s="206">
        <v>40</v>
      </c>
      <c r="C13" s="206">
        <v>33.200000000000003</v>
      </c>
      <c r="D13" s="206">
        <v>36.5</v>
      </c>
      <c r="E13" s="206">
        <v>36.5</v>
      </c>
      <c r="F13" s="206">
        <v>36.700000000000003</v>
      </c>
      <c r="G13" s="206">
        <v>34.6</v>
      </c>
      <c r="H13" s="206">
        <v>33.299999999999997</v>
      </c>
      <c r="I13" s="206">
        <v>34.5</v>
      </c>
      <c r="J13" s="206">
        <v>33.200000000000003</v>
      </c>
      <c r="K13" s="206">
        <v>31.9</v>
      </c>
      <c r="L13" s="206">
        <v>30.1</v>
      </c>
      <c r="M13" s="206">
        <v>30.3</v>
      </c>
      <c r="N13" s="206">
        <v>30.1</v>
      </c>
      <c r="O13" s="206">
        <v>26.6</v>
      </c>
      <c r="P13" s="206">
        <v>24.2</v>
      </c>
      <c r="Q13" s="206">
        <v>23.1</v>
      </c>
      <c r="R13" s="206">
        <v>23.1</v>
      </c>
      <c r="S13" s="206">
        <v>23.8</v>
      </c>
      <c r="T13" s="206">
        <v>23.4</v>
      </c>
      <c r="U13" s="206">
        <v>23.2</v>
      </c>
      <c r="V13" s="206">
        <v>23.1</v>
      </c>
      <c r="W13" s="206">
        <v>20.7</v>
      </c>
      <c r="X13" s="206">
        <v>19.899999999999999</v>
      </c>
    </row>
    <row r="14" spans="1:24">
      <c r="A14" s="176" t="s">
        <v>6</v>
      </c>
      <c r="B14" s="206"/>
      <c r="C14" s="206"/>
      <c r="D14" s="206">
        <v>178.7</v>
      </c>
      <c r="E14" s="206"/>
      <c r="F14" s="206">
        <v>179.4</v>
      </c>
      <c r="G14" s="206"/>
      <c r="H14" s="206">
        <v>184.6</v>
      </c>
      <c r="I14" s="206">
        <v>160.4</v>
      </c>
      <c r="J14" s="206"/>
      <c r="K14" s="206">
        <v>165.7</v>
      </c>
      <c r="L14" s="206">
        <v>166.9</v>
      </c>
      <c r="M14" s="206"/>
      <c r="N14" s="206"/>
      <c r="O14" s="206">
        <v>180.2</v>
      </c>
      <c r="P14" s="206">
        <v>193.9</v>
      </c>
      <c r="Q14" s="206">
        <v>177.8</v>
      </c>
      <c r="R14" s="206">
        <v>180.1</v>
      </c>
      <c r="S14" s="206"/>
      <c r="T14" s="206"/>
      <c r="U14" s="206"/>
      <c r="V14" s="206"/>
      <c r="W14" s="206">
        <v>158</v>
      </c>
      <c r="X14" s="206"/>
    </row>
    <row r="15" spans="1:24">
      <c r="A15" s="176" t="s">
        <v>25</v>
      </c>
      <c r="B15" s="206"/>
      <c r="C15" s="206">
        <v>76.099999999999994</v>
      </c>
      <c r="D15" s="206">
        <v>70.599999999999994</v>
      </c>
      <c r="E15" s="206">
        <v>82.4</v>
      </c>
      <c r="F15" s="206">
        <v>74.3</v>
      </c>
      <c r="G15" s="206">
        <v>77.8</v>
      </c>
      <c r="H15" s="206">
        <v>81.2</v>
      </c>
      <c r="I15" s="206"/>
      <c r="J15" s="206"/>
      <c r="K15" s="206">
        <v>74.599999999999994</v>
      </c>
      <c r="L15" s="206"/>
      <c r="M15" s="206">
        <v>78.2</v>
      </c>
      <c r="N15" s="206">
        <v>82</v>
      </c>
      <c r="O15" s="206"/>
      <c r="P15" s="206"/>
      <c r="Q15" s="206"/>
      <c r="R15" s="206">
        <v>63.9</v>
      </c>
      <c r="S15" s="206"/>
      <c r="T15" s="206"/>
      <c r="U15" s="206"/>
      <c r="V15" s="206"/>
      <c r="W15" s="206"/>
      <c r="X15" s="206"/>
    </row>
    <row r="16" spans="1:24">
      <c r="A16" s="176" t="s">
        <v>4</v>
      </c>
      <c r="B16" s="206">
        <v>55</v>
      </c>
      <c r="C16" s="206">
        <v>59</v>
      </c>
      <c r="D16" s="206">
        <v>57</v>
      </c>
      <c r="E16" s="206">
        <v>60</v>
      </c>
      <c r="F16" s="206">
        <v>54</v>
      </c>
      <c r="G16" s="206">
        <v>59</v>
      </c>
      <c r="H16" s="206">
        <v>54.9</v>
      </c>
      <c r="I16" s="206">
        <v>58.4</v>
      </c>
      <c r="J16" s="206">
        <v>63.5</v>
      </c>
      <c r="K16" s="206">
        <v>66.599999999999994</v>
      </c>
      <c r="L16" s="206">
        <v>54.1</v>
      </c>
      <c r="M16" s="206">
        <v>70.3</v>
      </c>
      <c r="N16" s="206">
        <v>67</v>
      </c>
      <c r="O16" s="206">
        <v>59</v>
      </c>
      <c r="P16" s="206">
        <v>55</v>
      </c>
      <c r="Q16" s="206">
        <v>57</v>
      </c>
      <c r="R16" s="206">
        <v>63</v>
      </c>
      <c r="S16" s="206">
        <v>62</v>
      </c>
      <c r="T16" s="206">
        <v>65</v>
      </c>
      <c r="U16" s="206">
        <v>69</v>
      </c>
      <c r="V16" s="206">
        <v>57</v>
      </c>
      <c r="W16" s="206">
        <v>63</v>
      </c>
      <c r="X16" s="206">
        <v>46</v>
      </c>
    </row>
    <row r="17" spans="1:24">
      <c r="A17" s="176" t="s">
        <v>3</v>
      </c>
      <c r="B17" s="206"/>
      <c r="C17" s="206"/>
      <c r="D17" s="206">
        <v>55</v>
      </c>
      <c r="E17" s="206">
        <v>68.400000000000006</v>
      </c>
      <c r="F17" s="206">
        <v>75.599999999999994</v>
      </c>
      <c r="G17" s="206"/>
      <c r="H17" s="206">
        <v>88.1</v>
      </c>
      <c r="I17" s="206"/>
      <c r="J17" s="206"/>
      <c r="K17" s="206">
        <v>86.1</v>
      </c>
      <c r="L17" s="206"/>
      <c r="M17" s="206">
        <v>70.599999999999994</v>
      </c>
      <c r="N17" s="206">
        <v>89.7</v>
      </c>
      <c r="O17" s="206"/>
      <c r="P17" s="206">
        <v>76.8</v>
      </c>
      <c r="Q17" s="206">
        <v>71.099999999999994</v>
      </c>
      <c r="R17" s="206"/>
      <c r="S17" s="206"/>
      <c r="T17" s="206"/>
      <c r="U17" s="206"/>
      <c r="V17" s="206"/>
      <c r="W17" s="206"/>
      <c r="X17" s="206"/>
    </row>
    <row r="18" spans="1:24">
      <c r="A18" s="176" t="s">
        <v>65</v>
      </c>
      <c r="B18" s="206"/>
      <c r="C18" s="206"/>
      <c r="D18" s="206">
        <v>136.69999999999999</v>
      </c>
      <c r="E18" s="206">
        <v>139.9</v>
      </c>
      <c r="F18" s="206">
        <v>130.6</v>
      </c>
      <c r="G18" s="206">
        <v>133.9</v>
      </c>
      <c r="H18" s="206">
        <v>141</v>
      </c>
      <c r="I18" s="206">
        <v>128.19999999999999</v>
      </c>
      <c r="J18" s="206">
        <v>130</v>
      </c>
      <c r="K18" s="206">
        <v>121.5</v>
      </c>
      <c r="L18" s="206">
        <v>123.4</v>
      </c>
      <c r="M18" s="206">
        <v>118.7</v>
      </c>
      <c r="N18" s="206"/>
      <c r="O18" s="206">
        <v>125.8</v>
      </c>
      <c r="P18" s="206">
        <v>132.30000000000001</v>
      </c>
      <c r="Q18" s="206">
        <v>131.5</v>
      </c>
      <c r="R18" s="206">
        <v>138.9</v>
      </c>
      <c r="S18" s="206">
        <v>119.7</v>
      </c>
      <c r="T18" s="206"/>
      <c r="U18" s="206">
        <v>116.3</v>
      </c>
      <c r="V18" s="206">
        <v>112.3</v>
      </c>
      <c r="W18" s="206"/>
      <c r="X18" s="206"/>
    </row>
    <row r="19" spans="1:24">
      <c r="A19" s="176" t="s">
        <v>2</v>
      </c>
      <c r="B19" s="206"/>
      <c r="C19" s="206"/>
      <c r="D19" s="206">
        <v>150.5</v>
      </c>
      <c r="E19" s="206">
        <v>154.5</v>
      </c>
      <c r="F19" s="206"/>
      <c r="G19" s="206">
        <v>157.19999999999999</v>
      </c>
      <c r="H19" s="206">
        <v>152.6</v>
      </c>
      <c r="I19" s="206"/>
      <c r="J19" s="206">
        <v>150.69999999999999</v>
      </c>
      <c r="K19" s="206">
        <v>147.5</v>
      </c>
      <c r="L19" s="206">
        <v>140.69999999999999</v>
      </c>
      <c r="M19" s="206">
        <v>144.5</v>
      </c>
      <c r="N19" s="206">
        <v>141.19999999999999</v>
      </c>
      <c r="O19" s="206"/>
      <c r="P19" s="206">
        <v>139</v>
      </c>
      <c r="Q19" s="206"/>
      <c r="R19" s="206">
        <v>135.9</v>
      </c>
      <c r="S19" s="206">
        <v>134.6</v>
      </c>
      <c r="T19" s="206"/>
      <c r="U19" s="206"/>
      <c r="V19" s="206"/>
      <c r="W19" s="206"/>
      <c r="X19" s="206"/>
    </row>
    <row r="20" spans="1:24">
      <c r="A20" s="176" t="s">
        <v>40</v>
      </c>
      <c r="B20" s="206"/>
      <c r="C20" s="206">
        <v>108.5</v>
      </c>
      <c r="D20" s="206">
        <v>105.9</v>
      </c>
      <c r="E20" s="206">
        <v>101.3</v>
      </c>
      <c r="F20" s="206">
        <v>108.9</v>
      </c>
      <c r="G20" s="206">
        <v>120.2</v>
      </c>
      <c r="H20" s="206">
        <v>106</v>
      </c>
      <c r="I20" s="206">
        <v>102.6</v>
      </c>
      <c r="J20" s="206">
        <v>112.1</v>
      </c>
      <c r="K20" s="206">
        <v>114.6</v>
      </c>
      <c r="L20" s="206"/>
      <c r="M20" s="206">
        <v>117.8</v>
      </c>
      <c r="N20" s="206">
        <v>119.7</v>
      </c>
      <c r="O20" s="206">
        <v>112</v>
      </c>
      <c r="P20" s="206">
        <v>110</v>
      </c>
      <c r="Q20" s="206"/>
      <c r="R20" s="206">
        <v>111</v>
      </c>
      <c r="S20" s="206">
        <v>107.9</v>
      </c>
      <c r="T20" s="206"/>
      <c r="U20" s="206"/>
      <c r="V20" s="206"/>
      <c r="W20" s="206">
        <v>86.8</v>
      </c>
      <c r="X20" s="206"/>
    </row>
    <row r="21" spans="1:24">
      <c r="A21" s="16"/>
      <c r="F21" s="5"/>
      <c r="G21" s="4"/>
      <c r="H21" s="4"/>
      <c r="I21" s="4"/>
      <c r="J21" s="4"/>
      <c r="K21" s="4"/>
      <c r="L21" s="4"/>
      <c r="M21" s="4"/>
      <c r="P21" s="4"/>
      <c r="Q21" s="4"/>
    </row>
    <row r="22" spans="1:24" ht="15" customHeight="1">
      <c r="A22" s="149" t="s">
        <v>28</v>
      </c>
      <c r="B22" s="24"/>
      <c r="C22" s="24"/>
      <c r="D22" s="24"/>
      <c r="E22" s="24"/>
      <c r="F22" s="24"/>
      <c r="G22" s="24"/>
      <c r="H22" s="24"/>
      <c r="I22" s="24"/>
      <c r="J22" s="24"/>
      <c r="K22" s="24"/>
    </row>
    <row r="23" spans="1:24">
      <c r="A23" s="155"/>
      <c r="B23" s="28"/>
      <c r="C23" s="28"/>
      <c r="D23" s="28"/>
      <c r="E23" s="28"/>
      <c r="F23" s="28"/>
    </row>
    <row r="24" spans="1:24" ht="32.25" customHeight="1">
      <c r="A24" s="706" t="s">
        <v>759</v>
      </c>
      <c r="B24" s="706"/>
      <c r="C24" s="706"/>
      <c r="D24" s="706"/>
      <c r="E24" s="706"/>
      <c r="F24" s="706"/>
      <c r="G24" s="706"/>
      <c r="H24" s="706"/>
      <c r="I24" s="706"/>
      <c r="J24" s="706"/>
      <c r="K24" s="706"/>
      <c r="L24" s="706"/>
      <c r="M24" s="164"/>
    </row>
  </sheetData>
  <protectedRanges>
    <protectedRange password="8B0B" sqref="I13" name="Range1_1_1_2_3_5_1"/>
    <protectedRange password="8B0B" sqref="K5:K20" name="Range1_1_1_1_1_2_5_2_1"/>
  </protectedRanges>
  <mergeCells count="2">
    <mergeCell ref="A24:L24"/>
    <mergeCell ref="B3:X3"/>
  </mergeCells>
  <pageMargins left="0.7" right="0.7" top="0.75" bottom="0.75" header="0.3" footer="0.3"/>
  <pageSetup paperSize="9" scale="90" orientation="landscape"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8:O10"/>
  <sheetViews>
    <sheetView workbookViewId="0">
      <selection activeCell="A15" sqref="A15"/>
    </sheetView>
  </sheetViews>
  <sheetFormatPr defaultColWidth="9.21875" defaultRowHeight="14.4"/>
  <cols>
    <col min="4" max="4" width="9.77734375" customWidth="1"/>
  </cols>
  <sheetData>
    <row r="8" spans="2:15" ht="60.6">
      <c r="B8" s="676" t="s">
        <v>411</v>
      </c>
      <c r="C8" s="676"/>
      <c r="D8" s="676"/>
      <c r="E8" s="676"/>
      <c r="F8" s="676"/>
      <c r="G8" s="676"/>
      <c r="H8" s="676"/>
      <c r="I8" s="676"/>
      <c r="J8" s="137"/>
      <c r="K8" s="137"/>
      <c r="L8" s="137"/>
      <c r="M8" s="137"/>
      <c r="N8" s="137"/>
      <c r="O8" s="137"/>
    </row>
    <row r="9" spans="2:15" ht="60.6">
      <c r="B9" s="676" t="s">
        <v>398</v>
      </c>
      <c r="C9" s="676"/>
      <c r="D9" s="676"/>
      <c r="E9" s="676"/>
      <c r="F9" s="676"/>
      <c r="G9" s="676"/>
      <c r="H9" s="676"/>
      <c r="I9" s="676"/>
      <c r="J9" s="138"/>
      <c r="K9" s="138"/>
      <c r="L9" s="138"/>
      <c r="M9" s="138"/>
      <c r="N9" s="138"/>
      <c r="O9" s="138"/>
    </row>
    <row r="10" spans="2:15" ht="60.6">
      <c r="B10" s="678" t="s">
        <v>399</v>
      </c>
      <c r="C10" s="678"/>
      <c r="D10" s="678"/>
      <c r="E10" s="678"/>
      <c r="F10" s="678"/>
      <c r="G10" s="678"/>
      <c r="H10" s="678"/>
      <c r="I10" s="678"/>
      <c r="J10" s="139"/>
      <c r="K10" s="139"/>
      <c r="L10" s="139"/>
      <c r="M10" s="139"/>
      <c r="N10" s="139"/>
      <c r="O10" s="139"/>
    </row>
  </sheetData>
  <mergeCells count="3">
    <mergeCell ref="B8:I8"/>
    <mergeCell ref="B9:I9"/>
    <mergeCell ref="B10:I10"/>
  </mergeCells>
  <printOptions horizontalCentered="1" verticalCentered="1"/>
  <pageMargins left="0.7" right="0.7" top="0.75" bottom="0.75" header="0.3" footer="0.3"/>
  <pageSetup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W26"/>
  <sheetViews>
    <sheetView zoomScaleNormal="100" workbookViewId="0">
      <selection activeCell="Q6" sqref="Q6"/>
    </sheetView>
  </sheetViews>
  <sheetFormatPr defaultColWidth="9.21875" defaultRowHeight="14.4"/>
  <cols>
    <col min="1" max="1" width="33.77734375" customWidth="1"/>
    <col min="2" max="10" width="7.5546875" customWidth="1"/>
    <col min="11" max="15" width="7.44140625" customWidth="1"/>
  </cols>
  <sheetData>
    <row r="1" spans="1:23">
      <c r="A1" s="32" t="s">
        <v>547</v>
      </c>
      <c r="B1" s="24"/>
      <c r="C1" s="24"/>
      <c r="D1" s="24"/>
      <c r="E1" s="24"/>
      <c r="F1" s="24"/>
      <c r="G1" s="24"/>
      <c r="H1" s="24"/>
      <c r="I1" s="24"/>
      <c r="J1" s="24"/>
      <c r="K1" s="24"/>
      <c r="L1" s="24"/>
      <c r="M1" s="24"/>
      <c r="N1" s="24"/>
      <c r="O1" s="24"/>
    </row>
    <row r="2" spans="1:23" ht="15" thickBot="1">
      <c r="A2" s="24"/>
      <c r="B2" s="24"/>
      <c r="C2" s="24"/>
      <c r="D2" s="24"/>
      <c r="E2" s="24"/>
      <c r="F2" s="24"/>
      <c r="G2" s="24"/>
      <c r="H2" s="24"/>
      <c r="I2" s="24"/>
      <c r="J2" s="24"/>
      <c r="K2" s="24"/>
      <c r="L2" s="24"/>
      <c r="M2" s="24"/>
      <c r="N2" s="24"/>
      <c r="O2" s="24"/>
    </row>
    <row r="3" spans="1:23" ht="15" thickBot="1">
      <c r="A3" s="707" t="s">
        <v>15</v>
      </c>
      <c r="B3" s="709" t="s">
        <v>90</v>
      </c>
      <c r="C3" s="710"/>
      <c r="D3" s="710"/>
      <c r="E3" s="710"/>
      <c r="F3" s="710"/>
      <c r="G3" s="710"/>
      <c r="H3" s="710"/>
      <c r="I3" s="710"/>
      <c r="J3" s="710"/>
      <c r="K3" s="710"/>
      <c r="L3" s="710"/>
      <c r="M3" s="710"/>
      <c r="N3" s="710"/>
      <c r="O3" s="711"/>
    </row>
    <row r="4" spans="1:23" s="18" customFormat="1">
      <c r="A4" s="708"/>
      <c r="B4" s="603">
        <v>2010</v>
      </c>
      <c r="C4" s="604">
        <v>2011</v>
      </c>
      <c r="D4" s="604">
        <v>2012</v>
      </c>
      <c r="E4" s="604">
        <v>2013</v>
      </c>
      <c r="F4" s="210">
        <v>2014</v>
      </c>
      <c r="G4" s="210">
        <v>2015</v>
      </c>
      <c r="H4" s="210">
        <v>2016</v>
      </c>
      <c r="I4" s="210">
        <v>2017</v>
      </c>
      <c r="J4" s="210">
        <v>2018</v>
      </c>
      <c r="K4" s="211">
        <v>2019</v>
      </c>
      <c r="L4" s="210">
        <v>2020</v>
      </c>
      <c r="M4" s="211">
        <v>2021</v>
      </c>
      <c r="N4" s="211">
        <v>2022</v>
      </c>
      <c r="O4" s="211">
        <v>2023</v>
      </c>
    </row>
    <row r="5" spans="1:23" s="19" customFormat="1">
      <c r="A5" s="428" t="s">
        <v>14</v>
      </c>
      <c r="B5" s="605">
        <v>17.972037</v>
      </c>
      <c r="C5" s="126">
        <v>0.20475110000000002</v>
      </c>
      <c r="D5" s="126">
        <v>40.348853989480098</v>
      </c>
      <c r="E5" s="126">
        <v>36.6374113401682</v>
      </c>
      <c r="F5" s="126">
        <v>30.971119270778001</v>
      </c>
      <c r="G5" s="126">
        <v>11.1147116</v>
      </c>
      <c r="H5" s="126">
        <v>3.9880483799999999</v>
      </c>
      <c r="I5" s="126">
        <v>1.4181958400000001</v>
      </c>
      <c r="J5" s="126">
        <v>1.5792471499999998</v>
      </c>
      <c r="K5" s="126">
        <v>3.4454734675930099</v>
      </c>
      <c r="L5" s="126">
        <v>8.0530508944193304</v>
      </c>
      <c r="M5" s="126">
        <v>12.6311493197743</v>
      </c>
      <c r="N5" s="126">
        <v>14.005491476313301</v>
      </c>
      <c r="O5" s="414">
        <v>12</v>
      </c>
    </row>
    <row r="6" spans="1:23" s="19" customFormat="1">
      <c r="A6" s="428" t="s">
        <v>13</v>
      </c>
      <c r="B6" s="605">
        <v>22.321291552000002</v>
      </c>
      <c r="C6" s="126">
        <v>20.46937572565345</v>
      </c>
      <c r="D6" s="126">
        <v>18.173515298671614</v>
      </c>
      <c r="E6" s="126">
        <v>36.045736369068109</v>
      </c>
      <c r="F6" s="126">
        <v>46.14931526166805</v>
      </c>
      <c r="G6" s="126">
        <v>30.098724121256499</v>
      </c>
      <c r="H6" s="126">
        <v>24.64433244370856</v>
      </c>
      <c r="I6" s="126">
        <v>38.967403547283567</v>
      </c>
      <c r="J6" s="126">
        <v>44.405379274378966</v>
      </c>
      <c r="K6" s="126">
        <v>59.367428617405103</v>
      </c>
      <c r="L6" s="126">
        <v>43.977433066159008</v>
      </c>
      <c r="M6" s="126">
        <v>60.79082214043045</v>
      </c>
      <c r="N6" s="126">
        <v>68.588793218743632</v>
      </c>
      <c r="O6" s="414">
        <v>70</v>
      </c>
      <c r="P6" s="48"/>
      <c r="Q6" s="48" t="s">
        <v>12</v>
      </c>
    </row>
    <row r="7" spans="1:23" s="19" customFormat="1">
      <c r="A7" s="428" t="s">
        <v>259</v>
      </c>
      <c r="B7" s="605">
        <v>87.252086920934602</v>
      </c>
      <c r="C7" s="126">
        <v>108.17389104457601</v>
      </c>
      <c r="D7" s="126">
        <v>110.20351103063001</v>
      </c>
      <c r="E7" s="126"/>
      <c r="F7" s="126">
        <v>159.81745026804001</v>
      </c>
      <c r="G7" s="126">
        <v>131.86600326206499</v>
      </c>
      <c r="H7" s="126">
        <v>116.745529667133</v>
      </c>
      <c r="I7" s="126">
        <v>131.59833234445</v>
      </c>
      <c r="J7" s="126">
        <v>172.62020964537098</v>
      </c>
      <c r="K7" s="126">
        <v>168.54682018313801</v>
      </c>
      <c r="L7" s="126">
        <v>226.655757839161</v>
      </c>
      <c r="M7" s="126">
        <v>287.990718065728</v>
      </c>
      <c r="N7" s="126">
        <v>282</v>
      </c>
      <c r="O7" s="414">
        <v>281</v>
      </c>
      <c r="P7" s="48"/>
      <c r="Q7" s="48"/>
    </row>
    <row r="8" spans="1:23" s="19" customFormat="1">
      <c r="A8" s="429" t="s">
        <v>85</v>
      </c>
      <c r="B8" s="605">
        <v>15.7</v>
      </c>
      <c r="C8" s="126">
        <v>1127.5</v>
      </c>
      <c r="D8" s="126">
        <v>855.85317459244004</v>
      </c>
      <c r="E8" s="126">
        <v>1001.35824128659</v>
      </c>
      <c r="F8" s="126">
        <v>756.41038764213499</v>
      </c>
      <c r="G8" s="126">
        <v>1166.56821832676</v>
      </c>
      <c r="H8" s="126">
        <v>593.48027478482607</v>
      </c>
      <c r="I8" s="126">
        <v>1076.2949146231001</v>
      </c>
      <c r="J8" s="126">
        <v>1822.70617576018</v>
      </c>
      <c r="K8" s="126">
        <v>2076.3179278274201</v>
      </c>
      <c r="L8" s="126">
        <v>1196.0480140729899</v>
      </c>
      <c r="M8" s="126">
        <v>1347.8795312433401</v>
      </c>
      <c r="N8" s="126">
        <v>3261.8772350752602</v>
      </c>
      <c r="O8" s="414">
        <v>3298.2650991836499</v>
      </c>
    </row>
    <row r="9" spans="1:23" s="19" customFormat="1">
      <c r="A9" s="429" t="s">
        <v>258</v>
      </c>
      <c r="B9" s="605">
        <v>54.690323845467596</v>
      </c>
      <c r="C9" s="126">
        <v>63.506470184408599</v>
      </c>
      <c r="D9" s="126">
        <v>88.545679840655396</v>
      </c>
      <c r="E9" s="126">
        <v>75.120413211620601</v>
      </c>
      <c r="F9" s="126">
        <v>95.824457549969893</v>
      </c>
      <c r="G9" s="126">
        <v>95.771402337399195</v>
      </c>
      <c r="H9" s="126">
        <v>98.421043993203099</v>
      </c>
      <c r="I9" s="126">
        <v>144.41539356301098</v>
      </c>
      <c r="J9" s="126">
        <v>125.737322128684</v>
      </c>
      <c r="K9" s="126">
        <v>118.70208180913501</v>
      </c>
      <c r="L9" s="126">
        <v>112.49538043246899</v>
      </c>
      <c r="M9" s="126">
        <v>132.16822463549099</v>
      </c>
      <c r="N9" s="126">
        <v>126.482605275691</v>
      </c>
      <c r="O9" s="414">
        <v>80</v>
      </c>
    </row>
    <row r="10" spans="1:23" s="19" customFormat="1">
      <c r="A10" s="428" t="s">
        <v>11</v>
      </c>
      <c r="B10" s="605">
        <v>610.12476981700001</v>
      </c>
      <c r="C10" s="126">
        <v>549.92151462222228</v>
      </c>
      <c r="D10" s="126">
        <v>480.69512009773632</v>
      </c>
      <c r="E10" s="126">
        <v>406.06780062765603</v>
      </c>
      <c r="F10" s="126">
        <v>363.69120103518401</v>
      </c>
      <c r="G10" s="126">
        <v>299.52110664483837</v>
      </c>
      <c r="H10" s="126">
        <v>326.44427955622291</v>
      </c>
      <c r="I10" s="126">
        <v>386.31103749237724</v>
      </c>
      <c r="J10" s="126">
        <v>381.19720659200442</v>
      </c>
      <c r="K10" s="126">
        <v>344.9365039353832</v>
      </c>
      <c r="L10" s="126">
        <v>300.14284970894761</v>
      </c>
      <c r="M10" s="120">
        <v>474.46793236389601</v>
      </c>
      <c r="N10" s="120">
        <v>532.59930378396302</v>
      </c>
      <c r="O10" s="218">
        <v>484.38653277037105</v>
      </c>
    </row>
    <row r="11" spans="1:23" s="19" customFormat="1">
      <c r="A11" s="428" t="s">
        <v>10</v>
      </c>
      <c r="B11" s="605">
        <v>455.82554421364597</v>
      </c>
      <c r="C11" s="126">
        <v>335.015246964639</v>
      </c>
      <c r="D11" s="126">
        <v>330.49561994163901</v>
      </c>
      <c r="E11" s="126">
        <v>357.75433094422499</v>
      </c>
      <c r="F11" s="126">
        <v>344.43824403064502</v>
      </c>
      <c r="G11" s="126">
        <v>326.84454139642401</v>
      </c>
      <c r="H11" s="126">
        <v>299.20462614194503</v>
      </c>
      <c r="I11" s="126">
        <v>342.77697791885697</v>
      </c>
      <c r="J11" s="126">
        <v>425.50222571637795</v>
      </c>
      <c r="K11" s="126">
        <v>407.67620419760198</v>
      </c>
      <c r="L11" s="126">
        <v>495.35652744636798</v>
      </c>
      <c r="M11" s="126">
        <v>439.71245482800401</v>
      </c>
      <c r="N11" s="126">
        <v>385</v>
      </c>
      <c r="O11" s="414">
        <v>385</v>
      </c>
    </row>
    <row r="12" spans="1:23" s="19" customFormat="1">
      <c r="A12" s="428" t="s">
        <v>9</v>
      </c>
      <c r="B12" s="605">
        <v>21.767663622821701</v>
      </c>
      <c r="C12" s="126">
        <v>25.320230685926401</v>
      </c>
      <c r="D12" s="126">
        <v>28.303298993175598</v>
      </c>
      <c r="E12" s="126">
        <v>34.132322305869998</v>
      </c>
      <c r="F12" s="126">
        <v>38.4871692417952</v>
      </c>
      <c r="G12" s="126">
        <v>41.493977038025101</v>
      </c>
      <c r="H12" s="126">
        <v>39.053133125382104</v>
      </c>
      <c r="I12" s="126">
        <v>78.880384234576695</v>
      </c>
      <c r="J12" s="126">
        <v>186.037204016023</v>
      </c>
      <c r="K12" s="126">
        <v>265.71749680179698</v>
      </c>
      <c r="L12" s="126">
        <v>157.89369627616099</v>
      </c>
      <c r="M12" s="126">
        <v>296.4953507361638</v>
      </c>
      <c r="N12" s="126">
        <v>238.495350736164</v>
      </c>
      <c r="O12" s="414">
        <v>159</v>
      </c>
    </row>
    <row r="13" spans="1:23" s="19" customFormat="1">
      <c r="A13" s="428" t="s">
        <v>8</v>
      </c>
      <c r="B13" s="605">
        <v>0.81435890923738397</v>
      </c>
      <c r="C13" s="126">
        <v>0.51899466907247505</v>
      </c>
      <c r="D13" s="126">
        <v>0.86194259994173095</v>
      </c>
      <c r="E13" s="126">
        <v>0.55288010273849197</v>
      </c>
      <c r="F13" s="126">
        <v>327.03800384048498</v>
      </c>
      <c r="G13" s="126">
        <v>223.577781357291</v>
      </c>
      <c r="H13" s="126">
        <v>194.06662908120799</v>
      </c>
      <c r="I13" s="126">
        <v>57.972107267248802</v>
      </c>
      <c r="J13" s="126">
        <v>72.049541796757282</v>
      </c>
      <c r="K13" s="126">
        <v>79.241375063623778</v>
      </c>
      <c r="L13" s="126">
        <v>77.929397155637929</v>
      </c>
      <c r="M13" s="126">
        <v>70.828709492758023</v>
      </c>
      <c r="N13" s="126">
        <v>63.79</v>
      </c>
      <c r="O13" s="414">
        <v>67</v>
      </c>
    </row>
    <row r="14" spans="1:23" s="19" customFormat="1">
      <c r="A14" s="428" t="s">
        <v>6</v>
      </c>
      <c r="B14" s="605">
        <v>115.77723451</v>
      </c>
      <c r="C14" s="118">
        <v>33.167449559999994</v>
      </c>
      <c r="D14" s="118">
        <v>102.41764274799999</v>
      </c>
      <c r="E14" s="118">
        <v>82.142277295332477</v>
      </c>
      <c r="F14" s="118">
        <v>102.63004369000001</v>
      </c>
      <c r="G14" s="118">
        <v>88.01291059926308</v>
      </c>
      <c r="H14" s="118">
        <v>40.49267744263144</v>
      </c>
      <c r="I14" s="118">
        <v>143.06471457152037</v>
      </c>
      <c r="J14" s="118">
        <v>259.8652969152069</v>
      </c>
      <c r="K14" s="118">
        <v>748.0787612817777</v>
      </c>
      <c r="L14" s="118">
        <v>256.8166269808379</v>
      </c>
      <c r="M14" s="118">
        <v>563.45458118040119</v>
      </c>
      <c r="N14" s="118">
        <v>103.93990884291082</v>
      </c>
      <c r="O14" s="249">
        <v>517.58648842497098</v>
      </c>
      <c r="P14" s="24"/>
      <c r="Q14" s="24"/>
      <c r="R14" s="24"/>
      <c r="S14" s="24"/>
      <c r="T14" s="24"/>
      <c r="U14" s="24"/>
      <c r="V14" s="24"/>
      <c r="W14" s="24"/>
    </row>
    <row r="15" spans="1:23" s="19" customFormat="1">
      <c r="A15" s="428" t="s">
        <v>25</v>
      </c>
      <c r="B15" s="605">
        <v>69.207299230273208</v>
      </c>
      <c r="C15" s="126">
        <v>78.755190516711394</v>
      </c>
      <c r="D15" s="126">
        <v>80.114673133805496</v>
      </c>
      <c r="E15" s="126">
        <v>64.103034951980703</v>
      </c>
      <c r="F15" s="120">
        <v>80.721935105550202</v>
      </c>
      <c r="G15" s="120">
        <v>46.673693350308902</v>
      </c>
      <c r="H15" s="120">
        <v>66.479264696821701</v>
      </c>
      <c r="I15" s="120">
        <v>48.292447474635402</v>
      </c>
      <c r="J15" s="120">
        <v>53.670691329037005</v>
      </c>
      <c r="K15" s="120">
        <v>65.593517233881897</v>
      </c>
      <c r="L15" s="120">
        <v>64.026883053291897</v>
      </c>
      <c r="M15" s="120">
        <v>72.2915001467872</v>
      </c>
      <c r="N15" s="120">
        <v>82.371495541914697</v>
      </c>
      <c r="O15" s="218">
        <v>87.666070531233103</v>
      </c>
    </row>
    <row r="16" spans="1:23" s="19" customFormat="1">
      <c r="A16" s="428" t="s">
        <v>4</v>
      </c>
      <c r="B16" s="605">
        <v>17.376950521432398</v>
      </c>
      <c r="C16" s="126">
        <v>25.261929149179203</v>
      </c>
      <c r="D16" s="126">
        <v>17.6690700559239</v>
      </c>
      <c r="E16" s="118">
        <v>13</v>
      </c>
      <c r="F16" s="118">
        <v>15</v>
      </c>
      <c r="G16" s="118">
        <v>18</v>
      </c>
      <c r="H16" s="118">
        <v>22</v>
      </c>
      <c r="I16" s="118">
        <v>22</v>
      </c>
      <c r="J16" s="118">
        <v>23</v>
      </c>
      <c r="K16" s="118">
        <v>24</v>
      </c>
      <c r="L16" s="118">
        <v>10</v>
      </c>
      <c r="M16" s="118">
        <v>10</v>
      </c>
      <c r="N16" s="118">
        <v>11</v>
      </c>
      <c r="O16" s="249">
        <v>12</v>
      </c>
    </row>
    <row r="17" spans="1:15" s="19" customFormat="1">
      <c r="A17" s="428" t="s">
        <v>3</v>
      </c>
      <c r="B17" s="605">
        <v>1069.5713806116701</v>
      </c>
      <c r="C17" s="126">
        <v>1158.4218064069601</v>
      </c>
      <c r="D17" s="126">
        <v>1084.5343063062999</v>
      </c>
      <c r="E17" s="126">
        <v>970.65533720388703</v>
      </c>
      <c r="F17" s="126">
        <v>913.40310374998899</v>
      </c>
      <c r="G17" s="126">
        <v>825.25347987048895</v>
      </c>
      <c r="H17" s="126">
        <v>755.43404894977493</v>
      </c>
      <c r="I17" s="126">
        <v>873.86116060783809</v>
      </c>
      <c r="J17" s="126">
        <v>929.04338112684593</v>
      </c>
      <c r="K17" s="126">
        <v>890.05929372820799</v>
      </c>
      <c r="L17" s="126">
        <v>810.88160395263606</v>
      </c>
      <c r="M17" s="126">
        <v>926.65084365329301</v>
      </c>
      <c r="N17" s="126">
        <v>872.855576231192</v>
      </c>
      <c r="O17" s="414">
        <v>803</v>
      </c>
    </row>
    <row r="18" spans="1:15" s="19" customFormat="1">
      <c r="A18" s="429" t="s">
        <v>65</v>
      </c>
      <c r="B18" s="605">
        <v>344.28755263792198</v>
      </c>
      <c r="C18" s="126">
        <v>409.56336621141998</v>
      </c>
      <c r="D18" s="126">
        <v>390.13888810522502</v>
      </c>
      <c r="E18" s="126">
        <v>381.93078418391798</v>
      </c>
      <c r="F18" s="126">
        <v>389.484431959311</v>
      </c>
      <c r="G18" s="126">
        <v>387.76841296798096</v>
      </c>
      <c r="H18" s="126">
        <v>402.53145834667401</v>
      </c>
      <c r="I18" s="126">
        <v>402.63472176904901</v>
      </c>
      <c r="J18" s="126">
        <v>412.91007803161301</v>
      </c>
      <c r="K18" s="126">
        <v>433.49981340695297</v>
      </c>
      <c r="L18" s="126">
        <v>326.16072776265298</v>
      </c>
      <c r="M18" s="126">
        <v>558.4</v>
      </c>
      <c r="N18" s="126">
        <v>697.9</v>
      </c>
      <c r="O18" s="414">
        <v>726</v>
      </c>
    </row>
    <row r="19" spans="1:15" s="19" customFormat="1">
      <c r="A19" s="428" t="s">
        <v>2</v>
      </c>
      <c r="B19" s="605">
        <v>43.657311999999997</v>
      </c>
      <c r="C19" s="126">
        <v>46.276750719999995</v>
      </c>
      <c r="D19" s="126">
        <v>72.864000000000004</v>
      </c>
      <c r="E19" s="126">
        <v>53.980262060576599</v>
      </c>
      <c r="F19" s="126">
        <v>58.300302433284799</v>
      </c>
      <c r="G19" s="126">
        <v>47.046538129330301</v>
      </c>
      <c r="H19" s="126">
        <v>38.464441000524495</v>
      </c>
      <c r="I19" s="126">
        <v>93.644095262210996</v>
      </c>
      <c r="J19" s="126">
        <v>106.965625944343</v>
      </c>
      <c r="K19" s="126">
        <v>98.259120810822793</v>
      </c>
      <c r="L19" s="126">
        <v>134.86483171812901</v>
      </c>
      <c r="M19" s="126">
        <v>239.70936121013099</v>
      </c>
      <c r="N19" s="126">
        <v>243.486022923907</v>
      </c>
      <c r="O19" s="414">
        <v>246</v>
      </c>
    </row>
    <row r="20" spans="1:15" s="19" customFormat="1" ht="15" thickBot="1">
      <c r="A20" s="431" t="s">
        <v>40</v>
      </c>
      <c r="B20" s="606">
        <v>361.06540455399994</v>
      </c>
      <c r="C20" s="221">
        <v>1029.5690869601317</v>
      </c>
      <c r="D20" s="221">
        <v>1164.0034307444259</v>
      </c>
      <c r="E20" s="221">
        <v>1104.328072584804</v>
      </c>
      <c r="F20" s="221">
        <v>1166.0142311317445</v>
      </c>
      <c r="G20" s="221">
        <v>1253.2231857638048</v>
      </c>
      <c r="H20" s="221">
        <v>1102.7783103644981</v>
      </c>
      <c r="I20" s="221">
        <v>1013.3676575158164</v>
      </c>
      <c r="J20" s="221">
        <v>619.24696000000006</v>
      </c>
      <c r="K20" s="221">
        <v>635.67346699999996</v>
      </c>
      <c r="L20" s="221">
        <v>1002.100089</v>
      </c>
      <c r="M20" s="221">
        <v>1430.1</v>
      </c>
      <c r="N20" s="221">
        <v>1660</v>
      </c>
      <c r="O20" s="472">
        <v>1874</v>
      </c>
    </row>
    <row r="21" spans="1:15">
      <c r="A21" s="24"/>
      <c r="B21" s="24"/>
      <c r="C21" s="24"/>
      <c r="D21" s="24"/>
      <c r="E21" s="24"/>
      <c r="F21" s="24"/>
      <c r="G21" s="24"/>
      <c r="H21" s="24"/>
      <c r="I21" s="24"/>
      <c r="J21" s="24"/>
      <c r="K21" s="24"/>
      <c r="L21" s="24"/>
      <c r="M21" s="24"/>
      <c r="N21" s="24"/>
      <c r="O21" s="24"/>
    </row>
    <row r="22" spans="1:15">
      <c r="A22" s="149" t="s">
        <v>26</v>
      </c>
    </row>
    <row r="23" spans="1:15" ht="14.7" customHeight="1">
      <c r="A23" s="685" t="s">
        <v>552</v>
      </c>
      <c r="B23" s="685"/>
      <c r="C23" s="685"/>
      <c r="D23" s="685"/>
      <c r="E23" s="685"/>
      <c r="F23" s="685"/>
      <c r="G23" s="685"/>
      <c r="H23" s="685"/>
      <c r="I23" s="685"/>
      <c r="J23" s="685"/>
      <c r="K23" s="685"/>
      <c r="L23" s="685"/>
      <c r="M23" s="685"/>
      <c r="N23" s="685"/>
      <c r="O23" s="164"/>
    </row>
    <row r="24" spans="1:15" ht="30.6" customHeight="1">
      <c r="A24" s="685"/>
      <c r="B24" s="685"/>
      <c r="C24" s="685"/>
      <c r="D24" s="685"/>
      <c r="E24" s="685"/>
      <c r="F24" s="685"/>
      <c r="G24" s="685"/>
      <c r="H24" s="685"/>
      <c r="I24" s="685"/>
      <c r="J24" s="685"/>
      <c r="K24" s="685"/>
      <c r="L24" s="685"/>
      <c r="M24" s="685"/>
      <c r="N24" s="685"/>
      <c r="O24" s="164"/>
    </row>
    <row r="25" spans="1:15">
      <c r="A25" s="151"/>
      <c r="B25" s="151"/>
      <c r="C25" s="151"/>
      <c r="D25" s="151"/>
      <c r="E25" s="151"/>
      <c r="F25" s="151"/>
      <c r="G25" s="151"/>
      <c r="H25" s="151"/>
      <c r="I25" s="151"/>
      <c r="J25" s="151"/>
      <c r="K25" s="151"/>
      <c r="L25" s="164"/>
      <c r="M25" s="164"/>
    </row>
    <row r="26" spans="1:15">
      <c r="A26" s="155" t="s">
        <v>549</v>
      </c>
    </row>
  </sheetData>
  <mergeCells count="3">
    <mergeCell ref="A3:A4"/>
    <mergeCell ref="A23:N24"/>
    <mergeCell ref="B3:O3"/>
  </mergeCells>
  <hyperlinks>
    <hyperlink ref="Q6" location="Content!B20" display="Back to Content Page" xr:uid="{00000000-0004-0000-1C00-000000000000}"/>
  </hyperlinks>
  <pageMargins left="0.7" right="0.7" top="0.75" bottom="0.75" header="0.3" footer="0.3"/>
  <pageSetup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W28"/>
  <sheetViews>
    <sheetView zoomScale="87" zoomScaleNormal="87" workbookViewId="0">
      <selection activeCell="Q25" sqref="Q25:Q26"/>
    </sheetView>
  </sheetViews>
  <sheetFormatPr defaultColWidth="9.21875" defaultRowHeight="14.4"/>
  <cols>
    <col min="1" max="1" width="33.77734375" customWidth="1"/>
    <col min="2" max="10" width="7" customWidth="1"/>
    <col min="11" max="15" width="7.77734375" customWidth="1"/>
  </cols>
  <sheetData>
    <row r="1" spans="1:23">
      <c r="A1" s="32" t="s">
        <v>548</v>
      </c>
      <c r="B1" s="24"/>
      <c r="C1" s="24"/>
      <c r="D1" s="24"/>
      <c r="E1" s="24"/>
      <c r="F1" s="24"/>
      <c r="G1" s="24"/>
      <c r="H1" s="24"/>
      <c r="I1" s="24"/>
      <c r="J1" s="24"/>
      <c r="K1" s="24"/>
      <c r="L1" s="24"/>
      <c r="M1" s="24"/>
      <c r="N1" s="24"/>
      <c r="O1" s="24"/>
    </row>
    <row r="2" spans="1:23" ht="15" thickBot="1">
      <c r="A2" s="24"/>
      <c r="B2" s="24"/>
      <c r="C2" s="24"/>
      <c r="D2" s="24"/>
      <c r="E2" s="24"/>
      <c r="F2" s="24"/>
      <c r="G2" s="24"/>
      <c r="H2" s="24"/>
      <c r="I2" s="24"/>
      <c r="J2" s="24"/>
      <c r="K2" s="24"/>
      <c r="L2" s="24"/>
      <c r="M2" s="24"/>
      <c r="N2" s="24"/>
      <c r="O2" s="24"/>
    </row>
    <row r="3" spans="1:23" ht="15" thickBot="1">
      <c r="A3" s="712" t="s">
        <v>42</v>
      </c>
      <c r="B3" s="714" t="s">
        <v>91</v>
      </c>
      <c r="C3" s="715"/>
      <c r="D3" s="715"/>
      <c r="E3" s="715"/>
      <c r="F3" s="715"/>
      <c r="G3" s="715"/>
      <c r="H3" s="715"/>
      <c r="I3" s="715"/>
      <c r="J3" s="715"/>
      <c r="K3" s="715"/>
      <c r="L3" s="715"/>
      <c r="M3" s="715"/>
      <c r="N3" s="715"/>
      <c r="O3" s="716"/>
    </row>
    <row r="4" spans="1:23" s="19" customFormat="1" ht="15" customHeight="1">
      <c r="A4" s="713"/>
      <c r="B4" s="607">
        <v>2010</v>
      </c>
      <c r="C4" s="210">
        <v>2011</v>
      </c>
      <c r="D4" s="210">
        <v>2012</v>
      </c>
      <c r="E4" s="210">
        <v>2013</v>
      </c>
      <c r="F4" s="210">
        <v>2014</v>
      </c>
      <c r="G4" s="210">
        <v>2015</v>
      </c>
      <c r="H4" s="210">
        <v>2016</v>
      </c>
      <c r="I4" s="210">
        <v>2017</v>
      </c>
      <c r="J4" s="210">
        <v>2018</v>
      </c>
      <c r="K4" s="211">
        <v>2019</v>
      </c>
      <c r="L4" s="210">
        <v>2020</v>
      </c>
      <c r="M4" s="211">
        <v>2021</v>
      </c>
      <c r="N4" s="211">
        <v>2022</v>
      </c>
      <c r="O4" s="211">
        <v>2023</v>
      </c>
    </row>
    <row r="5" spans="1:23" s="19" customFormat="1">
      <c r="A5" s="428" t="s">
        <v>14</v>
      </c>
      <c r="B5" s="605">
        <v>714.45888600000001</v>
      </c>
      <c r="C5" s="126">
        <v>230.74669217220679</v>
      </c>
      <c r="D5" s="126">
        <v>225.75862964858155</v>
      </c>
      <c r="E5" s="126">
        <v>372.38</v>
      </c>
      <c r="F5" s="126">
        <v>719.44</v>
      </c>
      <c r="G5" s="126">
        <v>446.87</v>
      </c>
      <c r="H5" s="126">
        <v>341.44521999999995</v>
      </c>
      <c r="I5" s="126">
        <v>340.27454041000004</v>
      </c>
      <c r="J5" s="126">
        <v>178.35628</v>
      </c>
      <c r="K5" s="126">
        <v>89.381540000000001</v>
      </c>
      <c r="L5" s="126">
        <v>46.160979999999995</v>
      </c>
      <c r="M5" s="126">
        <v>13.70316</v>
      </c>
      <c r="N5" s="126">
        <v>52.381240000000005</v>
      </c>
      <c r="O5" s="414">
        <v>434</v>
      </c>
    </row>
    <row r="6" spans="1:23" s="19" customFormat="1">
      <c r="A6" s="428" t="s">
        <v>13</v>
      </c>
      <c r="B6" s="605">
        <v>99.754709550000015</v>
      </c>
      <c r="C6" s="118">
        <v>122.66804082436923</v>
      </c>
      <c r="D6" s="118">
        <v>124.613034853625</v>
      </c>
      <c r="E6" s="118">
        <v>97.601364692367966</v>
      </c>
      <c r="F6" s="118">
        <v>105.45671887199057</v>
      </c>
      <c r="G6" s="118">
        <v>94.909564968360911</v>
      </c>
      <c r="H6" s="118">
        <v>80.519307446569584</v>
      </c>
      <c r="I6" s="118">
        <v>81.269146780943203</v>
      </c>
      <c r="J6" s="118">
        <v>63.575612892751465</v>
      </c>
      <c r="K6" s="118">
        <v>99.416026333814884</v>
      </c>
      <c r="L6" s="118">
        <v>181.6606548517974</v>
      </c>
      <c r="M6" s="118">
        <v>243.89873970398259</v>
      </c>
      <c r="N6" s="126">
        <v>209.85615412158063</v>
      </c>
      <c r="O6" s="430">
        <v>211</v>
      </c>
      <c r="Q6" s="48" t="s">
        <v>12</v>
      </c>
    </row>
    <row r="7" spans="1:23" s="19" customFormat="1">
      <c r="A7" s="428" t="s">
        <v>259</v>
      </c>
      <c r="B7" s="605">
        <v>0.78661169854763302</v>
      </c>
      <c r="C7" s="126">
        <v>0.89533109728422</v>
      </c>
      <c r="D7" s="126">
        <v>0.82639959076018898</v>
      </c>
      <c r="E7" s="126">
        <v>0</v>
      </c>
      <c r="F7" s="126">
        <v>0.98169417952091098</v>
      </c>
      <c r="G7" s="126">
        <v>1.0614905140709801</v>
      </c>
      <c r="H7" s="126">
        <v>0.92060150788343997</v>
      </c>
      <c r="I7" s="126">
        <v>1.9291458744800101</v>
      </c>
      <c r="J7" s="126">
        <v>4.7086556678441402</v>
      </c>
      <c r="K7" s="126">
        <v>4.6606675533770501</v>
      </c>
      <c r="L7" s="126">
        <v>1.0641868422707998</v>
      </c>
      <c r="M7" s="126">
        <v>2.9915081711656897</v>
      </c>
      <c r="N7" s="126">
        <v>4</v>
      </c>
      <c r="O7" s="219"/>
    </row>
    <row r="8" spans="1:23" s="19" customFormat="1">
      <c r="A8" s="428" t="s">
        <v>85</v>
      </c>
      <c r="B8" s="605">
        <v>57.2</v>
      </c>
      <c r="C8" s="126">
        <v>812.6</v>
      </c>
      <c r="D8" s="126">
        <v>669.74599190704998</v>
      </c>
      <c r="E8" s="126">
        <v>920.03173182062596</v>
      </c>
      <c r="F8" s="126">
        <v>450.677740612592</v>
      </c>
      <c r="G8" s="126">
        <v>851.17741103999992</v>
      </c>
      <c r="H8" s="126">
        <v>450.36061847602394</v>
      </c>
      <c r="I8" s="126">
        <v>532.46310485014601</v>
      </c>
      <c r="J8" s="126">
        <v>913.82046084800299</v>
      </c>
      <c r="K8" s="126">
        <v>1004.48169454917</v>
      </c>
      <c r="L8" s="126">
        <v>746.03130059041405</v>
      </c>
      <c r="M8" s="126">
        <v>730.58041904034701</v>
      </c>
      <c r="N8" s="126">
        <v>2048</v>
      </c>
      <c r="O8" s="219">
        <v>1705</v>
      </c>
    </row>
    <row r="9" spans="1:23" s="19" customFormat="1">
      <c r="A9" s="428" t="s">
        <v>258</v>
      </c>
      <c r="B9" s="605">
        <v>11.6920372656644</v>
      </c>
      <c r="C9" s="126">
        <v>27.857280694231701</v>
      </c>
      <c r="D9" s="126">
        <v>49.547870545906498</v>
      </c>
      <c r="E9" s="126">
        <v>27.141111141872997</v>
      </c>
      <c r="F9" s="120">
        <v>17.5018631815141</v>
      </c>
      <c r="G9" s="120">
        <v>19.330858635366802</v>
      </c>
      <c r="H9" s="120">
        <v>18.849753453243</v>
      </c>
      <c r="I9" s="120">
        <v>19.4671665880362</v>
      </c>
      <c r="J9" s="120">
        <v>24.2335424803235</v>
      </c>
      <c r="K9" s="120">
        <v>26.891451267302902</v>
      </c>
      <c r="L9" s="120">
        <v>24.421403352557498</v>
      </c>
      <c r="M9" s="120">
        <v>40.599677079773301</v>
      </c>
      <c r="N9" s="120">
        <v>40.562436169230104</v>
      </c>
      <c r="O9" s="219">
        <v>37.791185684490003</v>
      </c>
    </row>
    <row r="10" spans="1:23" s="19" customFormat="1">
      <c r="A10" s="428" t="s">
        <v>11</v>
      </c>
      <c r="B10" s="605">
        <v>19.284925999999999</v>
      </c>
      <c r="C10" s="126"/>
      <c r="D10" s="126"/>
      <c r="E10" s="126"/>
      <c r="F10" s="126"/>
      <c r="G10" s="126"/>
      <c r="H10" s="126"/>
      <c r="I10" s="120">
        <v>2.2239819256869899</v>
      </c>
      <c r="J10" s="120">
        <v>3.5309009976204497</v>
      </c>
      <c r="K10" s="120">
        <v>3.3959884601155901</v>
      </c>
      <c r="L10" s="120">
        <v>2.8291394506877698</v>
      </c>
      <c r="M10" s="120">
        <v>3.0761529649060297</v>
      </c>
      <c r="N10" s="120">
        <v>2.7870785847194899</v>
      </c>
      <c r="O10" s="219">
        <v>2.4627430576631499</v>
      </c>
    </row>
    <row r="11" spans="1:23" s="19" customFormat="1">
      <c r="A11" s="428" t="s">
        <v>10</v>
      </c>
      <c r="B11" s="605">
        <v>58.909226184259801</v>
      </c>
      <c r="C11" s="126">
        <v>54.2141986567716</v>
      </c>
      <c r="D11" s="126">
        <v>63.112378122204497</v>
      </c>
      <c r="E11" s="126">
        <v>55.195669668518903</v>
      </c>
      <c r="F11" s="126">
        <v>49.749228961424798</v>
      </c>
      <c r="G11" s="126">
        <v>57.976274828867602</v>
      </c>
      <c r="H11" s="126">
        <v>47.656921846224598</v>
      </c>
      <c r="I11" s="126">
        <v>63.489593220900701</v>
      </c>
      <c r="J11" s="126">
        <v>74.2653738404899</v>
      </c>
      <c r="K11" s="126">
        <v>63.243733919781398</v>
      </c>
      <c r="L11" s="126">
        <v>42.944963239174101</v>
      </c>
      <c r="M11" s="126">
        <v>54.091502493577195</v>
      </c>
      <c r="N11" s="126">
        <v>100</v>
      </c>
      <c r="O11" s="219"/>
    </row>
    <row r="12" spans="1:23" s="19" customFormat="1">
      <c r="A12" s="428" t="s">
        <v>9</v>
      </c>
      <c r="B12" s="605">
        <v>14.9077846751909</v>
      </c>
      <c r="C12" s="126">
        <v>17.4502521580884</v>
      </c>
      <c r="D12" s="126">
        <v>17.793232820609902</v>
      </c>
      <c r="E12" s="126">
        <v>16.452845575420799</v>
      </c>
      <c r="F12" s="126">
        <v>18.552017835054901</v>
      </c>
      <c r="G12" s="126">
        <v>20.0012459857126</v>
      </c>
      <c r="H12" s="126">
        <v>7.5932246224767397</v>
      </c>
      <c r="I12" s="126">
        <v>12.174027933417101</v>
      </c>
      <c r="J12" s="126">
        <v>14.979831897017</v>
      </c>
      <c r="K12" s="126">
        <v>32.026968784103801</v>
      </c>
      <c r="L12" s="126">
        <v>36.843589445959502</v>
      </c>
      <c r="M12" s="118">
        <v>154.44202511127642</v>
      </c>
      <c r="N12" s="118">
        <v>181.345</v>
      </c>
      <c r="O12" s="430">
        <v>118.23548714502</v>
      </c>
    </row>
    <row r="13" spans="1:23" s="19" customFormat="1">
      <c r="A13" s="428" t="s">
        <v>8</v>
      </c>
      <c r="B13" s="605">
        <v>209.43600938063952</v>
      </c>
      <c r="C13" s="126">
        <v>269.91669044819082</v>
      </c>
      <c r="D13" s="126">
        <v>226.14356059317561</v>
      </c>
      <c r="E13" s="126">
        <v>179.05261366688819</v>
      </c>
      <c r="F13" s="126">
        <v>237.77106318094667</v>
      </c>
      <c r="G13" s="126">
        <v>195</v>
      </c>
      <c r="H13" s="126">
        <v>599.02998400000001</v>
      </c>
      <c r="I13" s="126">
        <v>140.59468535849032</v>
      </c>
      <c r="J13" s="126">
        <v>181.55305808172665</v>
      </c>
      <c r="K13" s="126">
        <v>201.10564557235577</v>
      </c>
      <c r="L13" s="126">
        <v>189.1</v>
      </c>
      <c r="M13" s="126">
        <v>197.54326155853539</v>
      </c>
      <c r="N13" s="126">
        <v>197.06</v>
      </c>
      <c r="O13" s="219">
        <v>216.5</v>
      </c>
    </row>
    <row r="14" spans="1:23" s="19" customFormat="1">
      <c r="A14" s="428" t="s">
        <v>6</v>
      </c>
      <c r="B14" s="605">
        <v>53.681013210000003</v>
      </c>
      <c r="C14" s="118">
        <v>32.642884202833017</v>
      </c>
      <c r="D14" s="118">
        <v>69.743905179307731</v>
      </c>
      <c r="E14" s="118">
        <v>85.015358995340051</v>
      </c>
      <c r="F14" s="118">
        <v>76.07231913199999</v>
      </c>
      <c r="G14" s="118">
        <v>108.18503931837731</v>
      </c>
      <c r="H14" s="118">
        <v>56.92076331210388</v>
      </c>
      <c r="I14" s="118">
        <v>82.645774512290842</v>
      </c>
      <c r="J14" s="118">
        <v>89.685469272270751</v>
      </c>
      <c r="K14" s="118">
        <v>82.78134664497388</v>
      </c>
      <c r="L14" s="118">
        <v>116.17051016333885</v>
      </c>
      <c r="M14" s="118">
        <v>117.15864375855359</v>
      </c>
      <c r="N14" s="118">
        <v>98.15426606897708</v>
      </c>
      <c r="O14" s="430">
        <v>134.80160849507465</v>
      </c>
      <c r="P14"/>
      <c r="Q14" s="24"/>
      <c r="R14" s="24"/>
      <c r="S14" s="24"/>
      <c r="T14" s="24"/>
      <c r="U14" s="24"/>
      <c r="V14" s="24"/>
      <c r="W14" s="24"/>
    </row>
    <row r="15" spans="1:23" s="19" customFormat="1">
      <c r="A15" s="428" t="s">
        <v>25</v>
      </c>
      <c r="B15" s="605">
        <v>81.636368362729797</v>
      </c>
      <c r="C15" s="118">
        <v>111.95212071447601</v>
      </c>
      <c r="D15" s="118">
        <v>103.50316855135701</v>
      </c>
      <c r="E15" s="118">
        <v>83.084221896418896</v>
      </c>
      <c r="F15" s="120">
        <v>131.231613482635</v>
      </c>
      <c r="G15" s="120">
        <v>71.439738984257289</v>
      </c>
      <c r="H15" s="120">
        <v>49.880620517677201</v>
      </c>
      <c r="I15" s="120">
        <v>68.4812343549047</v>
      </c>
      <c r="J15" s="120">
        <v>57.922969995844795</v>
      </c>
      <c r="K15" s="120">
        <v>95.556581896455498</v>
      </c>
      <c r="L15" s="120">
        <v>104.74290787850001</v>
      </c>
      <c r="M15" s="120">
        <v>93.747499276397704</v>
      </c>
      <c r="N15" s="120">
        <v>79.92782550344171</v>
      </c>
      <c r="O15" s="219">
        <v>83.044526018119299</v>
      </c>
      <c r="P15"/>
      <c r="Q15" s="24"/>
      <c r="R15" s="24"/>
      <c r="S15" s="24"/>
      <c r="T15" s="24"/>
      <c r="U15" s="24"/>
      <c r="V15" s="24"/>
      <c r="W15" s="24"/>
    </row>
    <row r="16" spans="1:23" s="19" customFormat="1">
      <c r="A16" s="428" t="s">
        <v>4</v>
      </c>
      <c r="B16" s="605">
        <v>41.220615993137798</v>
      </c>
      <c r="C16" s="118">
        <v>50.219370743301504</v>
      </c>
      <c r="D16" s="118">
        <v>56.9584580677787</v>
      </c>
      <c r="E16" s="118">
        <v>61</v>
      </c>
      <c r="F16" s="118">
        <v>58</v>
      </c>
      <c r="G16" s="118">
        <v>74</v>
      </c>
      <c r="H16" s="118">
        <v>63</v>
      </c>
      <c r="I16" s="118">
        <v>68</v>
      </c>
      <c r="J16" s="118">
        <v>75</v>
      </c>
      <c r="K16" s="118">
        <v>73</v>
      </c>
      <c r="L16" s="118">
        <v>45</v>
      </c>
      <c r="M16" s="118">
        <v>49</v>
      </c>
      <c r="N16" s="118">
        <v>61</v>
      </c>
      <c r="O16" s="430">
        <v>60</v>
      </c>
      <c r="P16"/>
      <c r="Q16" s="24"/>
      <c r="R16" s="24"/>
      <c r="S16" s="24"/>
      <c r="T16" s="24"/>
      <c r="U16" s="24"/>
      <c r="V16" s="24"/>
      <c r="W16" s="24"/>
    </row>
    <row r="17" spans="1:23" s="19" customFormat="1">
      <c r="A17" s="428" t="s">
        <v>3</v>
      </c>
      <c r="B17" s="605">
        <v>1352.79918548405</v>
      </c>
      <c r="C17" s="118">
        <v>1422.6978646830901</v>
      </c>
      <c r="D17" s="118">
        <v>1319.94436944932</v>
      </c>
      <c r="E17" s="118">
        <v>1181.9804186965</v>
      </c>
      <c r="F17" s="118">
        <v>1093.5858758394402</v>
      </c>
      <c r="G17" s="118">
        <v>980.09783852220698</v>
      </c>
      <c r="H17" s="118">
        <v>896.79866432497204</v>
      </c>
      <c r="I17" s="118">
        <v>1033.4897644907101</v>
      </c>
      <c r="J17" s="118">
        <v>1097.8436910359499</v>
      </c>
      <c r="K17" s="118">
        <v>1052.03811259502</v>
      </c>
      <c r="L17" s="118">
        <v>920.78183014987894</v>
      </c>
      <c r="M17" s="118">
        <v>1066.4504554384</v>
      </c>
      <c r="N17" s="118">
        <v>1011.8898499294199</v>
      </c>
      <c r="O17" s="219">
        <v>932.42040583205198</v>
      </c>
      <c r="P17"/>
      <c r="Q17" s="24"/>
      <c r="R17" s="24"/>
      <c r="S17" s="24"/>
      <c r="T17" s="24"/>
      <c r="U17" s="24"/>
      <c r="V17" s="24"/>
      <c r="W17" s="24"/>
    </row>
    <row r="18" spans="1:23" s="19" customFormat="1">
      <c r="A18" s="428" t="s">
        <v>65</v>
      </c>
      <c r="B18" s="605">
        <v>123.02367166677099</v>
      </c>
      <c r="C18" s="118">
        <v>133.4</v>
      </c>
      <c r="D18" s="118">
        <v>162.40267105826399</v>
      </c>
      <c r="E18" s="118">
        <v>129.70391132575</v>
      </c>
      <c r="F18" s="118">
        <v>98.283104930250005</v>
      </c>
      <c r="G18" s="118">
        <v>103.818117805111</v>
      </c>
      <c r="H18" s="118">
        <v>108.374755875715</v>
      </c>
      <c r="I18" s="118">
        <v>114.385281804762</v>
      </c>
      <c r="J18" s="118">
        <v>99.054685019179104</v>
      </c>
      <c r="K18" s="118">
        <v>87.214900109687292</v>
      </c>
      <c r="L18" s="118">
        <v>86.974410933604702</v>
      </c>
      <c r="M18" s="118">
        <v>122</v>
      </c>
      <c r="N18" s="126">
        <v>162</v>
      </c>
      <c r="O18" s="430"/>
      <c r="P18"/>
      <c r="Q18" s="24"/>
      <c r="R18" s="24"/>
      <c r="S18" s="24"/>
      <c r="T18" s="24"/>
      <c r="U18" s="24"/>
      <c r="V18" s="24"/>
      <c r="W18" s="24"/>
    </row>
    <row r="19" spans="1:23" s="19" customFormat="1">
      <c r="A19" s="428" t="s">
        <v>2</v>
      </c>
      <c r="B19" s="605">
        <v>68.063986</v>
      </c>
      <c r="C19" s="118">
        <v>70.413825160000002</v>
      </c>
      <c r="D19" s="118">
        <v>96.921999999999997</v>
      </c>
      <c r="E19" s="118">
        <v>77.324470741962998</v>
      </c>
      <c r="F19" s="118">
        <v>81.199881135442496</v>
      </c>
      <c r="G19" s="118">
        <v>72.104698870736996</v>
      </c>
      <c r="H19" s="118">
        <v>63.4058364378634</v>
      </c>
      <c r="I19" s="118">
        <v>121.370620673676</v>
      </c>
      <c r="J19" s="118">
        <v>132.00136406392798</v>
      </c>
      <c r="K19" s="118">
        <v>103.80672385359</v>
      </c>
      <c r="L19" s="118">
        <v>88.510886082422701</v>
      </c>
      <c r="M19" s="118">
        <v>122.331951706984</v>
      </c>
      <c r="N19" s="126">
        <v>131.254122967163</v>
      </c>
      <c r="O19" s="430">
        <v>135</v>
      </c>
      <c r="P19"/>
      <c r="Q19" s="24"/>
      <c r="R19" s="24"/>
      <c r="S19" s="24"/>
      <c r="T19" s="24"/>
      <c r="U19" s="24"/>
      <c r="V19" s="24"/>
      <c r="W19" s="24"/>
    </row>
    <row r="20" spans="1:23" s="19" customFormat="1" ht="15" thickBot="1">
      <c r="A20" s="431" t="s">
        <v>40</v>
      </c>
      <c r="B20" s="606">
        <v>9.0215104225797802</v>
      </c>
      <c r="C20" s="432">
        <v>9.4455214124410301</v>
      </c>
      <c r="D20" s="432">
        <v>9.8894609188257601</v>
      </c>
      <c r="E20" s="432">
        <v>10.354265582010601</v>
      </c>
      <c r="F20" s="432">
        <v>10.8409160643651</v>
      </c>
      <c r="G20" s="432">
        <v>11.350439119390201</v>
      </c>
      <c r="H20" s="432">
        <v>13.8448711232992</v>
      </c>
      <c r="I20" s="432">
        <v>18.574999615999999</v>
      </c>
      <c r="J20" s="432">
        <v>29.278892447195798</v>
      </c>
      <c r="K20" s="432">
        <v>13.480565662</v>
      </c>
      <c r="L20" s="432">
        <v>21.707094032000001</v>
      </c>
      <c r="M20" s="432"/>
      <c r="N20" s="221"/>
      <c r="O20" s="433"/>
      <c r="P20"/>
      <c r="Q20" s="24"/>
      <c r="R20" s="24"/>
      <c r="S20" s="24"/>
      <c r="T20" s="24"/>
      <c r="U20" s="24"/>
      <c r="V20" s="24"/>
      <c r="W20" s="24"/>
    </row>
    <row r="21" spans="1:23">
      <c r="A21" s="24"/>
      <c r="B21" s="24"/>
      <c r="C21" s="24"/>
      <c r="D21" s="24"/>
      <c r="E21" s="24"/>
      <c r="F21" s="24"/>
      <c r="G21" s="24"/>
      <c r="H21" s="24"/>
      <c r="I21" s="24"/>
      <c r="J21" s="24"/>
      <c r="K21" s="24"/>
      <c r="L21" s="24"/>
      <c r="M21" s="24"/>
      <c r="N21" s="24"/>
      <c r="O21" s="24"/>
    </row>
    <row r="22" spans="1:23">
      <c r="A22" s="149" t="s">
        <v>26</v>
      </c>
    </row>
    <row r="23" spans="1:23" ht="14.7" customHeight="1">
      <c r="A23" s="685" t="s">
        <v>551</v>
      </c>
      <c r="B23" s="685"/>
      <c r="C23" s="685"/>
      <c r="D23" s="685"/>
      <c r="E23" s="685"/>
      <c r="F23" s="685"/>
      <c r="G23" s="685"/>
      <c r="H23" s="685"/>
      <c r="I23" s="685"/>
      <c r="J23" s="685"/>
      <c r="K23" s="685"/>
      <c r="L23" s="685"/>
      <c r="M23" s="685"/>
      <c r="N23" s="685"/>
      <c r="O23" s="164"/>
    </row>
    <row r="24" spans="1:23" ht="18" customHeight="1">
      <c r="A24" s="685"/>
      <c r="B24" s="685"/>
      <c r="C24" s="685"/>
      <c r="D24" s="685"/>
      <c r="E24" s="685"/>
      <c r="F24" s="685"/>
      <c r="G24" s="685"/>
      <c r="H24" s="685"/>
      <c r="I24" s="685"/>
      <c r="J24" s="685"/>
      <c r="K24" s="685"/>
      <c r="L24" s="685"/>
      <c r="M24" s="685"/>
      <c r="N24" s="685"/>
      <c r="O24" s="164"/>
    </row>
    <row r="25" spans="1:23" ht="13.2" customHeight="1">
      <c r="A25" s="698"/>
      <c r="B25" s="698"/>
      <c r="C25" s="698"/>
      <c r="D25" s="698"/>
      <c r="E25" s="698"/>
      <c r="F25" s="698"/>
      <c r="G25" s="698"/>
      <c r="H25" s="698"/>
      <c r="I25" s="698"/>
      <c r="J25" s="698"/>
      <c r="K25" s="698"/>
      <c r="L25" s="347"/>
      <c r="M25" s="347"/>
    </row>
    <row r="26" spans="1:23">
      <c r="A26" s="155" t="s">
        <v>550</v>
      </c>
      <c r="J26" s="73"/>
    </row>
    <row r="28" spans="1:23">
      <c r="C28" s="608"/>
      <c r="D28" s="608"/>
      <c r="E28" s="608"/>
      <c r="F28" s="608"/>
      <c r="G28" s="608"/>
      <c r="H28" s="608"/>
      <c r="I28" s="608"/>
      <c r="J28" s="608"/>
      <c r="K28" s="608"/>
      <c r="L28" s="608"/>
      <c r="M28" s="608"/>
      <c r="N28" s="608"/>
      <c r="O28" s="608"/>
    </row>
  </sheetData>
  <mergeCells count="4">
    <mergeCell ref="A3:A4"/>
    <mergeCell ref="A25:K25"/>
    <mergeCell ref="A23:N24"/>
    <mergeCell ref="B3:O3"/>
  </mergeCells>
  <hyperlinks>
    <hyperlink ref="Q6" location="Content!B20" display="Back to Content Page" xr:uid="{00000000-0004-0000-1D00-000000000000}"/>
  </hyperlinks>
  <pageMargins left="0.7" right="0.7" top="0.75" bottom="0.75" header="0.3" footer="0.3"/>
  <pageSetup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8:K9"/>
  <sheetViews>
    <sheetView workbookViewId="0">
      <selection activeCell="A15" sqref="A15"/>
    </sheetView>
  </sheetViews>
  <sheetFormatPr defaultColWidth="9.21875" defaultRowHeight="14.4"/>
  <cols>
    <col min="5" max="5" width="9.77734375" customWidth="1"/>
  </cols>
  <sheetData>
    <row r="8" spans="2:11" ht="58.8">
      <c r="B8" s="676">
        <v>2</v>
      </c>
      <c r="C8" s="676"/>
      <c r="D8" s="676"/>
      <c r="E8" s="676"/>
      <c r="F8" s="676"/>
      <c r="G8" s="676"/>
      <c r="H8" s="676"/>
      <c r="I8" s="676"/>
      <c r="J8" s="676"/>
      <c r="K8" s="676"/>
    </row>
    <row r="9" spans="2:11" ht="58.8">
      <c r="B9" s="676" t="s">
        <v>400</v>
      </c>
      <c r="C9" s="676"/>
      <c r="D9" s="676"/>
      <c r="E9" s="676"/>
      <c r="F9" s="676"/>
      <c r="G9" s="676"/>
      <c r="H9" s="676"/>
      <c r="I9" s="676"/>
      <c r="J9" s="676"/>
      <c r="K9" s="676"/>
    </row>
  </sheetData>
  <mergeCells count="2">
    <mergeCell ref="B8:K8"/>
    <mergeCell ref="B9:K9"/>
  </mergeCells>
  <printOptions horizontalCentered="1" verticalCentered="1"/>
  <pageMargins left="0.7" right="0.7" top="0.75" bottom="0.75" header="0.3" footer="0.3"/>
  <pageSetup orientation="landscape"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8:H9"/>
  <sheetViews>
    <sheetView workbookViewId="0">
      <selection activeCell="A15" sqref="A15"/>
    </sheetView>
  </sheetViews>
  <sheetFormatPr defaultColWidth="9.21875" defaultRowHeight="14.4"/>
  <cols>
    <col min="5" max="5" width="9.77734375" customWidth="1"/>
  </cols>
  <sheetData>
    <row r="8" spans="2:8" ht="58.8">
      <c r="B8" s="676" t="s">
        <v>412</v>
      </c>
      <c r="C8" s="676"/>
      <c r="D8" s="676"/>
      <c r="E8" s="676"/>
      <c r="F8" s="676"/>
      <c r="G8" s="676"/>
      <c r="H8" s="676"/>
    </row>
    <row r="9" spans="2:8" ht="58.8">
      <c r="B9" s="678" t="s">
        <v>401</v>
      </c>
      <c r="C9" s="678"/>
      <c r="D9" s="678"/>
      <c r="E9" s="678"/>
      <c r="F9" s="678"/>
      <c r="G9" s="678"/>
      <c r="H9" s="678"/>
    </row>
  </sheetData>
  <mergeCells count="2">
    <mergeCell ref="B8:H8"/>
    <mergeCell ref="B9:H9"/>
  </mergeCells>
  <printOptions horizontalCentered="1" verticalCentered="1"/>
  <pageMargins left="0.7" right="0.7" top="0.75" bottom="0.75" header="0.3" footer="0.3"/>
  <pageSetup orientation="landscape"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C52"/>
  <sheetViews>
    <sheetView workbookViewId="0">
      <pane xSplit="2" ySplit="3" topLeftCell="E35" activePane="bottomRight" state="frozen"/>
      <selection pane="topRight" activeCell="C1" sqref="C1"/>
      <selection pane="bottomLeft" activeCell="A4" sqref="A4"/>
      <selection pane="bottomRight" activeCell="R39" sqref="R39:X44"/>
    </sheetView>
  </sheetViews>
  <sheetFormatPr defaultColWidth="9.21875" defaultRowHeight="14.4"/>
  <cols>
    <col min="1" max="1" width="33.77734375" customWidth="1"/>
    <col min="2" max="2" width="9" customWidth="1"/>
    <col min="3" max="16" width="7" customWidth="1"/>
  </cols>
  <sheetData>
    <row r="1" spans="1:29">
      <c r="A1" s="29" t="s">
        <v>698</v>
      </c>
      <c r="B1" s="24"/>
      <c r="C1" s="24"/>
      <c r="D1" s="24"/>
      <c r="E1" s="24"/>
      <c r="F1" s="24"/>
      <c r="G1" s="24"/>
      <c r="H1" s="24"/>
      <c r="I1" s="24"/>
      <c r="J1" s="24"/>
    </row>
    <row r="2" spans="1:29" ht="15" thickBot="1">
      <c r="A2" s="24"/>
      <c r="B2" s="24"/>
      <c r="C2" s="24"/>
      <c r="D2" s="24"/>
      <c r="E2" s="24"/>
      <c r="F2" s="24"/>
      <c r="G2" s="24"/>
      <c r="H2" s="24"/>
      <c r="I2" s="24"/>
      <c r="J2" s="24"/>
    </row>
    <row r="3" spans="1:29" ht="15" thickBot="1">
      <c r="A3" s="491" t="s">
        <v>15</v>
      </c>
      <c r="B3" s="492" t="s">
        <v>45</v>
      </c>
      <c r="C3" s="493">
        <v>2010</v>
      </c>
      <c r="D3" s="493">
        <v>2011</v>
      </c>
      <c r="E3" s="493">
        <v>2012</v>
      </c>
      <c r="F3" s="493">
        <v>2013</v>
      </c>
      <c r="G3" s="493">
        <v>2014</v>
      </c>
      <c r="H3" s="493">
        <v>2015</v>
      </c>
      <c r="I3" s="494">
        <v>2016</v>
      </c>
      <c r="J3" s="494">
        <v>2017</v>
      </c>
      <c r="K3" s="494">
        <v>2018</v>
      </c>
      <c r="L3" s="494">
        <v>2019</v>
      </c>
      <c r="M3" s="494">
        <v>2020</v>
      </c>
      <c r="N3" s="494">
        <v>2021</v>
      </c>
      <c r="O3" s="494">
        <v>2022</v>
      </c>
      <c r="P3" s="494">
        <v>2023</v>
      </c>
    </row>
    <row r="4" spans="1:29">
      <c r="A4" s="720" t="s">
        <v>14</v>
      </c>
      <c r="B4" s="345" t="s">
        <v>43</v>
      </c>
      <c r="C4" s="495">
        <v>51.9</v>
      </c>
      <c r="D4" s="495">
        <v>56.6</v>
      </c>
      <c r="E4" s="495">
        <v>56.6</v>
      </c>
      <c r="F4" s="495">
        <v>56.6</v>
      </c>
      <c r="G4" s="495">
        <v>53</v>
      </c>
      <c r="H4" s="495">
        <v>53</v>
      </c>
      <c r="I4" s="495">
        <v>58.1</v>
      </c>
      <c r="J4" s="495">
        <v>58.1</v>
      </c>
      <c r="K4" s="495">
        <v>57.2</v>
      </c>
      <c r="L4" s="495">
        <v>57.2</v>
      </c>
      <c r="M4" s="495"/>
      <c r="N4" s="495"/>
      <c r="O4" s="495">
        <v>62.5</v>
      </c>
      <c r="P4" s="496"/>
    </row>
    <row r="5" spans="1:29">
      <c r="A5" s="717"/>
      <c r="B5" s="97" t="s">
        <v>44</v>
      </c>
      <c r="C5" s="113">
        <v>80.900000000000006</v>
      </c>
      <c r="D5" s="113">
        <v>81.8</v>
      </c>
      <c r="E5" s="113">
        <v>81.8</v>
      </c>
      <c r="F5" s="113">
        <v>81.8</v>
      </c>
      <c r="G5" s="113">
        <v>80</v>
      </c>
      <c r="H5" s="113">
        <v>80</v>
      </c>
      <c r="I5" s="113">
        <v>83.9</v>
      </c>
      <c r="J5" s="113">
        <v>83.9</v>
      </c>
      <c r="K5" s="113">
        <v>82.6</v>
      </c>
      <c r="L5" s="113">
        <v>82.6</v>
      </c>
      <c r="M5" s="113"/>
      <c r="N5" s="113"/>
      <c r="O5" s="113">
        <v>82.800003051757798</v>
      </c>
      <c r="P5" s="222"/>
      <c r="Z5" s="48" t="s">
        <v>12</v>
      </c>
    </row>
    <row r="6" spans="1:29">
      <c r="A6" s="717"/>
      <c r="B6" s="97" t="s">
        <v>46</v>
      </c>
      <c r="C6" s="113">
        <v>65.599999999999994</v>
      </c>
      <c r="D6" s="113">
        <v>68.599999999999994</v>
      </c>
      <c r="E6" s="113">
        <v>68.599999999999994</v>
      </c>
      <c r="F6" s="113">
        <v>68.599999999999994</v>
      </c>
      <c r="G6" s="113">
        <v>65.599999999999994</v>
      </c>
      <c r="H6" s="113">
        <v>65.599999999999994</v>
      </c>
      <c r="I6" s="113">
        <v>70</v>
      </c>
      <c r="J6" s="113">
        <v>70</v>
      </c>
      <c r="K6" s="113">
        <v>69.099999999999994</v>
      </c>
      <c r="L6" s="113">
        <v>69.099999999999994</v>
      </c>
      <c r="M6" s="113"/>
      <c r="N6" s="113"/>
      <c r="O6" s="113">
        <v>72.400001525878906</v>
      </c>
      <c r="P6" s="222"/>
      <c r="R6" s="158" t="s">
        <v>26</v>
      </c>
      <c r="S6" s="24"/>
      <c r="T6" s="28"/>
      <c r="U6" s="28"/>
      <c r="V6" s="28"/>
      <c r="W6" s="28"/>
      <c r="X6" s="28"/>
      <c r="Y6" s="28"/>
      <c r="Z6" s="28"/>
      <c r="AA6" s="28"/>
    </row>
    <row r="7" spans="1:29" ht="15" customHeight="1">
      <c r="A7" s="717" t="s">
        <v>13</v>
      </c>
      <c r="B7" s="97" t="s">
        <v>43</v>
      </c>
      <c r="C7" s="113">
        <v>86.5</v>
      </c>
      <c r="D7" s="113">
        <v>86.5</v>
      </c>
      <c r="E7" s="113">
        <v>86.5</v>
      </c>
      <c r="F7" s="113">
        <v>86.5</v>
      </c>
      <c r="G7" s="113">
        <v>89.6</v>
      </c>
      <c r="H7" s="113">
        <v>89.6</v>
      </c>
      <c r="I7" s="113">
        <v>88.7</v>
      </c>
      <c r="J7" s="113"/>
      <c r="K7" s="113"/>
      <c r="L7" s="113"/>
      <c r="M7" s="113"/>
      <c r="N7" s="113"/>
      <c r="O7" s="113"/>
      <c r="P7" s="222"/>
      <c r="R7" s="685" t="s">
        <v>89</v>
      </c>
      <c r="S7" s="685"/>
      <c r="T7" s="685"/>
      <c r="U7" s="685"/>
      <c r="V7" s="685"/>
      <c r="W7" s="685"/>
      <c r="X7" s="685"/>
      <c r="Y7" s="151"/>
      <c r="Z7" s="151"/>
      <c r="AA7" s="151"/>
      <c r="AB7" s="151"/>
      <c r="AC7" s="151"/>
    </row>
    <row r="8" spans="1:29">
      <c r="A8" s="717"/>
      <c r="B8" s="97" t="s">
        <v>44</v>
      </c>
      <c r="C8" s="113">
        <v>85.1</v>
      </c>
      <c r="D8" s="113">
        <v>85.1</v>
      </c>
      <c r="E8" s="113">
        <v>85.1</v>
      </c>
      <c r="F8" s="113">
        <v>85.1</v>
      </c>
      <c r="G8" s="113">
        <v>87.5</v>
      </c>
      <c r="H8" s="113">
        <v>87.5</v>
      </c>
      <c r="I8" s="113">
        <v>91</v>
      </c>
      <c r="J8" s="113"/>
      <c r="K8" s="113"/>
      <c r="L8" s="113"/>
      <c r="M8" s="113"/>
      <c r="N8" s="113"/>
      <c r="O8" s="113"/>
      <c r="P8" s="222"/>
      <c r="R8" s="685"/>
      <c r="S8" s="685"/>
      <c r="T8" s="685"/>
      <c r="U8" s="685"/>
      <c r="V8" s="685"/>
      <c r="W8" s="685"/>
      <c r="X8" s="685"/>
      <c r="Y8" s="151"/>
      <c r="Z8" s="151"/>
      <c r="AA8" s="151"/>
      <c r="AB8" s="151"/>
      <c r="AC8" s="151"/>
    </row>
    <row r="9" spans="1:29">
      <c r="A9" s="717"/>
      <c r="B9" s="97" t="s">
        <v>46</v>
      </c>
      <c r="C9" s="113">
        <v>85.3</v>
      </c>
      <c r="D9" s="113">
        <v>85.3</v>
      </c>
      <c r="E9" s="113">
        <v>85.3</v>
      </c>
      <c r="F9" s="113">
        <v>85.3</v>
      </c>
      <c r="G9" s="113">
        <v>88.6</v>
      </c>
      <c r="H9" s="113">
        <v>88.6</v>
      </c>
      <c r="I9" s="113">
        <v>90</v>
      </c>
      <c r="J9" s="113"/>
      <c r="K9" s="113"/>
      <c r="L9" s="113"/>
      <c r="M9" s="113"/>
      <c r="N9" s="113"/>
      <c r="O9" s="113"/>
      <c r="P9" s="222"/>
      <c r="R9" s="685"/>
      <c r="S9" s="685"/>
      <c r="T9" s="685"/>
      <c r="U9" s="685"/>
      <c r="V9" s="685"/>
      <c r="W9" s="685"/>
      <c r="X9" s="685"/>
      <c r="Y9" s="151"/>
      <c r="Z9" s="151"/>
      <c r="AA9" s="151"/>
      <c r="AB9" s="151"/>
      <c r="AC9" s="151"/>
    </row>
    <row r="10" spans="1:29" ht="15" customHeight="1">
      <c r="A10" s="717" t="s">
        <v>259</v>
      </c>
      <c r="B10" s="97" t="s">
        <v>43</v>
      </c>
      <c r="C10" s="113"/>
      <c r="D10" s="113"/>
      <c r="E10" s="113">
        <v>42.63729</v>
      </c>
      <c r="F10" s="113"/>
      <c r="G10" s="113"/>
      <c r="H10" s="113"/>
      <c r="I10" s="113"/>
      <c r="J10" s="113"/>
      <c r="K10" s="113">
        <v>52.956389999999999</v>
      </c>
      <c r="L10" s="113"/>
      <c r="M10" s="113"/>
      <c r="N10" s="113"/>
      <c r="O10" s="113">
        <v>56.869998931884801</v>
      </c>
      <c r="P10" s="222"/>
      <c r="R10" s="685" t="s">
        <v>164</v>
      </c>
      <c r="S10" s="685"/>
      <c r="T10" s="685"/>
      <c r="U10" s="685"/>
      <c r="V10" s="685"/>
      <c r="W10" s="685"/>
      <c r="X10" s="685"/>
      <c r="Y10" s="151"/>
      <c r="Z10" s="151"/>
      <c r="AA10" s="151"/>
      <c r="AB10" s="151"/>
      <c r="AC10" s="151"/>
    </row>
    <row r="11" spans="1:29">
      <c r="A11" s="717"/>
      <c r="B11" s="97" t="s">
        <v>44</v>
      </c>
      <c r="C11" s="113"/>
      <c r="D11" s="113"/>
      <c r="E11" s="113">
        <v>56.479799999999997</v>
      </c>
      <c r="F11" s="113"/>
      <c r="G11" s="113"/>
      <c r="H11" s="113"/>
      <c r="I11" s="113"/>
      <c r="J11" s="113"/>
      <c r="K11" s="113">
        <v>64.644199999999998</v>
      </c>
      <c r="L11" s="113"/>
      <c r="M11" s="113"/>
      <c r="N11" s="113"/>
      <c r="O11" s="113">
        <v>66.550003051757798</v>
      </c>
      <c r="P11" s="222"/>
      <c r="R11" s="685"/>
      <c r="S11" s="685"/>
      <c r="T11" s="685"/>
      <c r="U11" s="685"/>
      <c r="V11" s="685"/>
      <c r="W11" s="685"/>
      <c r="X11" s="685"/>
      <c r="Y11" s="151"/>
      <c r="Z11" s="151"/>
      <c r="AA11" s="151"/>
      <c r="AB11" s="151"/>
      <c r="AC11" s="151"/>
    </row>
    <row r="12" spans="1:29">
      <c r="A12" s="717"/>
      <c r="B12" s="97" t="s">
        <v>46</v>
      </c>
      <c r="C12" s="113"/>
      <c r="D12" s="113"/>
      <c r="E12" s="113">
        <v>49.19614</v>
      </c>
      <c r="F12" s="113"/>
      <c r="G12" s="113"/>
      <c r="H12" s="113"/>
      <c r="I12" s="113"/>
      <c r="J12" s="113"/>
      <c r="K12" s="113">
        <v>58.817019999999999</v>
      </c>
      <c r="L12" s="113"/>
      <c r="M12" s="113"/>
      <c r="N12" s="113"/>
      <c r="O12" s="113">
        <v>61.709999084472699</v>
      </c>
      <c r="P12" s="222"/>
      <c r="R12" s="685"/>
      <c r="S12" s="685"/>
      <c r="T12" s="685"/>
      <c r="U12" s="685"/>
      <c r="V12" s="685"/>
      <c r="W12" s="685"/>
      <c r="X12" s="685"/>
      <c r="Y12" s="151"/>
      <c r="Z12" s="151"/>
      <c r="AA12" s="151"/>
      <c r="AB12" s="151"/>
      <c r="AC12" s="151"/>
    </row>
    <row r="13" spans="1:29" ht="16.5" customHeight="1">
      <c r="A13" s="717" t="s">
        <v>85</v>
      </c>
      <c r="B13" s="97" t="s">
        <v>43</v>
      </c>
      <c r="C13" s="113">
        <v>56.950270000000003</v>
      </c>
      <c r="D13" s="113"/>
      <c r="E13" s="113">
        <v>62.918643951416001</v>
      </c>
      <c r="F13" s="113"/>
      <c r="G13" s="113">
        <v>73.599999999999994</v>
      </c>
      <c r="H13" s="113">
        <v>66.035709999999995</v>
      </c>
      <c r="I13" s="113">
        <v>66.499979999999994</v>
      </c>
      <c r="J13" s="113"/>
      <c r="K13" s="113"/>
      <c r="L13" s="113"/>
      <c r="M13" s="113"/>
      <c r="N13" s="113"/>
      <c r="O13" s="113">
        <v>71.730003356933594</v>
      </c>
      <c r="P13" s="222"/>
      <c r="R13" s="685"/>
      <c r="S13" s="685"/>
      <c r="T13" s="685"/>
      <c r="U13" s="685"/>
      <c r="V13" s="685"/>
      <c r="W13" s="685"/>
      <c r="X13" s="685"/>
      <c r="Y13" s="151"/>
      <c r="Z13" s="151"/>
      <c r="AA13" s="151"/>
      <c r="AB13" s="151"/>
      <c r="AC13" s="151"/>
    </row>
    <row r="14" spans="1:29" ht="15" customHeight="1">
      <c r="A14" s="717"/>
      <c r="B14" s="97" t="s">
        <v>44</v>
      </c>
      <c r="C14" s="113">
        <v>76.900120000000001</v>
      </c>
      <c r="D14" s="113"/>
      <c r="E14" s="113">
        <v>87.908393859863295</v>
      </c>
      <c r="F14" s="113"/>
      <c r="G14" s="113">
        <v>91.2</v>
      </c>
      <c r="H14" s="113">
        <v>88.857069999999993</v>
      </c>
      <c r="I14" s="113">
        <v>88.524690000000007</v>
      </c>
      <c r="J14" s="113"/>
      <c r="K14" s="113"/>
      <c r="L14" s="113"/>
      <c r="M14" s="113"/>
      <c r="N14" s="113"/>
      <c r="O14" s="113">
        <v>89.629997253417997</v>
      </c>
      <c r="P14" s="222"/>
      <c r="R14" s="685" t="s">
        <v>230</v>
      </c>
      <c r="S14" s="685"/>
      <c r="T14" s="685"/>
      <c r="U14" s="685"/>
      <c r="V14" s="685"/>
      <c r="W14" s="685"/>
      <c r="X14" s="685"/>
      <c r="Y14" s="151"/>
      <c r="Z14" s="151"/>
      <c r="AA14" s="151"/>
      <c r="AB14" s="151"/>
      <c r="AC14" s="151"/>
    </row>
    <row r="15" spans="1:29" ht="15" customHeight="1">
      <c r="A15" s="717"/>
      <c r="B15" s="97" t="s">
        <v>46</v>
      </c>
      <c r="C15" s="113">
        <v>66.79862</v>
      </c>
      <c r="D15" s="113"/>
      <c r="E15" s="113">
        <v>75.017196655273395</v>
      </c>
      <c r="F15" s="113"/>
      <c r="G15" s="113">
        <v>82.6</v>
      </c>
      <c r="H15" s="113">
        <v>77.289640000000006</v>
      </c>
      <c r="I15" s="113">
        <v>77.042680000000004</v>
      </c>
      <c r="J15" s="113"/>
      <c r="K15" s="113"/>
      <c r="L15" s="113"/>
      <c r="M15" s="113"/>
      <c r="N15" s="113"/>
      <c r="O15" s="113">
        <v>80.540000915527301</v>
      </c>
      <c r="P15" s="222"/>
      <c r="R15" s="685"/>
      <c r="S15" s="685"/>
      <c r="T15" s="685"/>
      <c r="U15" s="685"/>
      <c r="V15" s="685"/>
      <c r="W15" s="685"/>
      <c r="X15" s="685"/>
      <c r="Y15" s="151"/>
      <c r="Z15" s="151"/>
      <c r="AA15" s="151"/>
      <c r="AB15" s="151"/>
      <c r="AC15" s="151"/>
    </row>
    <row r="16" spans="1:29">
      <c r="A16" s="717" t="s">
        <v>258</v>
      </c>
      <c r="B16" s="97" t="s">
        <v>43</v>
      </c>
      <c r="C16" s="113">
        <v>94.2</v>
      </c>
      <c r="D16" s="113">
        <v>87.3</v>
      </c>
      <c r="E16" s="113">
        <v>87.3</v>
      </c>
      <c r="F16" s="113">
        <v>87.3</v>
      </c>
      <c r="G16" s="113">
        <v>87.3</v>
      </c>
      <c r="H16" s="113">
        <v>87.498040000000003</v>
      </c>
      <c r="I16" s="113">
        <v>87.498040000000003</v>
      </c>
      <c r="J16" s="113"/>
      <c r="K16" s="113">
        <v>88.542689999999993</v>
      </c>
      <c r="L16" s="113"/>
      <c r="M16" s="113">
        <v>89.470001220703097</v>
      </c>
      <c r="N16" s="113"/>
      <c r="O16" s="113"/>
      <c r="P16" s="222"/>
      <c r="R16" s="685"/>
      <c r="S16" s="685"/>
      <c r="T16" s="685"/>
      <c r="U16" s="685"/>
      <c r="V16" s="685"/>
      <c r="W16" s="685"/>
      <c r="X16" s="685"/>
      <c r="Y16" s="151"/>
      <c r="Z16" s="151"/>
      <c r="AA16" s="151"/>
      <c r="AB16" s="151"/>
      <c r="AC16" s="151"/>
    </row>
    <row r="17" spans="1:29">
      <c r="A17" s="717"/>
      <c r="B17" s="97" t="s">
        <v>44</v>
      </c>
      <c r="C17" s="113">
        <v>90.9</v>
      </c>
      <c r="D17" s="113">
        <v>88.4</v>
      </c>
      <c r="E17" s="113">
        <v>88.4</v>
      </c>
      <c r="F17" s="113">
        <v>88.4</v>
      </c>
      <c r="G17" s="113">
        <v>88.4</v>
      </c>
      <c r="H17" s="113">
        <v>87.441119999999998</v>
      </c>
      <c r="I17" s="113">
        <v>87.441119999999998</v>
      </c>
      <c r="J17" s="113"/>
      <c r="K17" s="113">
        <v>88.287580000000005</v>
      </c>
      <c r="L17" s="113"/>
      <c r="M17" s="113">
        <v>89.069999694824205</v>
      </c>
      <c r="N17" s="113"/>
      <c r="O17" s="113"/>
      <c r="P17" s="222"/>
      <c r="R17" s="685"/>
      <c r="S17" s="685"/>
      <c r="T17" s="685"/>
      <c r="U17" s="685"/>
      <c r="V17" s="685"/>
      <c r="W17" s="685"/>
      <c r="X17" s="685"/>
      <c r="Y17" s="28"/>
      <c r="Z17" s="28"/>
      <c r="AA17" s="28"/>
    </row>
    <row r="18" spans="1:29" ht="15" customHeight="1">
      <c r="A18" s="717"/>
      <c r="B18" s="97" t="s">
        <v>46</v>
      </c>
      <c r="C18" s="113">
        <v>92.55</v>
      </c>
      <c r="D18" s="113">
        <v>87.8</v>
      </c>
      <c r="E18" s="113">
        <v>87.8</v>
      </c>
      <c r="F18" s="113">
        <v>87.8</v>
      </c>
      <c r="G18" s="113">
        <v>87.8</v>
      </c>
      <c r="H18" s="113">
        <v>87.470190000000002</v>
      </c>
      <c r="I18" s="113">
        <v>87.470190000000002</v>
      </c>
      <c r="J18" s="113"/>
      <c r="K18" s="113">
        <v>88.419380000000004</v>
      </c>
      <c r="L18" s="113"/>
      <c r="M18" s="113">
        <v>89.279998779296903</v>
      </c>
      <c r="N18" s="113"/>
      <c r="O18" s="113"/>
      <c r="P18" s="222"/>
      <c r="R18" s="685" t="s">
        <v>246</v>
      </c>
      <c r="S18" s="685"/>
      <c r="T18" s="685"/>
      <c r="U18" s="685"/>
      <c r="V18" s="685"/>
      <c r="W18" s="685"/>
      <c r="X18" s="685"/>
      <c r="Y18" s="24"/>
      <c r="Z18" s="24"/>
      <c r="AA18" s="24"/>
    </row>
    <row r="19" spans="1:29">
      <c r="A19" s="717" t="s">
        <v>11</v>
      </c>
      <c r="B19" s="97" t="s">
        <v>43</v>
      </c>
      <c r="C19" s="113">
        <v>95.594650000000001</v>
      </c>
      <c r="D19" s="113"/>
      <c r="E19" s="113"/>
      <c r="F19" s="113"/>
      <c r="G19" s="113">
        <v>84.934889999999996</v>
      </c>
      <c r="H19" s="113">
        <v>88.287499999999994</v>
      </c>
      <c r="I19" s="113"/>
      <c r="J19" s="113"/>
      <c r="K19" s="113"/>
      <c r="L19" s="113"/>
      <c r="M19" s="113"/>
      <c r="N19" s="113"/>
      <c r="O19" s="113">
        <v>89.760002136230497</v>
      </c>
      <c r="P19" s="222"/>
      <c r="R19" s="685"/>
      <c r="S19" s="685"/>
      <c r="T19" s="685"/>
      <c r="U19" s="685"/>
      <c r="V19" s="685"/>
      <c r="W19" s="685"/>
      <c r="X19" s="685"/>
      <c r="Y19" s="28"/>
      <c r="Z19" s="28"/>
      <c r="AA19" s="28"/>
    </row>
    <row r="20" spans="1:29" ht="15" customHeight="1">
      <c r="A20" s="717"/>
      <c r="B20" s="97" t="s">
        <v>44</v>
      </c>
      <c r="C20" s="113">
        <v>83.316500000000005</v>
      </c>
      <c r="D20" s="113"/>
      <c r="E20" s="113"/>
      <c r="F20" s="113"/>
      <c r="G20" s="113">
        <v>67.747470000000007</v>
      </c>
      <c r="H20" s="113">
        <v>70.066779999999994</v>
      </c>
      <c r="I20" s="113"/>
      <c r="J20" s="113"/>
      <c r="K20" s="113"/>
      <c r="L20" s="113"/>
      <c r="M20" s="113"/>
      <c r="N20" s="113"/>
      <c r="O20" s="113">
        <v>73.940002441406193</v>
      </c>
      <c r="P20" s="222"/>
      <c r="R20" s="685"/>
      <c r="S20" s="685"/>
      <c r="T20" s="685"/>
      <c r="U20" s="685"/>
      <c r="V20" s="685"/>
      <c r="W20" s="685"/>
      <c r="X20" s="685"/>
      <c r="Y20" s="151"/>
      <c r="Z20" s="151"/>
      <c r="AA20" s="151"/>
      <c r="AB20" s="151"/>
      <c r="AC20" s="151"/>
    </row>
    <row r="21" spans="1:29">
      <c r="A21" s="717"/>
      <c r="B21" s="97" t="s">
        <v>46</v>
      </c>
      <c r="C21" s="113">
        <v>89.647319999999993</v>
      </c>
      <c r="D21" s="113">
        <v>87.4</v>
      </c>
      <c r="E21" s="113"/>
      <c r="F21" s="113"/>
      <c r="G21" s="113">
        <v>76.635199999999998</v>
      </c>
      <c r="H21" s="113">
        <v>79.360939999999999</v>
      </c>
      <c r="I21" s="113"/>
      <c r="J21" s="113"/>
      <c r="K21" s="113"/>
      <c r="L21" s="113"/>
      <c r="M21" s="113"/>
      <c r="N21" s="113"/>
      <c r="O21" s="113">
        <v>82.010002136230497</v>
      </c>
      <c r="P21" s="222"/>
      <c r="R21" s="685"/>
      <c r="S21" s="685"/>
      <c r="T21" s="685"/>
      <c r="U21" s="685"/>
      <c r="V21" s="685"/>
      <c r="W21" s="685"/>
      <c r="X21" s="685"/>
      <c r="Y21" s="151"/>
      <c r="Z21" s="151"/>
      <c r="AA21" s="151"/>
      <c r="AB21" s="151"/>
      <c r="AC21" s="151"/>
    </row>
    <row r="22" spans="1:29" ht="15" customHeight="1">
      <c r="A22" s="717" t="s">
        <v>10</v>
      </c>
      <c r="B22" s="97" t="s">
        <v>43</v>
      </c>
      <c r="C22" s="113"/>
      <c r="D22" s="113"/>
      <c r="E22" s="113">
        <v>75.099999999999994</v>
      </c>
      <c r="F22" s="113"/>
      <c r="G22" s="113"/>
      <c r="H22" s="113">
        <v>62.613790000000002</v>
      </c>
      <c r="I22" s="113"/>
      <c r="J22" s="113"/>
      <c r="K22" s="113">
        <v>75.099999999999994</v>
      </c>
      <c r="L22" s="113"/>
      <c r="M22" s="113"/>
      <c r="N22" s="113"/>
      <c r="O22" s="113">
        <v>76.029998779296903</v>
      </c>
      <c r="P22" s="222"/>
      <c r="R22" s="685" t="s">
        <v>326</v>
      </c>
      <c r="S22" s="685"/>
      <c r="T22" s="685"/>
      <c r="U22" s="685"/>
      <c r="V22" s="685"/>
      <c r="W22" s="685"/>
      <c r="X22" s="685"/>
    </row>
    <row r="23" spans="1:29">
      <c r="A23" s="717"/>
      <c r="B23" s="97" t="s">
        <v>44</v>
      </c>
      <c r="C23" s="113"/>
      <c r="D23" s="113"/>
      <c r="E23" s="113">
        <v>68.3</v>
      </c>
      <c r="F23" s="113"/>
      <c r="G23" s="113"/>
      <c r="H23" s="113">
        <v>66.742270000000005</v>
      </c>
      <c r="I23" s="113"/>
      <c r="J23" s="113"/>
      <c r="K23" s="113">
        <v>78.400000000000006</v>
      </c>
      <c r="L23" s="113"/>
      <c r="M23" s="113"/>
      <c r="N23" s="113"/>
      <c r="O23" s="113">
        <v>78.930000305175795</v>
      </c>
      <c r="P23" s="222"/>
      <c r="R23" s="685"/>
      <c r="S23" s="685"/>
      <c r="T23" s="685"/>
      <c r="U23" s="685"/>
      <c r="V23" s="685"/>
      <c r="W23" s="685"/>
      <c r="X23" s="685"/>
    </row>
    <row r="24" spans="1:29">
      <c r="A24" s="717"/>
      <c r="B24" s="97" t="s">
        <v>46</v>
      </c>
      <c r="C24" s="113"/>
      <c r="D24" s="113"/>
      <c r="E24" s="113">
        <v>71.599999999999994</v>
      </c>
      <c r="F24" s="113"/>
      <c r="G24" s="113"/>
      <c r="H24" s="113">
        <v>64.656300000000002</v>
      </c>
      <c r="I24" s="113"/>
      <c r="J24" s="113"/>
      <c r="K24" s="113">
        <v>76.7</v>
      </c>
      <c r="L24" s="113"/>
      <c r="M24" s="113"/>
      <c r="N24" s="113"/>
      <c r="O24" s="113">
        <v>77.480003356933594</v>
      </c>
      <c r="P24" s="222"/>
      <c r="R24" s="685"/>
      <c r="S24" s="685"/>
      <c r="T24" s="685"/>
      <c r="U24" s="685"/>
      <c r="V24" s="685"/>
      <c r="W24" s="685"/>
      <c r="X24" s="685"/>
    </row>
    <row r="25" spans="1:29">
      <c r="A25" s="717" t="s">
        <v>9</v>
      </c>
      <c r="B25" s="97" t="s">
        <v>43</v>
      </c>
      <c r="C25" s="113">
        <v>77.400000000000006</v>
      </c>
      <c r="D25" s="113">
        <v>65.099999999999994</v>
      </c>
      <c r="E25" s="113"/>
      <c r="F25" s="113">
        <v>63.9</v>
      </c>
      <c r="G25" s="113">
        <v>64</v>
      </c>
      <c r="H25" s="113">
        <v>55.2</v>
      </c>
      <c r="I25" s="113"/>
      <c r="J25" s="113"/>
      <c r="K25" s="113"/>
      <c r="L25" s="113"/>
      <c r="M25" s="113"/>
      <c r="N25" s="113"/>
      <c r="O25" s="113">
        <v>65.089996337890597</v>
      </c>
      <c r="P25" s="222"/>
      <c r="R25" s="685"/>
      <c r="S25" s="685"/>
      <c r="T25" s="685"/>
      <c r="U25" s="685"/>
      <c r="V25" s="685"/>
      <c r="W25" s="685"/>
      <c r="X25" s="685"/>
    </row>
    <row r="26" spans="1:29">
      <c r="A26" s="717"/>
      <c r="B26" s="97" t="s">
        <v>44</v>
      </c>
      <c r="C26" s="113">
        <v>81.75</v>
      </c>
      <c r="D26" s="113">
        <v>82.5</v>
      </c>
      <c r="E26" s="113"/>
      <c r="F26" s="113">
        <v>73.099999999999994</v>
      </c>
      <c r="G26" s="113">
        <v>80.5</v>
      </c>
      <c r="H26" s="113">
        <v>69.75</v>
      </c>
      <c r="I26" s="113"/>
      <c r="J26" s="113"/>
      <c r="K26" s="113"/>
      <c r="L26" s="113"/>
      <c r="M26" s="113"/>
      <c r="N26" s="113"/>
      <c r="O26" s="113">
        <v>71.370002746582003</v>
      </c>
      <c r="P26" s="222"/>
      <c r="R26" s="685"/>
      <c r="S26" s="685"/>
      <c r="T26" s="685"/>
      <c r="U26" s="685"/>
      <c r="V26" s="685"/>
      <c r="W26" s="685"/>
      <c r="X26" s="685"/>
    </row>
    <row r="27" spans="1:29" ht="18" customHeight="1">
      <c r="A27" s="717"/>
      <c r="B27" s="97" t="s">
        <v>46</v>
      </c>
      <c r="C27" s="113">
        <v>79.48</v>
      </c>
      <c r="D27" s="113">
        <v>73.599999999999994</v>
      </c>
      <c r="E27" s="113"/>
      <c r="F27" s="113">
        <v>71.3</v>
      </c>
      <c r="G27" s="113">
        <v>71.8</v>
      </c>
      <c r="H27" s="113">
        <v>62.14</v>
      </c>
      <c r="I27" s="113"/>
      <c r="J27" s="113"/>
      <c r="K27" s="113"/>
      <c r="L27" s="113"/>
      <c r="M27" s="113"/>
      <c r="N27" s="113"/>
      <c r="O27" s="113">
        <v>68.080001831054702</v>
      </c>
      <c r="P27" s="222"/>
      <c r="R27" s="685" t="s">
        <v>361</v>
      </c>
      <c r="S27" s="685"/>
      <c r="T27" s="685"/>
      <c r="U27" s="685"/>
      <c r="V27" s="685"/>
      <c r="W27" s="685"/>
      <c r="X27" s="685"/>
    </row>
    <row r="28" spans="1:29">
      <c r="A28" s="717" t="s">
        <v>8</v>
      </c>
      <c r="B28" s="97" t="s">
        <v>43</v>
      </c>
      <c r="C28" s="113">
        <v>86.210149999999999</v>
      </c>
      <c r="D28" s="113">
        <v>86.658072442039497</v>
      </c>
      <c r="E28" s="113">
        <v>87.3</v>
      </c>
      <c r="F28" s="113">
        <v>89.050944946589965</v>
      </c>
      <c r="G28" s="113">
        <v>90.3</v>
      </c>
      <c r="H28" s="113">
        <v>88.481870000000001</v>
      </c>
      <c r="I28" s="113">
        <v>90.980549999999994</v>
      </c>
      <c r="J28" s="113"/>
      <c r="K28" s="113">
        <v>89.366380000000007</v>
      </c>
      <c r="L28" s="113"/>
      <c r="M28" s="113"/>
      <c r="N28" s="113">
        <v>90.459999084472699</v>
      </c>
      <c r="O28" s="113"/>
      <c r="P28" s="222"/>
      <c r="R28" s="685"/>
      <c r="S28" s="685"/>
      <c r="T28" s="685"/>
      <c r="U28" s="685"/>
      <c r="V28" s="685"/>
      <c r="W28" s="685"/>
      <c r="X28" s="685"/>
    </row>
    <row r="29" spans="1:29">
      <c r="A29" s="717"/>
      <c r="B29" s="97" t="s">
        <v>44</v>
      </c>
      <c r="C29" s="113">
        <v>90.914760000000001</v>
      </c>
      <c r="D29" s="113">
        <v>91.951720433505017</v>
      </c>
      <c r="E29" s="113">
        <v>92.3</v>
      </c>
      <c r="F29" s="113">
        <v>94.03689403689404</v>
      </c>
      <c r="G29" s="113">
        <v>94.8</v>
      </c>
      <c r="H29" s="113">
        <v>92.853229999999996</v>
      </c>
      <c r="I29" s="113">
        <v>95.435860000000005</v>
      </c>
      <c r="J29" s="113"/>
      <c r="K29" s="113">
        <v>93.357349999999997</v>
      </c>
      <c r="L29" s="113"/>
      <c r="M29" s="113"/>
      <c r="N29" s="113">
        <v>93.910003662109403</v>
      </c>
      <c r="O29" s="113"/>
      <c r="P29" s="222"/>
      <c r="R29" s="685" t="s">
        <v>366</v>
      </c>
      <c r="S29" s="685"/>
      <c r="T29" s="685"/>
      <c r="U29" s="685"/>
      <c r="V29" s="685"/>
      <c r="W29" s="685"/>
      <c r="X29" s="685"/>
    </row>
    <row r="30" spans="1:29">
      <c r="A30" s="717"/>
      <c r="B30" s="97" t="s">
        <v>46</v>
      </c>
      <c r="C30" s="113">
        <v>88.513959999999997</v>
      </c>
      <c r="D30" s="113">
        <v>89.249835763958004</v>
      </c>
      <c r="E30" s="113">
        <v>89.8</v>
      </c>
      <c r="F30" s="113">
        <v>91.490031479538303</v>
      </c>
      <c r="G30" s="113">
        <v>92.5</v>
      </c>
      <c r="H30" s="113">
        <v>90.622529999999998</v>
      </c>
      <c r="I30" s="113">
        <v>93.157839999999993</v>
      </c>
      <c r="J30" s="113"/>
      <c r="K30" s="113">
        <v>91.325389999999999</v>
      </c>
      <c r="L30" s="113"/>
      <c r="M30" s="113"/>
      <c r="N30" s="113">
        <v>92.150001525878906</v>
      </c>
      <c r="O30" s="113"/>
      <c r="P30" s="222"/>
      <c r="R30" s="685"/>
      <c r="S30" s="685"/>
      <c r="T30" s="685"/>
      <c r="U30" s="685"/>
      <c r="V30" s="685"/>
      <c r="W30" s="685"/>
      <c r="X30" s="685"/>
    </row>
    <row r="31" spans="1:29">
      <c r="A31" s="717" t="s">
        <v>6</v>
      </c>
      <c r="B31" s="97" t="s">
        <v>43</v>
      </c>
      <c r="C31" s="113">
        <v>42.847499999999997</v>
      </c>
      <c r="D31" s="113">
        <v>30.1</v>
      </c>
      <c r="E31" s="113">
        <v>38.200000000000003</v>
      </c>
      <c r="F31" s="113"/>
      <c r="G31" s="113">
        <v>42.2</v>
      </c>
      <c r="H31" s="113">
        <v>42.2</v>
      </c>
      <c r="I31" s="113"/>
      <c r="J31" s="113">
        <v>50.295140000000004</v>
      </c>
      <c r="K31" s="113"/>
      <c r="L31" s="113">
        <v>51</v>
      </c>
      <c r="M31" s="113">
        <v>51</v>
      </c>
      <c r="N31" s="113"/>
      <c r="O31" s="113">
        <v>49.2</v>
      </c>
      <c r="P31" s="222"/>
    </row>
    <row r="32" spans="1:29">
      <c r="A32" s="717"/>
      <c r="B32" s="97" t="s">
        <v>44</v>
      </c>
      <c r="C32" s="113">
        <v>70.802530000000004</v>
      </c>
      <c r="D32" s="113">
        <v>59.8</v>
      </c>
      <c r="E32" s="113">
        <v>66.900000000000006</v>
      </c>
      <c r="F32" s="113"/>
      <c r="G32" s="113">
        <v>69.900000000000006</v>
      </c>
      <c r="H32" s="113">
        <v>69.900000000000006</v>
      </c>
      <c r="I32" s="113"/>
      <c r="J32" s="113">
        <v>72.599450000000004</v>
      </c>
      <c r="K32" s="113"/>
      <c r="L32" s="113">
        <v>27.4</v>
      </c>
      <c r="M32" s="113">
        <v>27.4</v>
      </c>
      <c r="N32" s="113"/>
      <c r="O32" s="113">
        <v>25.9</v>
      </c>
      <c r="P32" s="222"/>
      <c r="Q32" s="15" t="s">
        <v>16</v>
      </c>
      <c r="R32" s="719" t="s">
        <v>476</v>
      </c>
      <c r="S32" s="719"/>
      <c r="T32" s="719"/>
      <c r="U32" s="719"/>
      <c r="V32" s="719"/>
      <c r="W32" s="719"/>
      <c r="X32" s="719"/>
    </row>
    <row r="33" spans="1:24">
      <c r="A33" s="717"/>
      <c r="B33" s="97" t="s">
        <v>46</v>
      </c>
      <c r="C33" s="113">
        <v>56.108429999999998</v>
      </c>
      <c r="D33" s="113"/>
      <c r="E33" s="113">
        <v>51.1</v>
      </c>
      <c r="F33" s="113">
        <v>52.487499999999997</v>
      </c>
      <c r="G33" s="113">
        <v>55.1</v>
      </c>
      <c r="H33" s="113">
        <v>55.1</v>
      </c>
      <c r="I33" s="113"/>
      <c r="J33" s="113">
        <v>60.655430000000003</v>
      </c>
      <c r="K33" s="113"/>
      <c r="L33" s="113">
        <v>39.9</v>
      </c>
      <c r="M33" s="113">
        <v>39.9</v>
      </c>
      <c r="N33" s="113"/>
      <c r="O33" s="113">
        <v>38.299999999999997</v>
      </c>
      <c r="P33" s="222"/>
      <c r="R33" s="719"/>
      <c r="S33" s="719"/>
      <c r="T33" s="719"/>
      <c r="U33" s="719"/>
      <c r="V33" s="719"/>
      <c r="W33" s="719"/>
      <c r="X33" s="719"/>
    </row>
    <row r="34" spans="1:24">
      <c r="A34" s="717" t="s">
        <v>5</v>
      </c>
      <c r="B34" s="97" t="s">
        <v>43</v>
      </c>
      <c r="C34" s="113">
        <v>88.476190000000003</v>
      </c>
      <c r="D34" s="113">
        <v>87.951059999999998</v>
      </c>
      <c r="E34" s="113">
        <v>88.988128662109403</v>
      </c>
      <c r="F34" s="113"/>
      <c r="G34" s="113"/>
      <c r="H34" s="113"/>
      <c r="I34" s="113"/>
      <c r="J34" s="113"/>
      <c r="K34" s="113">
        <v>91.436430000000001</v>
      </c>
      <c r="L34" s="113"/>
      <c r="M34" s="113"/>
      <c r="N34" s="113">
        <v>92.330001831054702</v>
      </c>
      <c r="O34" s="113"/>
      <c r="P34" s="222"/>
      <c r="R34" s="719"/>
      <c r="S34" s="719"/>
      <c r="T34" s="719"/>
      <c r="U34" s="719"/>
      <c r="V34" s="719"/>
      <c r="W34" s="719"/>
      <c r="X34" s="719"/>
    </row>
    <row r="35" spans="1:24">
      <c r="A35" s="717"/>
      <c r="B35" s="97" t="s">
        <v>44</v>
      </c>
      <c r="C35" s="113">
        <v>89.034840000000003</v>
      </c>
      <c r="D35" s="113"/>
      <c r="E35" s="113">
        <v>86.367630004882798</v>
      </c>
      <c r="F35" s="113"/>
      <c r="G35" s="113"/>
      <c r="H35" s="113"/>
      <c r="I35" s="113"/>
      <c r="J35" s="113"/>
      <c r="K35" s="113">
        <v>91.627420000000001</v>
      </c>
      <c r="L35" s="113"/>
      <c r="M35" s="113"/>
      <c r="N35" s="113">
        <v>92.160003662109403</v>
      </c>
      <c r="O35" s="113"/>
      <c r="P35" s="222"/>
      <c r="R35" s="719"/>
      <c r="S35" s="719"/>
      <c r="T35" s="719"/>
      <c r="U35" s="719"/>
      <c r="V35" s="719"/>
      <c r="W35" s="719"/>
      <c r="X35" s="719"/>
    </row>
    <row r="36" spans="1:24">
      <c r="A36" s="717"/>
      <c r="B36" s="97" t="s">
        <v>46</v>
      </c>
      <c r="C36" s="113">
        <v>88.75121</v>
      </c>
      <c r="D36" s="113">
        <v>88.274630000000002</v>
      </c>
      <c r="E36" s="113">
        <v>87.675613403320298</v>
      </c>
      <c r="F36" s="113"/>
      <c r="G36" s="113"/>
      <c r="H36" s="113"/>
      <c r="I36" s="113"/>
      <c r="J36" s="113"/>
      <c r="K36" s="113">
        <v>91.527270000000001</v>
      </c>
      <c r="L36" s="113"/>
      <c r="M36" s="113"/>
      <c r="N36" s="113">
        <v>92.25</v>
      </c>
      <c r="O36" s="113"/>
      <c r="P36" s="222"/>
      <c r="R36" s="719"/>
      <c r="S36" s="719"/>
      <c r="T36" s="719"/>
      <c r="U36" s="719"/>
      <c r="V36" s="719"/>
      <c r="W36" s="719"/>
      <c r="X36" s="719"/>
    </row>
    <row r="37" spans="1:24">
      <c r="A37" s="717" t="s">
        <v>4</v>
      </c>
      <c r="B37" s="97" t="s">
        <v>43</v>
      </c>
      <c r="C37" s="113">
        <v>92.258979519999997</v>
      </c>
      <c r="D37" s="113"/>
      <c r="E37" s="113"/>
      <c r="F37" s="113"/>
      <c r="G37" s="113"/>
      <c r="H37" s="113"/>
      <c r="I37" s="113"/>
      <c r="J37" s="113"/>
      <c r="K37" s="113">
        <v>96.350200000000001</v>
      </c>
      <c r="L37" s="113"/>
      <c r="M37" s="113">
        <v>96.699996948242202</v>
      </c>
      <c r="N37" s="113"/>
      <c r="O37" s="113"/>
      <c r="P37" s="222"/>
      <c r="R37" s="719"/>
      <c r="S37" s="719"/>
      <c r="T37" s="719"/>
      <c r="U37" s="719"/>
      <c r="V37" s="719"/>
      <c r="W37" s="719"/>
      <c r="X37" s="719"/>
    </row>
    <row r="38" spans="1:24">
      <c r="A38" s="717"/>
      <c r="B38" s="97" t="s">
        <v>44</v>
      </c>
      <c r="C38" s="113">
        <v>91.407323039999994</v>
      </c>
      <c r="D38" s="113"/>
      <c r="E38" s="113"/>
      <c r="F38" s="113"/>
      <c r="G38" s="113"/>
      <c r="H38" s="113"/>
      <c r="I38" s="113"/>
      <c r="J38" s="113"/>
      <c r="K38" s="113">
        <v>95.411760000000001</v>
      </c>
      <c r="L38" s="113"/>
      <c r="M38" s="113">
        <v>95.800003051757798</v>
      </c>
      <c r="N38" s="113"/>
      <c r="O38" s="113"/>
      <c r="P38" s="222"/>
    </row>
    <row r="39" spans="1:24">
      <c r="A39" s="717"/>
      <c r="B39" s="97" t="s">
        <v>46</v>
      </c>
      <c r="C39" s="113">
        <v>91.836463350000002</v>
      </c>
      <c r="D39" s="113"/>
      <c r="E39" s="113"/>
      <c r="F39" s="113"/>
      <c r="G39" s="113"/>
      <c r="H39" s="113"/>
      <c r="I39" s="113"/>
      <c r="J39" s="113"/>
      <c r="K39" s="113">
        <v>95.867710000000002</v>
      </c>
      <c r="L39" s="113"/>
      <c r="M39" s="113">
        <v>96.199996948242202</v>
      </c>
      <c r="N39" s="113"/>
      <c r="O39" s="113"/>
      <c r="P39" s="222"/>
      <c r="R39" s="719" t="s">
        <v>726</v>
      </c>
      <c r="S39" s="719"/>
      <c r="T39" s="719"/>
      <c r="U39" s="719"/>
      <c r="V39" s="719"/>
      <c r="W39" s="719"/>
      <c r="X39" s="719"/>
    </row>
    <row r="40" spans="1:24">
      <c r="A40" s="717" t="s">
        <v>3</v>
      </c>
      <c r="B40" s="97" t="s">
        <v>43</v>
      </c>
      <c r="C40" s="113">
        <v>91.74</v>
      </c>
      <c r="D40" s="113">
        <v>92.18</v>
      </c>
      <c r="E40" s="113">
        <v>92.73</v>
      </c>
      <c r="F40" s="113">
        <v>92.7</v>
      </c>
      <c r="G40" s="113">
        <v>91.74</v>
      </c>
      <c r="H40" s="113">
        <v>93.61</v>
      </c>
      <c r="I40" s="113">
        <v>94.26</v>
      </c>
      <c r="J40" s="113">
        <v>94.02</v>
      </c>
      <c r="K40" s="113">
        <v>94.23</v>
      </c>
      <c r="L40" s="113"/>
      <c r="M40" s="113"/>
      <c r="N40" s="113">
        <v>89.366119384765597</v>
      </c>
      <c r="O40" s="113"/>
      <c r="P40" s="222"/>
      <c r="R40" s="719"/>
      <c r="S40" s="719"/>
      <c r="T40" s="719"/>
      <c r="U40" s="719"/>
      <c r="V40" s="719"/>
      <c r="W40" s="719"/>
      <c r="X40" s="719"/>
    </row>
    <row r="41" spans="1:24">
      <c r="A41" s="717"/>
      <c r="B41" s="97" t="s">
        <v>44</v>
      </c>
      <c r="C41" s="113">
        <v>94.08</v>
      </c>
      <c r="D41" s="113">
        <v>94.22</v>
      </c>
      <c r="E41" s="113">
        <v>94.98</v>
      </c>
      <c r="F41" s="113">
        <v>94.87</v>
      </c>
      <c r="G41" s="113">
        <v>94.08</v>
      </c>
      <c r="H41" s="113">
        <v>95.41</v>
      </c>
      <c r="I41" s="113">
        <v>96.05</v>
      </c>
      <c r="J41" s="113">
        <v>95.56</v>
      </c>
      <c r="K41" s="113">
        <v>95.78</v>
      </c>
      <c r="L41" s="113"/>
      <c r="M41" s="113"/>
      <c r="N41" s="113">
        <v>90.675857543945298</v>
      </c>
      <c r="O41" s="113"/>
      <c r="P41" s="222"/>
      <c r="R41" s="719"/>
      <c r="S41" s="719"/>
      <c r="T41" s="719"/>
      <c r="U41" s="719"/>
      <c r="V41" s="719"/>
      <c r="W41" s="719"/>
      <c r="X41" s="719"/>
    </row>
    <row r="42" spans="1:24">
      <c r="A42" s="717"/>
      <c r="B42" s="97" t="s">
        <v>46</v>
      </c>
      <c r="C42" s="113">
        <v>92.861153898855633</v>
      </c>
      <c r="D42" s="113">
        <v>93.158234470686253</v>
      </c>
      <c r="E42" s="113">
        <v>93.815207073323961</v>
      </c>
      <c r="F42" s="113">
        <v>93.749293166033539</v>
      </c>
      <c r="G42" s="113">
        <v>92.861153898855633</v>
      </c>
      <c r="H42" s="113">
        <v>94.477957820927088</v>
      </c>
      <c r="I42" s="113">
        <v>95.120406663761486</v>
      </c>
      <c r="J42" s="113">
        <v>94.763917135171013</v>
      </c>
      <c r="K42" s="113">
        <v>94.977708142244339</v>
      </c>
      <c r="L42" s="113"/>
      <c r="M42" s="113"/>
      <c r="N42" s="113">
        <v>90.001358032226605</v>
      </c>
      <c r="O42" s="113"/>
      <c r="P42" s="222"/>
      <c r="R42" s="719"/>
      <c r="S42" s="719"/>
      <c r="T42" s="719"/>
      <c r="U42" s="719"/>
      <c r="V42" s="719"/>
      <c r="W42" s="719"/>
      <c r="X42" s="719"/>
    </row>
    <row r="43" spans="1:24">
      <c r="A43" s="717" t="s">
        <v>65</v>
      </c>
      <c r="B43" s="97" t="s">
        <v>43</v>
      </c>
      <c r="C43" s="113"/>
      <c r="D43" s="113"/>
      <c r="E43" s="113">
        <v>73</v>
      </c>
      <c r="F43" s="113">
        <v>73</v>
      </c>
      <c r="G43" s="113">
        <v>70.3</v>
      </c>
      <c r="H43" s="113">
        <v>70.3</v>
      </c>
      <c r="I43" s="113">
        <v>77</v>
      </c>
      <c r="J43" s="113"/>
      <c r="K43" s="113"/>
      <c r="L43" s="113"/>
      <c r="M43" s="113"/>
      <c r="N43" s="113"/>
      <c r="O43" s="113">
        <v>80</v>
      </c>
      <c r="P43" s="222"/>
      <c r="R43" s="719"/>
      <c r="S43" s="719"/>
      <c r="T43" s="719"/>
      <c r="U43" s="719"/>
      <c r="V43" s="719"/>
      <c r="W43" s="719"/>
      <c r="X43" s="719"/>
    </row>
    <row r="44" spans="1:24">
      <c r="A44" s="717"/>
      <c r="B44" s="97" t="s">
        <v>44</v>
      </c>
      <c r="C44" s="113"/>
      <c r="D44" s="113"/>
      <c r="E44" s="113">
        <v>83.4</v>
      </c>
      <c r="F44" s="113">
        <v>83.4</v>
      </c>
      <c r="G44" s="113">
        <v>82</v>
      </c>
      <c r="H44" s="113">
        <v>82</v>
      </c>
      <c r="I44" s="113">
        <v>83</v>
      </c>
      <c r="J44" s="113"/>
      <c r="K44" s="113"/>
      <c r="L44" s="113"/>
      <c r="M44" s="113"/>
      <c r="N44" s="113"/>
      <c r="O44" s="113">
        <v>87</v>
      </c>
      <c r="P44" s="222"/>
      <c r="R44" s="719"/>
      <c r="S44" s="719"/>
      <c r="T44" s="719"/>
      <c r="U44" s="719"/>
      <c r="V44" s="719"/>
      <c r="W44" s="719"/>
      <c r="X44" s="719"/>
    </row>
    <row r="45" spans="1:24">
      <c r="A45" s="717"/>
      <c r="B45" s="97" t="s">
        <v>46</v>
      </c>
      <c r="C45" s="113"/>
      <c r="D45" s="113"/>
      <c r="E45" s="113">
        <v>78.099999999999994</v>
      </c>
      <c r="F45" s="113">
        <v>78.099999999999994</v>
      </c>
      <c r="G45" s="113">
        <v>75.8</v>
      </c>
      <c r="H45" s="113">
        <v>75.8</v>
      </c>
      <c r="I45" s="113"/>
      <c r="J45" s="113"/>
      <c r="K45" s="113"/>
      <c r="L45" s="113"/>
      <c r="M45" s="113"/>
      <c r="N45" s="113"/>
      <c r="O45" s="113"/>
      <c r="P45" s="222"/>
    </row>
    <row r="46" spans="1:24">
      <c r="A46" s="717" t="s">
        <v>2</v>
      </c>
      <c r="B46" s="97" t="s">
        <v>43</v>
      </c>
      <c r="C46" s="113">
        <v>61.74915</v>
      </c>
      <c r="D46" s="113"/>
      <c r="E46" s="113"/>
      <c r="F46" s="113"/>
      <c r="G46" s="113">
        <v>67.5</v>
      </c>
      <c r="H46" s="113">
        <v>55.955660000000002</v>
      </c>
      <c r="I46" s="113"/>
      <c r="J46" s="113"/>
      <c r="K46" s="113">
        <v>83.083439999999996</v>
      </c>
      <c r="L46" s="113"/>
      <c r="M46" s="113">
        <v>84.300003051757798</v>
      </c>
      <c r="N46" s="113"/>
      <c r="O46" s="113"/>
      <c r="P46" s="222"/>
    </row>
    <row r="47" spans="1:24">
      <c r="A47" s="717"/>
      <c r="B47" s="97" t="s">
        <v>44</v>
      </c>
      <c r="C47" s="113">
        <v>80.680859999999996</v>
      </c>
      <c r="D47" s="113"/>
      <c r="E47" s="113"/>
      <c r="F47" s="113"/>
      <c r="G47" s="113">
        <v>83</v>
      </c>
      <c r="H47" s="113">
        <v>70.892700000000005</v>
      </c>
      <c r="I47" s="113"/>
      <c r="J47" s="113"/>
      <c r="K47" s="113">
        <v>90.601179999999999</v>
      </c>
      <c r="L47" s="113"/>
      <c r="M47" s="113">
        <v>91</v>
      </c>
      <c r="N47" s="113"/>
      <c r="O47" s="113"/>
      <c r="P47" s="222"/>
      <c r="R47" s="149" t="s">
        <v>73</v>
      </c>
    </row>
    <row r="48" spans="1:24">
      <c r="A48" s="717"/>
      <c r="B48" s="97" t="s">
        <v>46</v>
      </c>
      <c r="C48" s="113">
        <v>71.211299999999994</v>
      </c>
      <c r="D48" s="113"/>
      <c r="E48" s="113"/>
      <c r="F48" s="113"/>
      <c r="G48" s="113">
        <v>75.25</v>
      </c>
      <c r="H48" s="113">
        <v>63.376609999999999</v>
      </c>
      <c r="I48" s="113"/>
      <c r="J48" s="113"/>
      <c r="K48" s="113">
        <v>86.747960000000006</v>
      </c>
      <c r="L48" s="113"/>
      <c r="M48" s="113">
        <v>87.5</v>
      </c>
      <c r="N48" s="113"/>
      <c r="O48" s="113"/>
      <c r="P48" s="222"/>
      <c r="R48" s="685" t="s">
        <v>127</v>
      </c>
      <c r="S48" s="685"/>
      <c r="T48" s="685"/>
      <c r="U48" s="685"/>
      <c r="V48" s="685"/>
      <c r="W48" s="685"/>
      <c r="X48" s="685"/>
    </row>
    <row r="49" spans="1:24">
      <c r="A49" s="717" t="s">
        <v>1</v>
      </c>
      <c r="B49" s="97" t="s">
        <v>43</v>
      </c>
      <c r="C49" s="113">
        <v>89.886189999999999</v>
      </c>
      <c r="D49" s="113">
        <v>88.283829999999995</v>
      </c>
      <c r="E49" s="113">
        <v>95</v>
      </c>
      <c r="F49" s="113"/>
      <c r="G49" s="113">
        <v>98</v>
      </c>
      <c r="H49" s="113"/>
      <c r="I49" s="113"/>
      <c r="J49" s="113">
        <v>93</v>
      </c>
      <c r="K49" s="113"/>
      <c r="L49" s="113"/>
      <c r="M49" s="113"/>
      <c r="N49" s="113"/>
      <c r="O49" s="113">
        <v>92.3</v>
      </c>
      <c r="P49" s="222"/>
      <c r="R49" s="685"/>
      <c r="S49" s="685"/>
      <c r="T49" s="685"/>
      <c r="U49" s="685"/>
      <c r="V49" s="685"/>
      <c r="W49" s="685"/>
      <c r="X49" s="685"/>
    </row>
    <row r="50" spans="1:24">
      <c r="A50" s="717"/>
      <c r="B50" s="97" t="s">
        <v>44</v>
      </c>
      <c r="C50" s="113">
        <v>94.704470000000001</v>
      </c>
      <c r="D50" s="113">
        <v>87.764809999999997</v>
      </c>
      <c r="E50" s="113">
        <v>97</v>
      </c>
      <c r="F50" s="113"/>
      <c r="G50" s="113">
        <v>97</v>
      </c>
      <c r="H50" s="113"/>
      <c r="I50" s="113"/>
      <c r="J50" s="113">
        <v>96</v>
      </c>
      <c r="K50" s="113"/>
      <c r="L50" s="113"/>
      <c r="M50" s="113"/>
      <c r="N50" s="113"/>
      <c r="O50" s="113">
        <v>95.1</v>
      </c>
      <c r="P50" s="222"/>
      <c r="R50" s="685"/>
      <c r="S50" s="685"/>
      <c r="T50" s="685"/>
      <c r="U50" s="685"/>
      <c r="V50" s="685"/>
      <c r="W50" s="685"/>
      <c r="X50" s="685"/>
    </row>
    <row r="51" spans="1:24" ht="15" thickBot="1">
      <c r="A51" s="718"/>
      <c r="B51" s="170" t="s">
        <v>46</v>
      </c>
      <c r="C51" s="223">
        <v>92.235439999999997</v>
      </c>
      <c r="D51" s="223">
        <v>83.582710000000006</v>
      </c>
      <c r="E51" s="223">
        <v>96</v>
      </c>
      <c r="F51" s="223"/>
      <c r="G51" s="223">
        <v>98</v>
      </c>
      <c r="H51" s="223"/>
      <c r="I51" s="223"/>
      <c r="J51" s="223"/>
      <c r="K51" s="223"/>
      <c r="L51" s="223"/>
      <c r="M51" s="223"/>
      <c r="N51" s="223"/>
      <c r="O51" s="223">
        <v>93.6</v>
      </c>
      <c r="P51" s="224"/>
    </row>
    <row r="52" spans="1:24">
      <c r="A52" s="30"/>
      <c r="B52" s="24"/>
      <c r="C52" s="39"/>
      <c r="D52" s="41"/>
      <c r="E52" s="41"/>
      <c r="F52" s="24"/>
      <c r="G52" s="24"/>
      <c r="H52" s="24"/>
      <c r="I52" s="24"/>
      <c r="J52" s="24"/>
    </row>
  </sheetData>
  <mergeCells count="26">
    <mergeCell ref="A4:A6"/>
    <mergeCell ref="A7:A9"/>
    <mergeCell ref="R7:X9"/>
    <mergeCell ref="A10:A12"/>
    <mergeCell ref="R10:X13"/>
    <mergeCell ref="A13:A15"/>
    <mergeCell ref="R14:X17"/>
    <mergeCell ref="A16:A18"/>
    <mergeCell ref="R18:X21"/>
    <mergeCell ref="A19:A21"/>
    <mergeCell ref="A49:A51"/>
    <mergeCell ref="A22:A24"/>
    <mergeCell ref="R22:X26"/>
    <mergeCell ref="A25:A27"/>
    <mergeCell ref="A28:A30"/>
    <mergeCell ref="A31:A33"/>
    <mergeCell ref="R48:X50"/>
    <mergeCell ref="R27:X28"/>
    <mergeCell ref="R29:X30"/>
    <mergeCell ref="A34:A36"/>
    <mergeCell ref="A37:A39"/>
    <mergeCell ref="A40:A42"/>
    <mergeCell ref="A43:A45"/>
    <mergeCell ref="A46:A48"/>
    <mergeCell ref="R32:X37"/>
    <mergeCell ref="R39:X44"/>
  </mergeCells>
  <hyperlinks>
    <hyperlink ref="Z5" location="Content!B27" display="Back to Content Page" xr:uid="{00000000-0004-0000-2000-000000000000}"/>
  </hyperlinks>
  <pageMargins left="0.7" right="0.7" top="0.75" bottom="0.75" header="0.3" footer="0.3"/>
  <pageSetup scale="65" orientation="landscape"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67"/>
  <sheetViews>
    <sheetView zoomScaleNormal="100" workbookViewId="0">
      <pane xSplit="2" ySplit="3" topLeftCell="C4" activePane="bottomRight" state="frozen"/>
      <selection pane="topRight" activeCell="C1" sqref="C1"/>
      <selection pane="bottomLeft" activeCell="A4" sqref="A4"/>
      <selection pane="bottomRight" activeCell="O64" sqref="O64"/>
    </sheetView>
  </sheetViews>
  <sheetFormatPr defaultColWidth="9.21875" defaultRowHeight="14.4"/>
  <cols>
    <col min="1" max="1" width="33.77734375" customWidth="1"/>
    <col min="2" max="2" width="9" customWidth="1"/>
    <col min="3" max="16" width="11.21875" customWidth="1"/>
  </cols>
  <sheetData>
    <row r="1" spans="1:25">
      <c r="A1" s="29" t="s">
        <v>699</v>
      </c>
      <c r="B1" s="24"/>
      <c r="C1" s="24"/>
      <c r="D1" s="24"/>
      <c r="E1" s="24"/>
      <c r="F1" s="24"/>
      <c r="G1" s="24"/>
      <c r="H1" s="24"/>
      <c r="I1" s="24"/>
      <c r="J1" s="24"/>
    </row>
    <row r="2" spans="1:25" ht="15" thickBot="1">
      <c r="A2" s="24"/>
      <c r="B2" s="24"/>
      <c r="C2" s="24"/>
      <c r="D2" s="24"/>
      <c r="E2" s="24"/>
      <c r="F2" s="24"/>
      <c r="G2" s="24"/>
      <c r="H2" s="24"/>
      <c r="I2" s="24"/>
      <c r="J2" s="24"/>
    </row>
    <row r="3" spans="1:25">
      <c r="A3" s="207" t="s">
        <v>15</v>
      </c>
      <c r="B3" s="208" t="s">
        <v>45</v>
      </c>
      <c r="C3" s="209">
        <v>2010</v>
      </c>
      <c r="D3" s="209">
        <v>2011</v>
      </c>
      <c r="E3" s="209">
        <v>2012</v>
      </c>
      <c r="F3" s="209">
        <v>2013</v>
      </c>
      <c r="G3" s="209">
        <v>2014</v>
      </c>
      <c r="H3" s="209">
        <v>2015</v>
      </c>
      <c r="I3" s="210">
        <v>2016</v>
      </c>
      <c r="J3" s="210">
        <v>2017</v>
      </c>
      <c r="K3" s="210">
        <v>2018</v>
      </c>
      <c r="L3" s="210">
        <v>2019</v>
      </c>
      <c r="M3" s="210">
        <v>2020</v>
      </c>
      <c r="N3" s="210">
        <v>2021</v>
      </c>
      <c r="O3" s="210">
        <v>2022</v>
      </c>
      <c r="P3" s="210">
        <v>2023</v>
      </c>
    </row>
    <row r="4" spans="1:25">
      <c r="A4" s="717" t="s">
        <v>14</v>
      </c>
      <c r="B4" s="97" t="s">
        <v>43</v>
      </c>
      <c r="C4" s="113"/>
      <c r="D4" s="113"/>
      <c r="E4" s="113"/>
      <c r="F4" s="113"/>
      <c r="G4" s="113">
        <v>70.585130000000007</v>
      </c>
      <c r="H4" s="113">
        <v>70</v>
      </c>
      <c r="I4" s="113">
        <v>67.3</v>
      </c>
      <c r="J4" s="113">
        <v>67.3</v>
      </c>
      <c r="K4" s="113"/>
      <c r="L4" s="113">
        <v>73.900000000000006</v>
      </c>
      <c r="M4" s="113"/>
      <c r="N4" s="113"/>
      <c r="O4" s="113">
        <v>80.699996948242202</v>
      </c>
      <c r="P4" s="222"/>
    </row>
    <row r="5" spans="1:25">
      <c r="A5" s="717"/>
      <c r="B5" s="97" t="s">
        <v>44</v>
      </c>
      <c r="C5" s="113"/>
      <c r="D5" s="113"/>
      <c r="E5" s="113"/>
      <c r="F5" s="113"/>
      <c r="G5" s="113">
        <v>84.862380000000002</v>
      </c>
      <c r="H5" s="113">
        <v>84.4</v>
      </c>
      <c r="I5" s="113">
        <v>84</v>
      </c>
      <c r="J5" s="113">
        <v>84</v>
      </c>
      <c r="K5" s="113"/>
      <c r="L5" s="113">
        <v>86.8</v>
      </c>
      <c r="M5" s="113"/>
      <c r="N5" s="113"/>
      <c r="O5" s="113">
        <v>85.900001525878906</v>
      </c>
      <c r="P5" s="222"/>
      <c r="V5" s="48" t="s">
        <v>12</v>
      </c>
    </row>
    <row r="6" spans="1:25">
      <c r="A6" s="717"/>
      <c r="B6" s="97" t="s">
        <v>46</v>
      </c>
      <c r="C6" s="113"/>
      <c r="D6" s="113"/>
      <c r="E6" s="113"/>
      <c r="F6" s="113"/>
      <c r="G6" s="113">
        <v>77.431129999999996</v>
      </c>
      <c r="H6" s="113">
        <v>76.900000000000006</v>
      </c>
      <c r="I6" s="113">
        <v>75.5</v>
      </c>
      <c r="J6" s="113">
        <v>75.5</v>
      </c>
      <c r="K6" s="113"/>
      <c r="L6" s="113">
        <v>79.8</v>
      </c>
      <c r="M6" s="113"/>
      <c r="N6" s="113"/>
      <c r="O6" s="113">
        <v>83.300003051757798</v>
      </c>
      <c r="P6" s="222"/>
      <c r="Q6" s="28"/>
      <c r="R6" s="28"/>
      <c r="S6" s="28"/>
      <c r="T6" s="28"/>
      <c r="U6" s="28"/>
      <c r="V6" s="28"/>
      <c r="W6" s="28"/>
    </row>
    <row r="7" spans="1:25" ht="15" customHeight="1">
      <c r="A7" s="717" t="s">
        <v>13</v>
      </c>
      <c r="B7" s="97" t="s">
        <v>43</v>
      </c>
      <c r="C7" s="113"/>
      <c r="D7" s="113"/>
      <c r="E7" s="113"/>
      <c r="F7" s="113">
        <v>99.139539999999997</v>
      </c>
      <c r="G7" s="113">
        <v>99.4</v>
      </c>
      <c r="H7" s="113">
        <v>99.4</v>
      </c>
      <c r="I7" s="113">
        <v>99.4</v>
      </c>
      <c r="J7" s="113">
        <v>99.4</v>
      </c>
      <c r="K7" s="113">
        <v>99.4</v>
      </c>
      <c r="L7" s="113">
        <v>99.4</v>
      </c>
      <c r="M7" s="113"/>
      <c r="N7" s="113"/>
      <c r="O7" s="113"/>
      <c r="P7" s="222"/>
      <c r="Q7" s="151"/>
      <c r="R7" s="151"/>
      <c r="S7" s="151"/>
      <c r="T7" s="151"/>
      <c r="U7" s="151"/>
      <c r="V7" s="151"/>
      <c r="W7" s="151"/>
      <c r="X7" s="151"/>
      <c r="Y7" s="151"/>
    </row>
    <row r="8" spans="1:25">
      <c r="A8" s="717"/>
      <c r="B8" s="97" t="s">
        <v>44</v>
      </c>
      <c r="C8" s="113"/>
      <c r="D8" s="113"/>
      <c r="E8" s="113"/>
      <c r="F8" s="113">
        <v>95.754750000000001</v>
      </c>
      <c r="G8" s="113">
        <v>95.94</v>
      </c>
      <c r="H8" s="113">
        <v>95.94</v>
      </c>
      <c r="I8" s="113">
        <v>95.94</v>
      </c>
      <c r="J8" s="113">
        <v>95.94</v>
      </c>
      <c r="K8" s="113">
        <v>95.94</v>
      </c>
      <c r="L8" s="113">
        <v>95.94</v>
      </c>
      <c r="M8" s="113"/>
      <c r="N8" s="113"/>
      <c r="O8" s="113"/>
      <c r="P8" s="222"/>
      <c r="Q8" s="151"/>
      <c r="R8" s="151"/>
      <c r="S8" s="151"/>
      <c r="T8" s="151"/>
      <c r="U8" s="151"/>
      <c r="V8" s="151"/>
      <c r="W8" s="151"/>
      <c r="X8" s="151"/>
      <c r="Y8" s="151"/>
    </row>
    <row r="9" spans="1:25">
      <c r="A9" s="717"/>
      <c r="B9" s="97" t="s">
        <v>46</v>
      </c>
      <c r="C9" s="113"/>
      <c r="D9" s="113"/>
      <c r="E9" s="113"/>
      <c r="F9" s="113">
        <v>97.456289999999996</v>
      </c>
      <c r="G9" s="113">
        <v>97.7</v>
      </c>
      <c r="H9" s="113">
        <v>97.7</v>
      </c>
      <c r="I9" s="113">
        <v>97.7</v>
      </c>
      <c r="J9" s="113">
        <v>97.7</v>
      </c>
      <c r="K9" s="113">
        <v>97.7</v>
      </c>
      <c r="L9" s="113">
        <v>97.7</v>
      </c>
      <c r="M9" s="113"/>
      <c r="N9" s="113"/>
      <c r="O9" s="113"/>
      <c r="P9" s="222"/>
      <c r="Q9" s="151"/>
      <c r="R9" s="151"/>
      <c r="S9" s="151"/>
      <c r="T9" s="151"/>
      <c r="U9" s="151"/>
      <c r="V9" s="151"/>
      <c r="W9" s="151"/>
      <c r="X9" s="151"/>
      <c r="Y9" s="151"/>
    </row>
    <row r="10" spans="1:25" ht="15" customHeight="1">
      <c r="A10" s="717" t="s">
        <v>259</v>
      </c>
      <c r="B10" s="97" t="s">
        <v>43</v>
      </c>
      <c r="C10" s="113"/>
      <c r="D10" s="113"/>
      <c r="E10" s="113">
        <v>69.595219999999998</v>
      </c>
      <c r="F10" s="113"/>
      <c r="G10" s="113"/>
      <c r="H10" s="113"/>
      <c r="I10" s="113"/>
      <c r="J10" s="113"/>
      <c r="K10" s="113">
        <v>78.302359999999993</v>
      </c>
      <c r="L10" s="113"/>
      <c r="M10" s="113"/>
      <c r="N10" s="113"/>
      <c r="O10" s="113">
        <v>83.099998474121094</v>
      </c>
      <c r="P10" s="222"/>
      <c r="Q10" s="151"/>
      <c r="R10" s="151"/>
      <c r="S10" s="151"/>
      <c r="T10" s="151"/>
      <c r="U10" s="151"/>
      <c r="V10" s="151"/>
      <c r="W10" s="151"/>
      <c r="X10" s="151"/>
      <c r="Y10" s="151"/>
    </row>
    <row r="11" spans="1:25">
      <c r="A11" s="717"/>
      <c r="B11" s="97" t="s">
        <v>44</v>
      </c>
      <c r="C11" s="113"/>
      <c r="D11" s="113"/>
      <c r="E11" s="113">
        <v>73.810770000000005</v>
      </c>
      <c r="F11" s="113"/>
      <c r="G11" s="113"/>
      <c r="H11" s="113"/>
      <c r="I11" s="113"/>
      <c r="J11" s="113"/>
      <c r="K11" s="113">
        <v>78.239410000000007</v>
      </c>
      <c r="L11" s="113"/>
      <c r="M11" s="113"/>
      <c r="N11" s="113"/>
      <c r="O11" s="113">
        <v>80.949996948242202</v>
      </c>
      <c r="P11" s="222"/>
      <c r="Q11" s="151"/>
      <c r="R11" s="151"/>
      <c r="S11" s="151"/>
      <c r="T11" s="151"/>
      <c r="U11" s="151"/>
      <c r="V11" s="151"/>
      <c r="W11" s="151"/>
      <c r="X11" s="151"/>
      <c r="Y11" s="151"/>
    </row>
    <row r="12" spans="1:25">
      <c r="A12" s="717"/>
      <c r="B12" s="97" t="s">
        <v>46</v>
      </c>
      <c r="C12" s="113"/>
      <c r="D12" s="113"/>
      <c r="E12" s="113">
        <v>71.581270000000004</v>
      </c>
      <c r="F12" s="113"/>
      <c r="G12" s="113"/>
      <c r="H12" s="113"/>
      <c r="I12" s="113"/>
      <c r="J12" s="113"/>
      <c r="K12" s="113">
        <v>78.270390000000006</v>
      </c>
      <c r="L12" s="113"/>
      <c r="M12" s="113"/>
      <c r="N12" s="113"/>
      <c r="O12" s="113">
        <v>82.019996643066406</v>
      </c>
      <c r="P12" s="222"/>
      <c r="Q12" s="151"/>
      <c r="R12" s="151"/>
      <c r="S12" s="151"/>
      <c r="T12" s="151"/>
      <c r="U12" s="151"/>
      <c r="V12" s="151"/>
      <c r="W12" s="151"/>
      <c r="X12" s="151"/>
      <c r="Y12" s="151"/>
    </row>
    <row r="13" spans="1:25" ht="15" customHeight="1">
      <c r="A13" s="717" t="s">
        <v>85</v>
      </c>
      <c r="B13" s="97" t="s">
        <v>43</v>
      </c>
      <c r="C13" s="113"/>
      <c r="D13" s="113"/>
      <c r="E13" s="113">
        <v>76.658500000000004</v>
      </c>
      <c r="F13" s="113"/>
      <c r="G13" s="113"/>
      <c r="H13" s="113"/>
      <c r="I13" s="113">
        <v>79.714839999999995</v>
      </c>
      <c r="J13" s="113"/>
      <c r="K13" s="113"/>
      <c r="L13" s="113"/>
      <c r="M13" s="113"/>
      <c r="N13" s="113"/>
      <c r="O13" s="113">
        <v>85.410003662109403</v>
      </c>
      <c r="P13" s="222"/>
      <c r="Q13" s="151"/>
      <c r="R13" s="151"/>
      <c r="S13" s="151"/>
      <c r="T13" s="151"/>
      <c r="U13" s="151"/>
      <c r="V13" s="151"/>
      <c r="W13" s="151"/>
      <c r="X13" s="151"/>
      <c r="Y13" s="151"/>
    </row>
    <row r="14" spans="1:25" ht="15" customHeight="1">
      <c r="A14" s="717"/>
      <c r="B14" s="97" t="s">
        <v>44</v>
      </c>
      <c r="C14" s="113"/>
      <c r="D14" s="113"/>
      <c r="E14" s="113">
        <v>91.047560000000004</v>
      </c>
      <c r="F14" s="113"/>
      <c r="G14" s="113"/>
      <c r="H14" s="113"/>
      <c r="I14" s="113">
        <v>90.960970000000003</v>
      </c>
      <c r="J14" s="113"/>
      <c r="K14" s="113"/>
      <c r="L14" s="113"/>
      <c r="M14" s="113"/>
      <c r="N14" s="113"/>
      <c r="O14" s="113">
        <v>90.790000915527301</v>
      </c>
      <c r="P14" s="222"/>
      <c r="Q14" s="151"/>
      <c r="R14" s="151"/>
      <c r="S14" s="151"/>
      <c r="T14" s="151"/>
      <c r="U14" s="151"/>
      <c r="V14" s="151"/>
      <c r="W14" s="151"/>
      <c r="X14" s="151"/>
      <c r="Y14" s="151"/>
    </row>
    <row r="15" spans="1:25" ht="15" customHeight="1">
      <c r="A15" s="717"/>
      <c r="B15" s="97" t="s">
        <v>46</v>
      </c>
      <c r="C15" s="113"/>
      <c r="D15" s="113"/>
      <c r="E15" s="113">
        <v>83.597549999999998</v>
      </c>
      <c r="F15" s="113"/>
      <c r="G15" s="113"/>
      <c r="H15" s="113"/>
      <c r="I15" s="113">
        <v>84.989509999999996</v>
      </c>
      <c r="J15" s="113"/>
      <c r="K15" s="113"/>
      <c r="L15" s="113"/>
      <c r="M15" s="113"/>
      <c r="N15" s="113"/>
      <c r="O15" s="113">
        <v>88.099998474121094</v>
      </c>
      <c r="P15" s="222"/>
      <c r="Q15" s="151"/>
      <c r="R15" s="151"/>
      <c r="S15" s="151"/>
      <c r="T15" s="151"/>
      <c r="U15" s="151"/>
      <c r="V15" s="151"/>
      <c r="W15" s="151"/>
      <c r="X15" s="151"/>
      <c r="Y15" s="151"/>
    </row>
    <row r="16" spans="1:25">
      <c r="A16" s="717" t="s">
        <v>258</v>
      </c>
      <c r="B16" s="97" t="s">
        <v>43</v>
      </c>
      <c r="C16" s="113">
        <v>94.748490000000004</v>
      </c>
      <c r="D16" s="113"/>
      <c r="E16" s="113"/>
      <c r="F16" s="113"/>
      <c r="G16" s="113"/>
      <c r="H16" s="113"/>
      <c r="I16" s="113"/>
      <c r="J16" s="113"/>
      <c r="K16" s="113">
        <v>96.695250000000001</v>
      </c>
      <c r="L16" s="113"/>
      <c r="M16" s="113">
        <v>97.080001831054702</v>
      </c>
      <c r="N16" s="113"/>
      <c r="O16" s="113"/>
      <c r="P16" s="222"/>
      <c r="Q16" s="151"/>
      <c r="R16" s="151"/>
      <c r="S16" s="151"/>
      <c r="T16" s="151"/>
      <c r="U16" s="151"/>
      <c r="V16" s="151"/>
      <c r="W16" s="151"/>
      <c r="X16" s="151"/>
      <c r="Y16" s="151"/>
    </row>
    <row r="17" spans="1:25">
      <c r="A17" s="717"/>
      <c r="B17" s="97" t="s">
        <v>44</v>
      </c>
      <c r="C17" s="113">
        <v>92.187420000000003</v>
      </c>
      <c r="D17" s="113"/>
      <c r="E17" s="113"/>
      <c r="F17" s="113"/>
      <c r="G17" s="113"/>
      <c r="H17" s="113"/>
      <c r="I17" s="113"/>
      <c r="J17" s="113"/>
      <c r="K17" s="113">
        <v>94.297690000000003</v>
      </c>
      <c r="L17" s="113"/>
      <c r="M17" s="113">
        <v>94.760002136230497</v>
      </c>
      <c r="N17" s="113"/>
      <c r="O17" s="113"/>
      <c r="P17" s="222"/>
      <c r="Q17" s="151"/>
      <c r="R17" s="151"/>
      <c r="S17" s="151"/>
      <c r="T17" s="151"/>
      <c r="U17" s="28"/>
      <c r="V17" s="28"/>
      <c r="W17" s="28"/>
    </row>
    <row r="18" spans="1:25" ht="15" customHeight="1">
      <c r="A18" s="717"/>
      <c r="B18" s="97" t="s">
        <v>46</v>
      </c>
      <c r="C18" s="113">
        <v>93.502300000000005</v>
      </c>
      <c r="D18" s="113"/>
      <c r="E18" s="113"/>
      <c r="F18" s="113"/>
      <c r="G18" s="113"/>
      <c r="H18" s="113"/>
      <c r="I18" s="113"/>
      <c r="J18" s="113"/>
      <c r="K18" s="113">
        <v>95.469369999999998</v>
      </c>
      <c r="L18" s="113"/>
      <c r="M18" s="113">
        <v>95.889999389648395</v>
      </c>
      <c r="N18" s="113"/>
      <c r="O18" s="113"/>
      <c r="P18" s="222"/>
      <c r="Q18" s="151"/>
      <c r="R18" s="151"/>
      <c r="S18" s="151"/>
      <c r="T18" s="151"/>
      <c r="U18" s="24"/>
      <c r="V18" s="24"/>
      <c r="W18" s="24"/>
    </row>
    <row r="19" spans="1:25">
      <c r="A19" s="717" t="s">
        <v>11</v>
      </c>
      <c r="B19" s="97" t="s">
        <v>43</v>
      </c>
      <c r="C19" s="113"/>
      <c r="D19" s="113"/>
      <c r="E19" s="113"/>
      <c r="F19" s="113"/>
      <c r="G19" s="113">
        <v>93.969880000000003</v>
      </c>
      <c r="H19" s="113"/>
      <c r="I19" s="113"/>
      <c r="J19" s="113"/>
      <c r="K19" s="113"/>
      <c r="L19" s="113"/>
      <c r="M19" s="113"/>
      <c r="N19" s="113"/>
      <c r="O19" s="113">
        <v>95.589996337890597</v>
      </c>
      <c r="P19" s="222"/>
      <c r="Q19" s="151"/>
      <c r="R19" s="151"/>
      <c r="S19" s="151"/>
      <c r="T19" s="151"/>
      <c r="U19" s="28"/>
      <c r="V19" s="28"/>
      <c r="W19" s="28"/>
    </row>
    <row r="20" spans="1:25" ht="15" customHeight="1">
      <c r="A20" s="717"/>
      <c r="B20" s="97" t="s">
        <v>44</v>
      </c>
      <c r="C20" s="113"/>
      <c r="D20" s="113"/>
      <c r="E20" s="113"/>
      <c r="F20" s="113"/>
      <c r="G20" s="113">
        <v>79.608040000000003</v>
      </c>
      <c r="H20" s="113"/>
      <c r="I20" s="113"/>
      <c r="J20" s="113"/>
      <c r="K20" s="113"/>
      <c r="L20" s="113"/>
      <c r="M20" s="113"/>
      <c r="N20" s="113"/>
      <c r="O20" s="113">
        <v>83.809997558593807</v>
      </c>
      <c r="P20" s="222"/>
      <c r="Q20" s="151"/>
      <c r="R20" s="151"/>
      <c r="S20" s="151"/>
      <c r="T20" s="151"/>
      <c r="U20" s="151"/>
      <c r="V20" s="151"/>
      <c r="W20" s="151"/>
      <c r="X20" s="151"/>
      <c r="Y20" s="151"/>
    </row>
    <row r="21" spans="1:25">
      <c r="A21" s="717"/>
      <c r="B21" s="97" t="s">
        <v>46</v>
      </c>
      <c r="C21" s="113"/>
      <c r="D21" s="113"/>
      <c r="E21" s="113"/>
      <c r="F21" s="113"/>
      <c r="G21" s="113">
        <v>86.632199999999997</v>
      </c>
      <c r="H21" s="113"/>
      <c r="I21" s="113"/>
      <c r="J21" s="113"/>
      <c r="K21" s="113"/>
      <c r="L21" s="113"/>
      <c r="M21" s="113"/>
      <c r="N21" s="113"/>
      <c r="O21" s="113">
        <v>89.730003356933594</v>
      </c>
      <c r="P21" s="222"/>
      <c r="Q21" s="151"/>
      <c r="R21" s="151"/>
      <c r="S21" s="151"/>
      <c r="T21" s="151"/>
      <c r="U21" s="151"/>
      <c r="V21" s="151"/>
      <c r="W21" s="151"/>
      <c r="X21" s="151"/>
      <c r="Y21" s="151"/>
    </row>
    <row r="22" spans="1:25" ht="15" customHeight="1">
      <c r="A22" s="717" t="s">
        <v>10</v>
      </c>
      <c r="B22" s="97" t="s">
        <v>43</v>
      </c>
      <c r="C22" s="113"/>
      <c r="D22" s="113"/>
      <c r="E22" s="113">
        <v>75.303849999999997</v>
      </c>
      <c r="F22" s="113"/>
      <c r="G22" s="113"/>
      <c r="H22" s="113"/>
      <c r="I22" s="113"/>
      <c r="J22" s="113"/>
      <c r="K22" s="113">
        <v>79.180000000000007</v>
      </c>
      <c r="L22" s="113"/>
      <c r="M22" s="113"/>
      <c r="N22" s="113">
        <v>83.040000915527301</v>
      </c>
      <c r="O22" s="113">
        <v>80.660003662109403</v>
      </c>
      <c r="P22" s="222"/>
      <c r="Q22" s="151"/>
      <c r="R22" s="151"/>
      <c r="S22" s="151"/>
      <c r="T22" s="151"/>
    </row>
    <row r="23" spans="1:25">
      <c r="A23" s="717"/>
      <c r="B23" s="97" t="s">
        <v>44</v>
      </c>
      <c r="C23" s="113"/>
      <c r="D23" s="113"/>
      <c r="E23" s="113">
        <v>78.412480000000002</v>
      </c>
      <c r="F23" s="113"/>
      <c r="G23" s="113"/>
      <c r="H23" s="113"/>
      <c r="I23" s="113"/>
      <c r="J23" s="113"/>
      <c r="K23" s="113">
        <v>80.56</v>
      </c>
      <c r="L23" s="113"/>
      <c r="M23" s="113"/>
      <c r="N23" s="113">
        <v>86.919998168945298</v>
      </c>
      <c r="O23" s="113">
        <v>80.809997558593807</v>
      </c>
      <c r="P23" s="222"/>
      <c r="Q23" s="151"/>
      <c r="R23" s="151"/>
      <c r="S23" s="151"/>
      <c r="T23" s="151"/>
    </row>
    <row r="24" spans="1:25">
      <c r="A24" s="717"/>
      <c r="B24" s="97" t="s">
        <v>46</v>
      </c>
      <c r="C24" s="113"/>
      <c r="D24" s="113"/>
      <c r="E24" s="113">
        <v>76.829160000000002</v>
      </c>
      <c r="F24" s="113"/>
      <c r="G24" s="113"/>
      <c r="H24" s="113"/>
      <c r="I24" s="113"/>
      <c r="J24" s="113"/>
      <c r="K24" s="113">
        <v>79.86</v>
      </c>
      <c r="L24" s="113"/>
      <c r="M24" s="113"/>
      <c r="N24" s="113">
        <v>84.430000305175795</v>
      </c>
      <c r="O24" s="113">
        <v>80.730003356933594</v>
      </c>
      <c r="P24" s="222"/>
      <c r="Q24" s="151"/>
      <c r="R24" s="151"/>
      <c r="S24" s="151"/>
      <c r="T24" s="151"/>
    </row>
    <row r="25" spans="1:25">
      <c r="A25" s="717" t="s">
        <v>9</v>
      </c>
      <c r="B25" s="97" t="s">
        <v>43</v>
      </c>
      <c r="C25" s="113">
        <v>69.981740000000002</v>
      </c>
      <c r="D25" s="113"/>
      <c r="E25" s="113"/>
      <c r="F25" s="113"/>
      <c r="G25" s="113">
        <v>73.332419999999999</v>
      </c>
      <c r="H25" s="113">
        <v>73.385800000000003</v>
      </c>
      <c r="I25" s="113"/>
      <c r="J25" s="113"/>
      <c r="K25" s="113"/>
      <c r="L25" s="113"/>
      <c r="M25" s="113">
        <v>62.910003662109403</v>
      </c>
      <c r="N25" s="113"/>
      <c r="O25" s="113">
        <v>79.830001831054702</v>
      </c>
      <c r="P25" s="222"/>
      <c r="Q25" s="151"/>
      <c r="R25" s="151"/>
      <c r="S25" s="151"/>
      <c r="T25" s="151"/>
    </row>
    <row r="26" spans="1:25">
      <c r="A26" s="717"/>
      <c r="B26" s="97" t="s">
        <v>44</v>
      </c>
      <c r="C26" s="113">
        <v>74.26925</v>
      </c>
      <c r="D26" s="113"/>
      <c r="E26" s="113"/>
      <c r="F26" s="113"/>
      <c r="G26" s="113">
        <v>78.784660000000002</v>
      </c>
      <c r="H26" s="113">
        <v>72.491720000000001</v>
      </c>
      <c r="I26" s="113"/>
      <c r="J26" s="113"/>
      <c r="K26" s="113"/>
      <c r="L26" s="113"/>
      <c r="M26" s="113">
        <v>35.810001373291001</v>
      </c>
      <c r="N26" s="113"/>
      <c r="O26" s="113">
        <v>73.660003662109403</v>
      </c>
      <c r="P26" s="222"/>
      <c r="Q26" s="151"/>
      <c r="R26" s="151"/>
      <c r="S26" s="151"/>
      <c r="T26" s="151"/>
    </row>
    <row r="27" spans="1:25">
      <c r="A27" s="717"/>
      <c r="B27" s="97" t="s">
        <v>46</v>
      </c>
      <c r="C27" s="113">
        <v>72.139560000000003</v>
      </c>
      <c r="D27" s="113"/>
      <c r="E27" s="113"/>
      <c r="F27" s="113"/>
      <c r="G27" s="113">
        <v>76.081909999999993</v>
      </c>
      <c r="H27" s="113">
        <v>72.935609999999997</v>
      </c>
      <c r="I27" s="113"/>
      <c r="J27" s="113"/>
      <c r="K27" s="113"/>
      <c r="L27" s="113"/>
      <c r="M27" s="113">
        <v>49.7299995422363</v>
      </c>
      <c r="N27" s="113"/>
      <c r="O27" s="113">
        <v>76.790000915527301</v>
      </c>
      <c r="P27" s="222"/>
      <c r="Q27" s="151"/>
      <c r="R27" s="151"/>
      <c r="S27" s="151"/>
      <c r="T27" s="151"/>
    </row>
    <row r="28" spans="1:25">
      <c r="A28" s="717" t="s">
        <v>8</v>
      </c>
      <c r="B28" s="97" t="s">
        <v>43</v>
      </c>
      <c r="C28" s="113"/>
      <c r="D28" s="113">
        <v>98.575919999999996</v>
      </c>
      <c r="E28" s="113"/>
      <c r="F28" s="113"/>
      <c r="G28" s="113"/>
      <c r="H28" s="113"/>
      <c r="I28" s="113"/>
      <c r="J28" s="113"/>
      <c r="K28" s="113">
        <v>99.35342</v>
      </c>
      <c r="L28" s="113"/>
      <c r="M28" s="113"/>
      <c r="N28" s="113">
        <v>99.580001831054702</v>
      </c>
      <c r="O28" s="113"/>
      <c r="P28" s="222"/>
    </row>
    <row r="29" spans="1:25">
      <c r="A29" s="717"/>
      <c r="B29" s="97" t="s">
        <v>44</v>
      </c>
      <c r="C29" s="113"/>
      <c r="D29" s="113">
        <v>97.689149999999998</v>
      </c>
      <c r="E29" s="113"/>
      <c r="F29" s="113"/>
      <c r="G29" s="113"/>
      <c r="H29" s="113"/>
      <c r="I29" s="113"/>
      <c r="J29" s="113"/>
      <c r="K29" s="113">
        <v>98.737979999999993</v>
      </c>
      <c r="L29" s="113"/>
      <c r="M29" s="113"/>
      <c r="N29" s="113">
        <v>99.040000915527301</v>
      </c>
      <c r="O29" s="113"/>
      <c r="P29" s="222"/>
    </row>
    <row r="30" spans="1:25">
      <c r="A30" s="717"/>
      <c r="B30" s="97" t="s">
        <v>46</v>
      </c>
      <c r="C30" s="113"/>
      <c r="D30" s="113">
        <v>98.130350000000007</v>
      </c>
      <c r="E30" s="113"/>
      <c r="F30" s="113"/>
      <c r="G30" s="113"/>
      <c r="H30" s="113"/>
      <c r="I30" s="113"/>
      <c r="J30" s="113"/>
      <c r="K30" s="113">
        <v>99.042029999999997</v>
      </c>
      <c r="L30" s="113"/>
      <c r="M30" s="113"/>
      <c r="N30" s="113">
        <v>99.300003051757798</v>
      </c>
      <c r="O30" s="113"/>
      <c r="P30" s="222"/>
    </row>
    <row r="31" spans="1:25">
      <c r="A31" s="717" t="s">
        <v>6</v>
      </c>
      <c r="B31" s="97" t="s">
        <v>43</v>
      </c>
      <c r="C31" s="113"/>
      <c r="D31" s="113"/>
      <c r="E31" s="113"/>
      <c r="F31" s="113"/>
      <c r="G31" s="113">
        <v>62.666989999999998</v>
      </c>
      <c r="H31" s="113">
        <v>62.666989999999998</v>
      </c>
      <c r="I31" s="113"/>
      <c r="J31" s="113">
        <v>65.8</v>
      </c>
      <c r="K31" s="113"/>
      <c r="L31" s="113"/>
      <c r="M31" s="113">
        <v>64.511581420898395</v>
      </c>
      <c r="N31" s="113"/>
      <c r="O31" s="113"/>
      <c r="P31" s="222"/>
      <c r="Q31" s="151"/>
      <c r="R31" s="151"/>
      <c r="S31" s="151"/>
      <c r="T31" s="151"/>
    </row>
    <row r="32" spans="1:25">
      <c r="A32" s="717"/>
      <c r="B32" s="97" t="s">
        <v>44</v>
      </c>
      <c r="C32" s="113"/>
      <c r="D32" s="113"/>
      <c r="E32" s="113"/>
      <c r="F32" s="113"/>
      <c r="G32" s="113">
        <v>79.067059999999998</v>
      </c>
      <c r="H32" s="113">
        <v>79.067059999999998</v>
      </c>
      <c r="I32" s="113"/>
      <c r="J32" s="113">
        <v>77.5</v>
      </c>
      <c r="K32" s="113"/>
      <c r="L32" s="113"/>
      <c r="M32" s="113">
        <v>76.458297729492202</v>
      </c>
      <c r="N32" s="113"/>
      <c r="O32" s="113"/>
      <c r="P32" s="222"/>
      <c r="Q32" s="151"/>
      <c r="R32" s="151"/>
      <c r="S32" s="151"/>
      <c r="T32" s="151"/>
    </row>
    <row r="33" spans="1:20">
      <c r="A33" s="717"/>
      <c r="B33" s="97" t="s">
        <v>46</v>
      </c>
      <c r="C33" s="113"/>
      <c r="D33" s="113"/>
      <c r="E33" s="113"/>
      <c r="F33" s="113"/>
      <c r="G33" s="113">
        <v>70.525099999999995</v>
      </c>
      <c r="H33" s="113">
        <v>70.525099999999995</v>
      </c>
      <c r="I33" s="113"/>
      <c r="J33" s="113">
        <v>71.2</v>
      </c>
      <c r="K33" s="113"/>
      <c r="L33" s="113"/>
      <c r="M33" s="113">
        <v>70.075607299804702</v>
      </c>
      <c r="N33" s="113"/>
      <c r="O33" s="113"/>
      <c r="P33" s="222"/>
      <c r="Q33" s="151"/>
      <c r="R33" s="151"/>
      <c r="S33" s="151"/>
      <c r="T33" s="151"/>
    </row>
    <row r="34" spans="1:20">
      <c r="A34" s="717" t="s">
        <v>5</v>
      </c>
      <c r="B34" s="97" t="s">
        <v>43</v>
      </c>
      <c r="C34" s="113"/>
      <c r="D34" s="113">
        <v>95.346320000000006</v>
      </c>
      <c r="E34" s="113"/>
      <c r="F34" s="113"/>
      <c r="G34" s="113"/>
      <c r="H34" s="113"/>
      <c r="I34" s="113"/>
      <c r="J34" s="113"/>
      <c r="K34" s="113">
        <v>96.198440000000005</v>
      </c>
      <c r="L34" s="113"/>
      <c r="M34" s="113"/>
      <c r="N34" s="113">
        <v>96.620002746582003</v>
      </c>
      <c r="O34" s="113"/>
      <c r="P34" s="222"/>
    </row>
    <row r="35" spans="1:20">
      <c r="A35" s="717"/>
      <c r="B35" s="97" t="s">
        <v>44</v>
      </c>
      <c r="C35" s="113"/>
      <c r="D35" s="113">
        <v>93.458519999999993</v>
      </c>
      <c r="E35" s="113"/>
      <c r="F35" s="113"/>
      <c r="G35" s="113"/>
      <c r="H35" s="113"/>
      <c r="I35" s="113"/>
      <c r="J35" s="113"/>
      <c r="K35" s="113">
        <v>94.109369999999998</v>
      </c>
      <c r="L35" s="113"/>
      <c r="M35" s="113"/>
      <c r="N35" s="113">
        <v>94.459999084472699</v>
      </c>
      <c r="O35" s="113"/>
      <c r="P35" s="222"/>
    </row>
    <row r="36" spans="1:20">
      <c r="A36" s="717"/>
      <c r="B36" s="97" t="s">
        <v>46</v>
      </c>
      <c r="C36" s="113"/>
      <c r="D36" s="113">
        <v>94.419439999999994</v>
      </c>
      <c r="E36" s="113"/>
      <c r="F36" s="113"/>
      <c r="G36" s="113"/>
      <c r="H36" s="113"/>
      <c r="I36" s="113"/>
      <c r="J36" s="113"/>
      <c r="K36" s="113">
        <v>95.164900000000003</v>
      </c>
      <c r="L36" s="113"/>
      <c r="M36" s="113"/>
      <c r="N36" s="113">
        <v>95.550003051757798</v>
      </c>
      <c r="O36" s="113"/>
      <c r="P36" s="222"/>
    </row>
    <row r="37" spans="1:20">
      <c r="A37" s="717" t="s">
        <v>4</v>
      </c>
      <c r="B37" s="97" t="s">
        <v>43</v>
      </c>
      <c r="C37" s="113">
        <v>99.383080000000007</v>
      </c>
      <c r="D37" s="113"/>
      <c r="E37" s="113"/>
      <c r="F37" s="113"/>
      <c r="G37" s="113"/>
      <c r="H37" s="113"/>
      <c r="I37" s="113"/>
      <c r="J37" s="113"/>
      <c r="K37" s="113">
        <v>99.6</v>
      </c>
      <c r="L37" s="113"/>
      <c r="M37" s="113">
        <v>99.599998474121094</v>
      </c>
      <c r="N37" s="113"/>
      <c r="O37" s="113"/>
      <c r="P37" s="222"/>
    </row>
    <row r="38" spans="1:20">
      <c r="A38" s="717"/>
      <c r="B38" s="97" t="s">
        <v>44</v>
      </c>
      <c r="C38" s="113">
        <v>98.58672</v>
      </c>
      <c r="D38" s="113"/>
      <c r="E38" s="113"/>
      <c r="F38" s="113"/>
      <c r="G38" s="113"/>
      <c r="H38" s="113"/>
      <c r="I38" s="113"/>
      <c r="J38" s="113"/>
      <c r="K38" s="113">
        <v>98.56</v>
      </c>
      <c r="L38" s="113"/>
      <c r="M38" s="113">
        <v>98.5</v>
      </c>
      <c r="N38" s="113"/>
      <c r="O38" s="113"/>
      <c r="P38" s="222"/>
    </row>
    <row r="39" spans="1:20">
      <c r="A39" s="717"/>
      <c r="B39" s="97" t="s">
        <v>46</v>
      </c>
      <c r="C39" s="113">
        <v>98.971339999999998</v>
      </c>
      <c r="D39" s="113"/>
      <c r="E39" s="113"/>
      <c r="F39" s="113"/>
      <c r="G39" s="113"/>
      <c r="H39" s="113"/>
      <c r="I39" s="113"/>
      <c r="J39" s="113"/>
      <c r="K39" s="113">
        <v>99.07</v>
      </c>
      <c r="L39" s="113"/>
      <c r="M39" s="113">
        <v>99.099998474121094</v>
      </c>
      <c r="N39" s="113"/>
      <c r="O39" s="113"/>
      <c r="P39" s="222"/>
    </row>
    <row r="40" spans="1:20">
      <c r="A40" s="717" t="s">
        <v>3</v>
      </c>
      <c r="B40" s="97" t="s">
        <v>43</v>
      </c>
      <c r="C40" s="113">
        <v>98.90137</v>
      </c>
      <c r="D40" s="113">
        <v>99.152140000000003</v>
      </c>
      <c r="E40" s="113">
        <v>99.270709999999994</v>
      </c>
      <c r="F40" s="113"/>
      <c r="G40" s="113">
        <v>99.084370000000007</v>
      </c>
      <c r="H40" s="113">
        <v>99.229039999999998</v>
      </c>
      <c r="I40" s="113"/>
      <c r="J40" s="113">
        <v>96.875889999999998</v>
      </c>
      <c r="K40" s="113"/>
      <c r="L40" s="113">
        <v>98.829566955566406</v>
      </c>
      <c r="M40" s="113"/>
      <c r="N40" s="113">
        <v>97.475227355957003</v>
      </c>
      <c r="O40" s="113"/>
      <c r="P40" s="222"/>
    </row>
    <row r="41" spans="1:20">
      <c r="A41" s="717"/>
      <c r="B41" s="97" t="s">
        <v>44</v>
      </c>
      <c r="C41" s="113">
        <v>98.388720000000006</v>
      </c>
      <c r="D41" s="113">
        <v>98.430639999999997</v>
      </c>
      <c r="E41" s="113">
        <v>98.496549999999999</v>
      </c>
      <c r="F41" s="113"/>
      <c r="G41" s="113">
        <v>98.681719999999999</v>
      </c>
      <c r="H41" s="113">
        <v>98.68459</v>
      </c>
      <c r="I41" s="113"/>
      <c r="J41" s="113">
        <v>93.75609</v>
      </c>
      <c r="K41" s="113"/>
      <c r="L41" s="113">
        <v>97.986236572265597</v>
      </c>
      <c r="M41" s="113"/>
      <c r="N41" s="113">
        <v>95.913032531738295</v>
      </c>
      <c r="O41" s="113"/>
      <c r="P41" s="222"/>
    </row>
    <row r="42" spans="1:20">
      <c r="A42" s="717"/>
      <c r="B42" s="97" t="s">
        <v>46</v>
      </c>
      <c r="C42" s="113">
        <v>98.644130000000004</v>
      </c>
      <c r="D42" s="113">
        <v>98.789659999999998</v>
      </c>
      <c r="E42" s="113">
        <v>98.882040000000003</v>
      </c>
      <c r="F42" s="113"/>
      <c r="G42" s="113">
        <v>98.882279999999994</v>
      </c>
      <c r="H42" s="113">
        <v>98.955780000000004</v>
      </c>
      <c r="I42" s="113"/>
      <c r="J42" s="113">
        <v>95.323819999999998</v>
      </c>
      <c r="K42" s="113"/>
      <c r="L42" s="113">
        <v>98.409530639648395</v>
      </c>
      <c r="M42" s="113"/>
      <c r="N42" s="113">
        <v>96.6959228515625</v>
      </c>
      <c r="O42" s="113"/>
      <c r="P42" s="222"/>
    </row>
    <row r="43" spans="1:20">
      <c r="A43" s="717" t="s">
        <v>65</v>
      </c>
      <c r="B43" s="97" t="s">
        <v>43</v>
      </c>
      <c r="C43" s="113">
        <v>72.771000000000001</v>
      </c>
      <c r="D43" s="113"/>
      <c r="E43" s="113">
        <v>84.848020000000005</v>
      </c>
      <c r="F43" s="113"/>
      <c r="G43" s="113"/>
      <c r="H43" s="113">
        <v>84.640799999999999</v>
      </c>
      <c r="I43" s="113">
        <v>84</v>
      </c>
      <c r="J43" s="113"/>
      <c r="K43" s="113"/>
      <c r="L43" s="113"/>
      <c r="M43" s="113"/>
      <c r="N43" s="113"/>
      <c r="O43" s="113">
        <v>89.160003662109403</v>
      </c>
      <c r="P43" s="222"/>
    </row>
    <row r="44" spans="1:20">
      <c r="A44" s="717"/>
      <c r="B44" s="97" t="s">
        <v>44</v>
      </c>
      <c r="C44" s="113">
        <v>76.491140000000001</v>
      </c>
      <c r="D44" s="113"/>
      <c r="E44" s="113">
        <v>87.174499999999995</v>
      </c>
      <c r="F44" s="113"/>
      <c r="G44" s="113"/>
      <c r="H44" s="113">
        <v>87.013099999999994</v>
      </c>
      <c r="I44" s="113">
        <v>82</v>
      </c>
      <c r="J44" s="113"/>
      <c r="K44" s="113"/>
      <c r="L44" s="113"/>
      <c r="M44" s="113"/>
      <c r="N44" s="113"/>
      <c r="O44" s="113">
        <v>87.650001525878906</v>
      </c>
      <c r="P44" s="222"/>
    </row>
    <row r="45" spans="1:20">
      <c r="A45" s="717"/>
      <c r="B45" s="97" t="s">
        <v>46</v>
      </c>
      <c r="C45" s="113">
        <v>74.560519999999997</v>
      </c>
      <c r="D45" s="113"/>
      <c r="E45" s="113">
        <v>85.94</v>
      </c>
      <c r="F45" s="113"/>
      <c r="G45" s="113"/>
      <c r="H45" s="113">
        <v>85.755139999999997</v>
      </c>
      <c r="I45" s="113" t="s">
        <v>7</v>
      </c>
      <c r="J45" s="113"/>
      <c r="K45" s="113"/>
      <c r="L45" s="113"/>
      <c r="M45" s="113"/>
      <c r="N45" s="113"/>
      <c r="O45" s="113">
        <v>88.400001525878906</v>
      </c>
      <c r="P45" s="222"/>
    </row>
    <row r="46" spans="1:20">
      <c r="A46" s="717" t="s">
        <v>2</v>
      </c>
      <c r="B46" s="97" t="s">
        <v>43</v>
      </c>
      <c r="C46" s="113">
        <v>86.509450000000001</v>
      </c>
      <c r="D46" s="113"/>
      <c r="E46" s="113"/>
      <c r="F46" s="113"/>
      <c r="G46" s="113"/>
      <c r="H46" s="113"/>
      <c r="I46" s="113"/>
      <c r="J46" s="113"/>
      <c r="K46" s="113">
        <v>91.628190000000004</v>
      </c>
      <c r="L46" s="113"/>
      <c r="M46" s="113">
        <v>92.800003051757798</v>
      </c>
      <c r="N46" s="113"/>
      <c r="O46" s="113"/>
      <c r="P46" s="222"/>
    </row>
    <row r="47" spans="1:20">
      <c r="A47" s="717"/>
      <c r="B47" s="97" t="s">
        <v>44</v>
      </c>
      <c r="C47" s="113">
        <v>91.195629999999994</v>
      </c>
      <c r="D47" s="113"/>
      <c r="E47" s="113"/>
      <c r="F47" s="113"/>
      <c r="G47" s="113"/>
      <c r="H47" s="113"/>
      <c r="I47" s="113"/>
      <c r="J47" s="113"/>
      <c r="K47" s="113">
        <v>92.559640000000002</v>
      </c>
      <c r="L47" s="113"/>
      <c r="M47" s="113">
        <v>93.5</v>
      </c>
      <c r="N47" s="113"/>
      <c r="O47" s="113"/>
      <c r="P47" s="222"/>
    </row>
    <row r="48" spans="1:20">
      <c r="A48" s="717"/>
      <c r="B48" s="97" t="s">
        <v>46</v>
      </c>
      <c r="C48" s="113">
        <v>88.714560000000006</v>
      </c>
      <c r="D48" s="113"/>
      <c r="E48" s="113"/>
      <c r="F48" s="113"/>
      <c r="G48" s="113"/>
      <c r="H48" s="113"/>
      <c r="I48" s="113"/>
      <c r="J48" s="113"/>
      <c r="K48" s="113">
        <v>92.091570000000004</v>
      </c>
      <c r="L48" s="113"/>
      <c r="M48" s="113">
        <v>93.199996948242202</v>
      </c>
      <c r="N48" s="113"/>
      <c r="O48" s="113"/>
      <c r="P48" s="222"/>
    </row>
    <row r="49" spans="1:16">
      <c r="A49" s="717" t="s">
        <v>1</v>
      </c>
      <c r="B49" s="97" t="s">
        <v>43</v>
      </c>
      <c r="C49" s="113"/>
      <c r="D49" s="113">
        <v>92.124560000000002</v>
      </c>
      <c r="E49" s="113"/>
      <c r="F49" s="113"/>
      <c r="G49" s="113">
        <v>93.18835</v>
      </c>
      <c r="H49" s="113"/>
      <c r="I49" s="113"/>
      <c r="J49" s="113"/>
      <c r="K49" s="113"/>
      <c r="L49" s="113">
        <v>88.849998474121094</v>
      </c>
      <c r="M49" s="113"/>
      <c r="N49" s="113"/>
      <c r="O49" s="113">
        <v>94.699996948242202</v>
      </c>
      <c r="P49" s="222"/>
    </row>
    <row r="50" spans="1:16">
      <c r="A50" s="717"/>
      <c r="B50" s="97" t="s">
        <v>44</v>
      </c>
      <c r="C50" s="113"/>
      <c r="D50" s="113">
        <v>89.590580000000003</v>
      </c>
      <c r="E50" s="113"/>
      <c r="F50" s="113"/>
      <c r="G50" s="113">
        <v>87.591859999999997</v>
      </c>
      <c r="H50" s="113"/>
      <c r="I50" s="113"/>
      <c r="J50" s="113"/>
      <c r="K50" s="113"/>
      <c r="L50" s="113">
        <v>78.3699951171875</v>
      </c>
      <c r="M50" s="113"/>
      <c r="N50" s="113"/>
      <c r="O50" s="113">
        <v>86.75</v>
      </c>
      <c r="P50" s="222"/>
    </row>
    <row r="51" spans="1:16" ht="15" thickBot="1">
      <c r="A51" s="718"/>
      <c r="B51" s="170" t="s">
        <v>46</v>
      </c>
      <c r="C51" s="223"/>
      <c r="D51" s="223">
        <v>90.930700000000002</v>
      </c>
      <c r="E51" s="223"/>
      <c r="F51" s="223"/>
      <c r="G51" s="223">
        <v>90.428120000000007</v>
      </c>
      <c r="H51" s="223"/>
      <c r="I51" s="223"/>
      <c r="J51" s="223"/>
      <c r="K51" s="223"/>
      <c r="L51" s="223">
        <v>83.720001220703097</v>
      </c>
      <c r="M51" s="223"/>
      <c r="N51" s="223"/>
      <c r="O51" s="223">
        <v>90.860000610351605</v>
      </c>
      <c r="P51" s="224"/>
    </row>
    <row r="52" spans="1:16">
      <c r="A52" s="158" t="s">
        <v>26</v>
      </c>
      <c r="B52" s="24"/>
      <c r="C52" s="28"/>
      <c r="D52" s="28"/>
      <c r="E52" s="28"/>
      <c r="F52" s="28"/>
      <c r="G52" s="28"/>
      <c r="H52" s="24"/>
      <c r="I52" s="24"/>
      <c r="J52" s="24"/>
    </row>
    <row r="53" spans="1:16" ht="15" customHeight="1">
      <c r="A53" s="685" t="s">
        <v>367</v>
      </c>
      <c r="B53" s="685"/>
      <c r="C53" s="685"/>
      <c r="D53" s="685"/>
      <c r="E53" s="685"/>
      <c r="F53" s="685"/>
      <c r="G53" s="685"/>
      <c r="H53" s="685"/>
      <c r="I53" s="685"/>
      <c r="J53" s="685"/>
      <c r="K53" s="685"/>
      <c r="L53" s="685"/>
    </row>
    <row r="54" spans="1:16">
      <c r="A54" s="151"/>
      <c r="B54" s="151"/>
      <c r="C54" s="151"/>
      <c r="D54" s="151"/>
      <c r="E54" s="151"/>
      <c r="F54" s="151"/>
      <c r="G54" s="151"/>
    </row>
    <row r="55" spans="1:16">
      <c r="A55" s="719" t="s">
        <v>477</v>
      </c>
      <c r="B55" s="719"/>
      <c r="C55" s="719"/>
      <c r="D55" s="719"/>
      <c r="E55" s="719"/>
      <c r="F55" s="719"/>
      <c r="G55" s="719"/>
    </row>
    <row r="56" spans="1:16">
      <c r="A56" s="719"/>
      <c r="B56" s="719"/>
      <c r="C56" s="719"/>
      <c r="D56" s="719"/>
      <c r="E56" s="719"/>
      <c r="F56" s="719"/>
      <c r="G56" s="719"/>
    </row>
    <row r="57" spans="1:16">
      <c r="A57" s="719"/>
      <c r="B57" s="719"/>
      <c r="C57" s="719"/>
      <c r="D57" s="719"/>
      <c r="E57" s="719"/>
      <c r="F57" s="719"/>
      <c r="G57" s="719"/>
    </row>
    <row r="58" spans="1:16">
      <c r="A58" s="719"/>
      <c r="B58" s="719"/>
      <c r="C58" s="719"/>
      <c r="D58" s="719"/>
      <c r="E58" s="719"/>
      <c r="F58" s="719"/>
      <c r="G58" s="719"/>
    </row>
    <row r="59" spans="1:16">
      <c r="A59" s="719"/>
      <c r="B59" s="719"/>
      <c r="C59" s="719"/>
      <c r="D59" s="719"/>
      <c r="E59" s="719"/>
      <c r="F59" s="719"/>
      <c r="G59" s="719"/>
    </row>
    <row r="60" spans="1:16">
      <c r="A60" s="719"/>
      <c r="B60" s="719"/>
      <c r="C60" s="719"/>
      <c r="D60" s="719"/>
      <c r="E60" s="719"/>
      <c r="F60" s="719"/>
      <c r="G60" s="719"/>
    </row>
    <row r="61" spans="1:16">
      <c r="A61" s="719" t="s">
        <v>726</v>
      </c>
      <c r="B61" s="719"/>
      <c r="C61" s="719"/>
      <c r="D61" s="719"/>
      <c r="E61" s="719"/>
      <c r="F61" s="719"/>
      <c r="G61" s="719"/>
    </row>
    <row r="62" spans="1:16" ht="14.4" customHeight="1">
      <c r="A62" s="719"/>
      <c r="B62" s="719"/>
      <c r="C62" s="719"/>
      <c r="D62" s="719"/>
      <c r="E62" s="719"/>
      <c r="F62" s="719"/>
      <c r="G62" s="719"/>
    </row>
    <row r="63" spans="1:16">
      <c r="A63" s="240"/>
      <c r="B63" s="240"/>
      <c r="C63" s="240"/>
      <c r="D63" s="240"/>
      <c r="E63" s="240"/>
      <c r="F63" s="240"/>
      <c r="G63" s="240"/>
    </row>
    <row r="64" spans="1:16">
      <c r="A64" s="240"/>
      <c r="B64" s="240"/>
      <c r="C64" s="240"/>
      <c r="D64" s="240"/>
      <c r="E64" s="240"/>
      <c r="F64" s="240"/>
      <c r="G64" s="240"/>
    </row>
    <row r="65" spans="1:7">
      <c r="A65" s="240"/>
      <c r="B65" s="240"/>
      <c r="C65" s="240"/>
      <c r="D65" s="240"/>
      <c r="E65" s="240"/>
      <c r="F65" s="240"/>
      <c r="G65" s="240"/>
    </row>
    <row r="66" spans="1:7">
      <c r="A66" s="240"/>
      <c r="B66" s="240"/>
      <c r="C66" s="240"/>
      <c r="D66" s="240"/>
      <c r="E66" s="240"/>
      <c r="F66" s="240"/>
      <c r="G66" s="240"/>
    </row>
    <row r="67" spans="1:7">
      <c r="A67" s="240"/>
      <c r="B67" s="240"/>
      <c r="C67" s="240"/>
      <c r="D67" s="240"/>
      <c r="E67" s="240"/>
      <c r="F67" s="240"/>
      <c r="G67" s="240"/>
    </row>
  </sheetData>
  <mergeCells count="19">
    <mergeCell ref="A34:A36"/>
    <mergeCell ref="A55:G60"/>
    <mergeCell ref="A40:A42"/>
    <mergeCell ref="A43:A45"/>
    <mergeCell ref="A19:A21"/>
    <mergeCell ref="A22:A24"/>
    <mergeCell ref="A25:A27"/>
    <mergeCell ref="A28:A30"/>
    <mergeCell ref="A31:A33"/>
    <mergeCell ref="A4:A6"/>
    <mergeCell ref="A7:A9"/>
    <mergeCell ref="A10:A12"/>
    <mergeCell ref="A13:A15"/>
    <mergeCell ref="A16:A18"/>
    <mergeCell ref="A46:A48"/>
    <mergeCell ref="A49:A51"/>
    <mergeCell ref="A53:L53"/>
    <mergeCell ref="A61:G62"/>
    <mergeCell ref="A37:A39"/>
  </mergeCells>
  <hyperlinks>
    <hyperlink ref="V5" location="Content!B27" display="Back to Content Page" xr:uid="{00000000-0004-0000-2100-000000000000}"/>
  </hyperlinks>
  <pageMargins left="0.7" right="0.7" top="0.75" bottom="0.75" header="0.3" footer="0.3"/>
  <pageSetup scale="64" orientation="landscape"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U53"/>
  <sheetViews>
    <sheetView workbookViewId="0">
      <pane xSplit="2" ySplit="3" topLeftCell="E4" activePane="bottomRight" state="frozen"/>
      <selection pane="topRight" activeCell="C1" sqref="C1"/>
      <selection pane="bottomLeft" activeCell="A4" sqref="A4"/>
      <selection pane="bottomRight" activeCell="A53" sqref="A53"/>
    </sheetView>
  </sheetViews>
  <sheetFormatPr defaultColWidth="9.21875" defaultRowHeight="14.4"/>
  <cols>
    <col min="1" max="1" width="33.77734375" customWidth="1"/>
    <col min="2" max="2" width="41.21875" customWidth="1"/>
    <col min="3" max="17" width="8.77734375" customWidth="1"/>
  </cols>
  <sheetData>
    <row r="1" spans="1:21">
      <c r="A1" s="29" t="s">
        <v>700</v>
      </c>
      <c r="B1" s="24"/>
      <c r="C1" s="24"/>
      <c r="D1" s="24"/>
      <c r="E1" s="24"/>
      <c r="F1" s="24"/>
      <c r="G1" s="24"/>
      <c r="H1" s="24"/>
      <c r="I1" s="24"/>
      <c r="J1" s="24"/>
    </row>
    <row r="2" spans="1:21" ht="15" thickBot="1">
      <c r="A2" s="24"/>
      <c r="B2" s="24"/>
      <c r="C2" s="24"/>
      <c r="D2" s="24"/>
      <c r="E2" s="24"/>
      <c r="F2" s="24"/>
      <c r="G2" s="24"/>
      <c r="H2" s="24"/>
      <c r="I2" s="24"/>
      <c r="J2" s="24"/>
    </row>
    <row r="3" spans="1:21">
      <c r="A3" s="207" t="s">
        <v>15</v>
      </c>
      <c r="B3" s="208" t="s">
        <v>45</v>
      </c>
      <c r="C3" s="209">
        <v>2009</v>
      </c>
      <c r="D3" s="209">
        <v>2010</v>
      </c>
      <c r="E3" s="209">
        <v>2011</v>
      </c>
      <c r="F3" s="209">
        <v>2012</v>
      </c>
      <c r="G3" s="209">
        <v>2013</v>
      </c>
      <c r="H3" s="209">
        <v>2014</v>
      </c>
      <c r="I3" s="209">
        <v>2015</v>
      </c>
      <c r="J3" s="210">
        <v>2016</v>
      </c>
      <c r="K3" s="210">
        <v>2017</v>
      </c>
      <c r="L3" s="210">
        <v>2018</v>
      </c>
      <c r="M3" s="210">
        <v>2019</v>
      </c>
      <c r="N3" s="210">
        <v>2020</v>
      </c>
      <c r="O3" s="210">
        <v>2021</v>
      </c>
      <c r="P3" s="210">
        <v>2022</v>
      </c>
      <c r="Q3" s="211">
        <v>2023</v>
      </c>
    </row>
    <row r="4" spans="1:21">
      <c r="A4" s="721" t="s">
        <v>14</v>
      </c>
      <c r="B4" s="108" t="s">
        <v>262</v>
      </c>
      <c r="C4" s="225"/>
      <c r="D4" s="225"/>
      <c r="E4" s="225"/>
      <c r="F4" s="225"/>
      <c r="G4" s="225"/>
      <c r="H4" s="225"/>
      <c r="I4" s="225"/>
      <c r="J4" s="225"/>
      <c r="K4" s="225"/>
      <c r="L4" s="225"/>
      <c r="M4" s="225"/>
      <c r="N4" s="225"/>
      <c r="O4" s="225"/>
      <c r="P4" s="225"/>
      <c r="Q4" s="226"/>
    </row>
    <row r="5" spans="1:21">
      <c r="A5" s="722"/>
      <c r="B5" s="227" t="s">
        <v>263</v>
      </c>
      <c r="C5" s="225"/>
      <c r="D5" s="225"/>
      <c r="E5" s="225"/>
      <c r="F5" s="225">
        <v>5</v>
      </c>
      <c r="G5" s="225">
        <v>5</v>
      </c>
      <c r="H5" s="225">
        <v>5</v>
      </c>
      <c r="I5" s="225">
        <v>5</v>
      </c>
      <c r="J5" s="225"/>
      <c r="K5" s="498">
        <v>4</v>
      </c>
      <c r="L5" s="498">
        <v>4</v>
      </c>
      <c r="M5" s="498">
        <v>4</v>
      </c>
      <c r="N5" s="498">
        <v>4</v>
      </c>
      <c r="O5" s="498">
        <v>4</v>
      </c>
      <c r="P5" s="498">
        <v>4</v>
      </c>
      <c r="Q5" s="499">
        <v>4</v>
      </c>
      <c r="R5" s="48" t="s">
        <v>12</v>
      </c>
    </row>
    <row r="6" spans="1:21">
      <c r="A6" s="722"/>
      <c r="B6" s="227" t="s">
        <v>264</v>
      </c>
      <c r="C6" s="225">
        <v>6</v>
      </c>
      <c r="D6" s="225">
        <v>6</v>
      </c>
      <c r="E6" s="225">
        <v>6</v>
      </c>
      <c r="F6" s="225">
        <v>6</v>
      </c>
      <c r="G6" s="225">
        <v>6</v>
      </c>
      <c r="H6" s="225">
        <v>6</v>
      </c>
      <c r="I6" s="225">
        <v>6</v>
      </c>
      <c r="J6" s="225">
        <v>6</v>
      </c>
      <c r="K6" s="498">
        <v>6</v>
      </c>
      <c r="L6" s="498">
        <v>6</v>
      </c>
      <c r="M6" s="498">
        <v>6</v>
      </c>
      <c r="N6" s="498">
        <v>6</v>
      </c>
      <c r="O6" s="498">
        <v>6</v>
      </c>
      <c r="P6" s="498">
        <v>6</v>
      </c>
      <c r="Q6" s="499">
        <v>6</v>
      </c>
      <c r="R6" s="28"/>
      <c r="S6" s="28"/>
    </row>
    <row r="7" spans="1:21" ht="20.25" customHeight="1">
      <c r="A7" s="722"/>
      <c r="B7" s="227" t="s">
        <v>265</v>
      </c>
      <c r="C7" s="225">
        <v>12</v>
      </c>
      <c r="D7" s="225">
        <v>12</v>
      </c>
      <c r="E7" s="225">
        <v>12</v>
      </c>
      <c r="F7" s="225">
        <v>12</v>
      </c>
      <c r="G7" s="225">
        <v>12</v>
      </c>
      <c r="H7" s="225">
        <v>12</v>
      </c>
      <c r="I7" s="225">
        <v>12</v>
      </c>
      <c r="J7" s="225">
        <v>12</v>
      </c>
      <c r="K7" s="498">
        <v>12</v>
      </c>
      <c r="L7" s="498">
        <v>12</v>
      </c>
      <c r="M7" s="498">
        <v>12</v>
      </c>
      <c r="N7" s="498">
        <v>12</v>
      </c>
      <c r="O7" s="498">
        <v>12</v>
      </c>
      <c r="P7" s="498">
        <v>12</v>
      </c>
      <c r="Q7" s="499">
        <v>12</v>
      </c>
      <c r="R7" s="151"/>
      <c r="S7" s="151"/>
      <c r="T7" s="151"/>
      <c r="U7" s="151"/>
    </row>
    <row r="8" spans="1:21">
      <c r="A8" s="722"/>
      <c r="B8" s="227" t="s">
        <v>266</v>
      </c>
      <c r="C8" s="225">
        <v>15</v>
      </c>
      <c r="D8" s="225">
        <v>15</v>
      </c>
      <c r="E8" s="225">
        <v>15</v>
      </c>
      <c r="F8" s="225">
        <v>15</v>
      </c>
      <c r="G8" s="225">
        <v>15</v>
      </c>
      <c r="H8" s="225">
        <v>15</v>
      </c>
      <c r="I8" s="225">
        <v>15</v>
      </c>
      <c r="J8" s="225">
        <v>15</v>
      </c>
      <c r="K8" s="498">
        <v>15</v>
      </c>
      <c r="L8" s="498">
        <v>15</v>
      </c>
      <c r="M8" s="498">
        <v>15</v>
      </c>
      <c r="N8" s="498">
        <v>15</v>
      </c>
      <c r="O8" s="498">
        <v>15</v>
      </c>
      <c r="P8" s="498">
        <v>15</v>
      </c>
      <c r="Q8" s="499">
        <v>15</v>
      </c>
      <c r="R8" s="151"/>
      <c r="S8" s="151"/>
      <c r="T8" s="151"/>
      <c r="U8" s="151"/>
    </row>
    <row r="9" spans="1:21">
      <c r="A9" s="722"/>
      <c r="B9" s="108" t="s">
        <v>344</v>
      </c>
      <c r="C9" s="225"/>
      <c r="D9" s="225"/>
      <c r="E9" s="225"/>
      <c r="F9" s="225"/>
      <c r="G9" s="225"/>
      <c r="H9" s="225"/>
      <c r="I9" s="225"/>
      <c r="J9" s="225"/>
      <c r="K9" s="225"/>
      <c r="L9" s="225"/>
      <c r="M9" s="225"/>
      <c r="N9" s="225"/>
      <c r="O9" s="225"/>
      <c r="P9" s="225"/>
      <c r="Q9" s="226"/>
      <c r="R9" s="151"/>
      <c r="S9" s="151"/>
      <c r="T9" s="151"/>
      <c r="U9" s="151"/>
    </row>
    <row r="10" spans="1:21" ht="21" customHeight="1">
      <c r="A10" s="722"/>
      <c r="B10" s="227" t="s">
        <v>263</v>
      </c>
      <c r="C10" s="225">
        <v>4</v>
      </c>
      <c r="D10" s="225">
        <v>4</v>
      </c>
      <c r="E10" s="225">
        <v>4</v>
      </c>
      <c r="F10" s="225">
        <v>1</v>
      </c>
      <c r="G10" s="225">
        <v>1</v>
      </c>
      <c r="H10" s="225">
        <v>1</v>
      </c>
      <c r="I10" s="225">
        <v>1</v>
      </c>
      <c r="J10" s="498">
        <v>2</v>
      </c>
      <c r="K10" s="498">
        <v>2</v>
      </c>
      <c r="L10" s="498">
        <v>2</v>
      </c>
      <c r="M10" s="498">
        <v>2</v>
      </c>
      <c r="N10" s="498">
        <v>2</v>
      </c>
      <c r="O10" s="498">
        <v>2</v>
      </c>
      <c r="P10" s="498">
        <v>2</v>
      </c>
      <c r="Q10" s="499">
        <v>2</v>
      </c>
      <c r="R10" s="151"/>
      <c r="S10" s="151"/>
      <c r="T10" s="151"/>
      <c r="U10" s="151"/>
    </row>
    <row r="11" spans="1:21">
      <c r="A11" s="722"/>
      <c r="B11" s="227" t="s">
        <v>264</v>
      </c>
      <c r="C11" s="225">
        <v>6</v>
      </c>
      <c r="D11" s="225">
        <v>6</v>
      </c>
      <c r="E11" s="225">
        <v>6</v>
      </c>
      <c r="F11" s="225">
        <v>6</v>
      </c>
      <c r="G11" s="225">
        <v>6</v>
      </c>
      <c r="H11" s="225">
        <v>6</v>
      </c>
      <c r="I11" s="225">
        <v>6</v>
      </c>
      <c r="J11" s="498">
        <v>6</v>
      </c>
      <c r="K11" s="498">
        <v>6</v>
      </c>
      <c r="L11" s="498">
        <v>6</v>
      </c>
      <c r="M11" s="498">
        <v>6</v>
      </c>
      <c r="N11" s="498">
        <v>6</v>
      </c>
      <c r="O11" s="498">
        <v>6</v>
      </c>
      <c r="P11" s="498">
        <v>6</v>
      </c>
      <c r="Q11" s="499">
        <v>6</v>
      </c>
      <c r="R11" s="151"/>
      <c r="S11" s="151"/>
      <c r="T11" s="151"/>
      <c r="U11" s="151"/>
    </row>
    <row r="12" spans="1:21">
      <c r="A12" s="722"/>
      <c r="B12" s="227" t="s">
        <v>265</v>
      </c>
      <c r="C12" s="225">
        <v>3</v>
      </c>
      <c r="D12" s="225">
        <v>3</v>
      </c>
      <c r="E12" s="225">
        <v>3</v>
      </c>
      <c r="F12" s="225">
        <v>3</v>
      </c>
      <c r="G12" s="225">
        <v>3</v>
      </c>
      <c r="H12" s="225">
        <v>3</v>
      </c>
      <c r="I12" s="225">
        <v>3</v>
      </c>
      <c r="J12" s="498">
        <v>3</v>
      </c>
      <c r="K12" s="498">
        <v>3</v>
      </c>
      <c r="L12" s="498">
        <v>3</v>
      </c>
      <c r="M12" s="498">
        <v>3</v>
      </c>
      <c r="N12" s="498">
        <v>3</v>
      </c>
      <c r="O12" s="498">
        <v>3</v>
      </c>
      <c r="P12" s="498">
        <v>3</v>
      </c>
      <c r="Q12" s="499">
        <v>3</v>
      </c>
      <c r="R12" s="151"/>
      <c r="S12" s="151"/>
      <c r="T12" s="151"/>
      <c r="U12" s="151"/>
    </row>
    <row r="13" spans="1:21" ht="21" customHeight="1">
      <c r="A13" s="722"/>
      <c r="B13" s="227" t="s">
        <v>266</v>
      </c>
      <c r="C13" s="225">
        <v>3</v>
      </c>
      <c r="D13" s="225">
        <v>3</v>
      </c>
      <c r="E13" s="225">
        <v>3</v>
      </c>
      <c r="F13" s="225">
        <v>3</v>
      </c>
      <c r="G13" s="225">
        <v>3</v>
      </c>
      <c r="H13" s="225">
        <v>3</v>
      </c>
      <c r="I13" s="225">
        <v>3</v>
      </c>
      <c r="J13" s="498">
        <v>3</v>
      </c>
      <c r="K13" s="498">
        <v>3</v>
      </c>
      <c r="L13" s="498">
        <v>3</v>
      </c>
      <c r="M13" s="498">
        <v>3</v>
      </c>
      <c r="N13" s="498">
        <v>3</v>
      </c>
      <c r="O13" s="498">
        <v>3</v>
      </c>
      <c r="P13" s="498">
        <v>3</v>
      </c>
      <c r="Q13" s="499">
        <v>3</v>
      </c>
      <c r="R13" s="151"/>
      <c r="S13" s="151"/>
      <c r="T13" s="151"/>
      <c r="U13" s="151"/>
    </row>
    <row r="14" spans="1:21" ht="15" customHeight="1">
      <c r="A14" s="723"/>
      <c r="B14" s="108" t="s">
        <v>267</v>
      </c>
      <c r="C14" s="225">
        <v>6</v>
      </c>
      <c r="D14" s="225">
        <v>6</v>
      </c>
      <c r="E14" s="225">
        <v>6</v>
      </c>
      <c r="F14" s="225">
        <v>6</v>
      </c>
      <c r="G14" s="225">
        <v>6</v>
      </c>
      <c r="H14" s="225">
        <v>6</v>
      </c>
      <c r="I14" s="225">
        <v>6</v>
      </c>
      <c r="J14" s="498">
        <v>6</v>
      </c>
      <c r="K14" s="498">
        <v>6</v>
      </c>
      <c r="L14" s="498">
        <v>6</v>
      </c>
      <c r="M14" s="498">
        <v>6</v>
      </c>
      <c r="N14" s="498">
        <v>6</v>
      </c>
      <c r="O14" s="498">
        <v>6</v>
      </c>
      <c r="P14" s="498">
        <v>6</v>
      </c>
      <c r="Q14" s="499">
        <v>6</v>
      </c>
      <c r="R14" s="151"/>
      <c r="S14" s="151"/>
      <c r="T14" s="151"/>
      <c r="U14" s="151"/>
    </row>
    <row r="15" spans="1:21">
      <c r="A15" s="721" t="s">
        <v>13</v>
      </c>
      <c r="B15" s="108" t="s">
        <v>262</v>
      </c>
      <c r="C15" s="225"/>
      <c r="D15" s="225"/>
      <c r="E15" s="225"/>
      <c r="F15" s="225"/>
      <c r="G15" s="225"/>
      <c r="H15" s="225"/>
      <c r="I15" s="225"/>
      <c r="J15" s="225"/>
      <c r="K15" s="225"/>
      <c r="L15" s="225"/>
      <c r="M15" s="225"/>
      <c r="N15" s="225"/>
      <c r="O15" s="225"/>
      <c r="P15" s="225"/>
      <c r="Q15" s="226"/>
      <c r="R15" s="151"/>
      <c r="S15" s="151"/>
      <c r="T15" s="151"/>
      <c r="U15" s="151"/>
    </row>
    <row r="16" spans="1:21">
      <c r="A16" s="722"/>
      <c r="B16" s="227" t="s">
        <v>263</v>
      </c>
      <c r="C16" s="225">
        <v>3</v>
      </c>
      <c r="D16" s="225">
        <v>3</v>
      </c>
      <c r="E16" s="225">
        <v>3</v>
      </c>
      <c r="F16" s="225">
        <v>3</v>
      </c>
      <c r="G16" s="225">
        <v>3</v>
      </c>
      <c r="H16" s="225">
        <v>3</v>
      </c>
      <c r="I16" s="225">
        <v>3</v>
      </c>
      <c r="J16" s="225">
        <v>3</v>
      </c>
      <c r="K16" s="498">
        <v>3</v>
      </c>
      <c r="L16" s="498">
        <v>3</v>
      </c>
      <c r="M16" s="498">
        <v>3</v>
      </c>
      <c r="N16" s="498">
        <v>3</v>
      </c>
      <c r="O16" s="498">
        <v>3</v>
      </c>
      <c r="P16" s="498">
        <v>3</v>
      </c>
      <c r="Q16" s="499">
        <v>3</v>
      </c>
      <c r="R16" s="28"/>
      <c r="S16" s="28"/>
    </row>
    <row r="17" spans="1:21" ht="15" customHeight="1">
      <c r="A17" s="722"/>
      <c r="B17" s="227" t="s">
        <v>264</v>
      </c>
      <c r="C17" s="225">
        <v>6</v>
      </c>
      <c r="D17" s="225">
        <v>6</v>
      </c>
      <c r="E17" s="225">
        <v>6</v>
      </c>
      <c r="F17" s="225">
        <v>6</v>
      </c>
      <c r="G17" s="225">
        <v>6</v>
      </c>
      <c r="H17" s="225">
        <v>6</v>
      </c>
      <c r="I17" s="225">
        <v>6</v>
      </c>
      <c r="J17" s="225">
        <v>6</v>
      </c>
      <c r="K17" s="498">
        <v>6</v>
      </c>
      <c r="L17" s="498">
        <v>6</v>
      </c>
      <c r="M17" s="498">
        <v>6</v>
      </c>
      <c r="N17" s="498">
        <v>6</v>
      </c>
      <c r="O17" s="498">
        <v>6</v>
      </c>
      <c r="P17" s="498">
        <v>6</v>
      </c>
      <c r="Q17" s="499">
        <v>6</v>
      </c>
      <c r="R17" s="24"/>
      <c r="S17" s="24"/>
    </row>
    <row r="18" spans="1:21">
      <c r="A18" s="722"/>
      <c r="B18" s="227" t="s">
        <v>265</v>
      </c>
      <c r="C18" s="225">
        <v>13</v>
      </c>
      <c r="D18" s="225">
        <v>13</v>
      </c>
      <c r="E18" s="225">
        <v>13</v>
      </c>
      <c r="F18" s="225">
        <v>13</v>
      </c>
      <c r="G18" s="225">
        <v>13</v>
      </c>
      <c r="H18" s="225">
        <v>13</v>
      </c>
      <c r="I18" s="225">
        <v>13</v>
      </c>
      <c r="J18" s="225">
        <v>13</v>
      </c>
      <c r="K18" s="498">
        <v>13</v>
      </c>
      <c r="L18" s="498">
        <v>13</v>
      </c>
      <c r="M18" s="498">
        <v>13</v>
      </c>
      <c r="N18" s="498">
        <v>13</v>
      </c>
      <c r="O18" s="498">
        <v>13</v>
      </c>
      <c r="P18" s="498">
        <v>13</v>
      </c>
      <c r="Q18" s="499">
        <v>13</v>
      </c>
      <c r="R18" s="28"/>
      <c r="S18" s="28"/>
    </row>
    <row r="19" spans="1:21" ht="15" customHeight="1">
      <c r="A19" s="722"/>
      <c r="B19" s="227" t="s">
        <v>266</v>
      </c>
      <c r="C19" s="225">
        <v>16</v>
      </c>
      <c r="D19" s="225">
        <v>16</v>
      </c>
      <c r="E19" s="225">
        <v>16</v>
      </c>
      <c r="F19" s="225">
        <v>16</v>
      </c>
      <c r="G19" s="225">
        <v>16</v>
      </c>
      <c r="H19" s="225">
        <v>16</v>
      </c>
      <c r="I19" s="225">
        <v>16</v>
      </c>
      <c r="J19" s="225">
        <v>16</v>
      </c>
      <c r="K19" s="498">
        <v>16</v>
      </c>
      <c r="L19" s="498">
        <v>16</v>
      </c>
      <c r="M19" s="498">
        <v>16</v>
      </c>
      <c r="N19" s="498">
        <v>16</v>
      </c>
      <c r="O19" s="498">
        <v>16</v>
      </c>
      <c r="P19" s="498">
        <v>16</v>
      </c>
      <c r="Q19" s="499">
        <v>16</v>
      </c>
      <c r="R19" s="151"/>
      <c r="S19" s="151"/>
      <c r="T19" s="151"/>
      <c r="U19" s="151"/>
    </row>
    <row r="20" spans="1:21">
      <c r="A20" s="722"/>
      <c r="B20" s="108" t="s">
        <v>344</v>
      </c>
      <c r="C20" s="225"/>
      <c r="D20" s="225"/>
      <c r="E20" s="225"/>
      <c r="F20" s="225"/>
      <c r="G20" s="225"/>
      <c r="H20" s="225"/>
      <c r="I20" s="225"/>
      <c r="J20" s="225"/>
      <c r="K20" s="225"/>
      <c r="L20" s="225"/>
      <c r="M20" s="225"/>
      <c r="N20" s="225"/>
      <c r="O20" s="225"/>
      <c r="P20" s="225"/>
      <c r="Q20" s="226"/>
      <c r="R20" s="151"/>
      <c r="S20" s="151"/>
      <c r="T20" s="151"/>
      <c r="U20" s="151"/>
    </row>
    <row r="21" spans="1:21">
      <c r="A21" s="722"/>
      <c r="B21" s="227" t="s">
        <v>263</v>
      </c>
      <c r="C21" s="225">
        <v>3</v>
      </c>
      <c r="D21" s="225">
        <v>3</v>
      </c>
      <c r="E21" s="225">
        <v>3</v>
      </c>
      <c r="F21" s="225">
        <v>3</v>
      </c>
      <c r="G21" s="225">
        <v>3</v>
      </c>
      <c r="H21" s="225">
        <v>3</v>
      </c>
      <c r="I21" s="225">
        <v>3</v>
      </c>
      <c r="J21" s="225">
        <v>3</v>
      </c>
      <c r="K21" s="498">
        <v>3</v>
      </c>
      <c r="L21" s="498">
        <v>3</v>
      </c>
      <c r="M21" s="498">
        <v>3</v>
      </c>
      <c r="N21" s="498">
        <v>3</v>
      </c>
      <c r="O21" s="498">
        <v>3</v>
      </c>
      <c r="P21" s="498">
        <v>3</v>
      </c>
      <c r="Q21" s="499">
        <v>3</v>
      </c>
    </row>
    <row r="22" spans="1:21">
      <c r="A22" s="722"/>
      <c r="B22" s="227" t="s">
        <v>264</v>
      </c>
      <c r="C22" s="225">
        <v>7</v>
      </c>
      <c r="D22" s="225">
        <v>7</v>
      </c>
      <c r="E22" s="225">
        <v>7</v>
      </c>
      <c r="F22" s="225">
        <v>7</v>
      </c>
      <c r="G22" s="225">
        <v>7</v>
      </c>
      <c r="H22" s="225">
        <v>7</v>
      </c>
      <c r="I22" s="225">
        <v>7</v>
      </c>
      <c r="J22" s="225">
        <v>7</v>
      </c>
      <c r="K22" s="498">
        <v>7</v>
      </c>
      <c r="L22" s="498">
        <v>7</v>
      </c>
      <c r="M22" s="498">
        <v>7</v>
      </c>
      <c r="N22" s="498">
        <v>7</v>
      </c>
      <c r="O22" s="498">
        <v>7</v>
      </c>
      <c r="P22" s="498">
        <v>7</v>
      </c>
      <c r="Q22" s="499">
        <v>7</v>
      </c>
    </row>
    <row r="23" spans="1:21">
      <c r="A23" s="722"/>
      <c r="B23" s="227" t="s">
        <v>265</v>
      </c>
      <c r="C23" s="225">
        <v>3</v>
      </c>
      <c r="D23" s="225">
        <v>3</v>
      </c>
      <c r="E23" s="225">
        <v>3</v>
      </c>
      <c r="F23" s="225">
        <v>3</v>
      </c>
      <c r="G23" s="225">
        <v>3</v>
      </c>
      <c r="H23" s="225">
        <v>3</v>
      </c>
      <c r="I23" s="225">
        <v>3</v>
      </c>
      <c r="J23" s="225">
        <v>3</v>
      </c>
      <c r="K23" s="498">
        <v>3</v>
      </c>
      <c r="L23" s="498">
        <v>3</v>
      </c>
      <c r="M23" s="498">
        <v>3</v>
      </c>
      <c r="N23" s="498">
        <v>3</v>
      </c>
      <c r="O23" s="498">
        <v>3</v>
      </c>
      <c r="P23" s="498">
        <v>3</v>
      </c>
      <c r="Q23" s="499">
        <v>3</v>
      </c>
    </row>
    <row r="24" spans="1:21">
      <c r="A24" s="722"/>
      <c r="B24" s="227" t="s">
        <v>266</v>
      </c>
      <c r="C24" s="225">
        <v>2</v>
      </c>
      <c r="D24" s="225">
        <v>2</v>
      </c>
      <c r="E24" s="225">
        <v>2</v>
      </c>
      <c r="F24" s="225">
        <v>2</v>
      </c>
      <c r="G24" s="225">
        <v>2</v>
      </c>
      <c r="H24" s="225">
        <v>2</v>
      </c>
      <c r="I24" s="225">
        <v>2</v>
      </c>
      <c r="J24" s="225">
        <v>2</v>
      </c>
      <c r="K24" s="498">
        <v>2</v>
      </c>
      <c r="L24" s="498">
        <v>2</v>
      </c>
      <c r="M24" s="498">
        <v>2</v>
      </c>
      <c r="N24" s="498">
        <v>2</v>
      </c>
      <c r="O24" s="498">
        <v>2</v>
      </c>
      <c r="P24" s="498">
        <v>2</v>
      </c>
      <c r="Q24" s="499">
        <v>2</v>
      </c>
    </row>
    <row r="25" spans="1:21">
      <c r="A25" s="723"/>
      <c r="B25" s="108" t="s">
        <v>267</v>
      </c>
      <c r="C25" s="225"/>
      <c r="D25" s="225"/>
      <c r="E25" s="225"/>
      <c r="F25" s="225"/>
      <c r="G25" s="225"/>
      <c r="H25" s="225"/>
      <c r="I25" s="225"/>
      <c r="J25" s="225"/>
      <c r="K25" s="225"/>
      <c r="L25" s="225"/>
      <c r="M25" s="225"/>
      <c r="N25" s="225"/>
      <c r="O25" s="225"/>
      <c r="P25" s="225"/>
      <c r="Q25" s="226"/>
    </row>
    <row r="26" spans="1:21">
      <c r="A26" s="721" t="s">
        <v>259</v>
      </c>
      <c r="B26" s="108" t="s">
        <v>262</v>
      </c>
      <c r="C26" s="225"/>
      <c r="D26" s="225"/>
      <c r="E26" s="225"/>
      <c r="F26" s="225"/>
      <c r="G26" s="225"/>
      <c r="H26" s="225"/>
      <c r="I26" s="225"/>
      <c r="J26" s="225"/>
      <c r="K26" s="225"/>
      <c r="L26" s="225"/>
      <c r="M26" s="225"/>
      <c r="N26" s="225"/>
      <c r="O26" s="225"/>
      <c r="P26" s="225"/>
      <c r="Q26" s="226"/>
    </row>
    <row r="27" spans="1:21">
      <c r="A27" s="722"/>
      <c r="B27" s="227" t="s">
        <v>263</v>
      </c>
      <c r="C27" s="225">
        <v>3</v>
      </c>
      <c r="D27" s="225">
        <v>3</v>
      </c>
      <c r="E27" s="225">
        <v>3</v>
      </c>
      <c r="F27" s="225">
        <v>3</v>
      </c>
      <c r="G27" s="225">
        <v>3</v>
      </c>
      <c r="H27" s="225">
        <v>3</v>
      </c>
      <c r="I27" s="225">
        <v>3</v>
      </c>
      <c r="J27" s="225">
        <v>3</v>
      </c>
      <c r="K27" s="498">
        <v>3</v>
      </c>
      <c r="L27" s="498">
        <v>3</v>
      </c>
      <c r="M27" s="498">
        <v>3</v>
      </c>
      <c r="N27" s="498">
        <v>3</v>
      </c>
      <c r="O27" s="498">
        <v>3</v>
      </c>
      <c r="P27" s="498">
        <v>3</v>
      </c>
      <c r="Q27" s="499">
        <v>3</v>
      </c>
    </row>
    <row r="28" spans="1:21">
      <c r="A28" s="722"/>
      <c r="B28" s="227" t="s">
        <v>264</v>
      </c>
      <c r="C28" s="225">
        <v>6</v>
      </c>
      <c r="D28" s="225">
        <v>6</v>
      </c>
      <c r="E28" s="225">
        <v>6</v>
      </c>
      <c r="F28" s="225">
        <v>6</v>
      </c>
      <c r="G28" s="225">
        <v>6</v>
      </c>
      <c r="H28" s="225">
        <v>6</v>
      </c>
      <c r="I28" s="225">
        <v>6</v>
      </c>
      <c r="J28" s="225">
        <v>6</v>
      </c>
      <c r="K28" s="498">
        <v>6</v>
      </c>
      <c r="L28" s="498">
        <v>6</v>
      </c>
      <c r="M28" s="498">
        <v>6</v>
      </c>
      <c r="N28" s="498">
        <v>6</v>
      </c>
      <c r="O28" s="498">
        <v>6</v>
      </c>
      <c r="P28" s="498">
        <v>6</v>
      </c>
      <c r="Q28" s="499">
        <v>6</v>
      </c>
    </row>
    <row r="29" spans="1:21">
      <c r="A29" s="722"/>
      <c r="B29" s="227" t="s">
        <v>265</v>
      </c>
      <c r="C29" s="225">
        <v>12</v>
      </c>
      <c r="D29" s="225">
        <v>12</v>
      </c>
      <c r="E29" s="225">
        <v>12</v>
      </c>
      <c r="F29" s="225">
        <v>12</v>
      </c>
      <c r="G29" s="225">
        <v>12</v>
      </c>
      <c r="H29" s="225">
        <v>12</v>
      </c>
      <c r="I29" s="225">
        <v>12</v>
      </c>
      <c r="J29" s="225">
        <v>12</v>
      </c>
      <c r="K29" s="498">
        <v>12</v>
      </c>
      <c r="L29" s="498">
        <v>12</v>
      </c>
      <c r="M29" s="498">
        <v>12</v>
      </c>
      <c r="N29" s="498">
        <v>12</v>
      </c>
      <c r="O29" s="498">
        <v>12</v>
      </c>
      <c r="P29" s="498">
        <v>12</v>
      </c>
      <c r="Q29" s="499">
        <v>12</v>
      </c>
    </row>
    <row r="30" spans="1:21">
      <c r="A30" s="722"/>
      <c r="B30" s="227" t="s">
        <v>266</v>
      </c>
      <c r="C30" s="225">
        <v>16</v>
      </c>
      <c r="D30" s="225">
        <v>16</v>
      </c>
      <c r="E30" s="225">
        <v>16</v>
      </c>
      <c r="F30" s="225">
        <v>16</v>
      </c>
      <c r="G30" s="225">
        <v>16</v>
      </c>
      <c r="H30" s="225">
        <v>16</v>
      </c>
      <c r="I30" s="225">
        <v>16</v>
      </c>
      <c r="J30" s="225">
        <v>16</v>
      </c>
      <c r="K30" s="498">
        <v>16</v>
      </c>
      <c r="L30" s="498">
        <v>16</v>
      </c>
      <c r="M30" s="498">
        <v>16</v>
      </c>
      <c r="N30" s="498">
        <v>16</v>
      </c>
      <c r="O30" s="498">
        <v>16</v>
      </c>
      <c r="P30" s="498">
        <v>16</v>
      </c>
      <c r="Q30" s="499">
        <v>16</v>
      </c>
    </row>
    <row r="31" spans="1:21">
      <c r="A31" s="722"/>
      <c r="B31" s="108" t="s">
        <v>344</v>
      </c>
      <c r="C31" s="225"/>
      <c r="D31" s="225"/>
      <c r="E31" s="225"/>
      <c r="F31" s="225"/>
      <c r="G31" s="225"/>
      <c r="H31" s="225"/>
      <c r="I31" s="225"/>
      <c r="J31" s="225"/>
      <c r="K31" s="225"/>
      <c r="L31" s="225"/>
      <c r="M31" s="225"/>
      <c r="N31" s="225"/>
      <c r="O31" s="225"/>
      <c r="P31" s="225"/>
      <c r="Q31" s="226"/>
    </row>
    <row r="32" spans="1:21">
      <c r="A32" s="722"/>
      <c r="B32" s="227" t="s">
        <v>263</v>
      </c>
      <c r="C32" s="225">
        <v>3</v>
      </c>
      <c r="D32" s="225">
        <v>3</v>
      </c>
      <c r="E32" s="225">
        <v>3</v>
      </c>
      <c r="F32" s="225">
        <v>3</v>
      </c>
      <c r="G32" s="225">
        <v>3</v>
      </c>
      <c r="H32" s="225">
        <v>3</v>
      </c>
      <c r="I32" s="225">
        <v>3</v>
      </c>
      <c r="J32" s="225">
        <v>3</v>
      </c>
      <c r="K32" s="498">
        <v>3</v>
      </c>
      <c r="L32" s="498">
        <v>3</v>
      </c>
      <c r="M32" s="498">
        <v>3</v>
      </c>
      <c r="N32" s="498">
        <v>3</v>
      </c>
      <c r="O32" s="498">
        <v>3</v>
      </c>
      <c r="P32" s="498">
        <v>3</v>
      </c>
      <c r="Q32" s="499">
        <v>3</v>
      </c>
    </row>
    <row r="33" spans="1:17">
      <c r="A33" s="722"/>
      <c r="B33" s="227" t="s">
        <v>264</v>
      </c>
      <c r="C33" s="225">
        <v>6</v>
      </c>
      <c r="D33" s="225">
        <v>6</v>
      </c>
      <c r="E33" s="225">
        <v>6</v>
      </c>
      <c r="F33" s="225">
        <v>6</v>
      </c>
      <c r="G33" s="225">
        <v>6</v>
      </c>
      <c r="H33" s="225">
        <v>6</v>
      </c>
      <c r="I33" s="225">
        <v>6</v>
      </c>
      <c r="J33" s="225">
        <v>6</v>
      </c>
      <c r="K33" s="498">
        <v>6</v>
      </c>
      <c r="L33" s="498">
        <v>6</v>
      </c>
      <c r="M33" s="498">
        <v>6</v>
      </c>
      <c r="N33" s="498">
        <v>6</v>
      </c>
      <c r="O33" s="498">
        <v>6</v>
      </c>
      <c r="P33" s="498">
        <v>6</v>
      </c>
      <c r="Q33" s="499">
        <v>6</v>
      </c>
    </row>
    <row r="34" spans="1:17">
      <c r="A34" s="722"/>
      <c r="B34" s="227" t="s">
        <v>265</v>
      </c>
      <c r="C34" s="225">
        <v>4</v>
      </c>
      <c r="D34" s="225">
        <v>4</v>
      </c>
      <c r="E34" s="225">
        <v>4</v>
      </c>
      <c r="F34" s="225">
        <v>4</v>
      </c>
      <c r="G34" s="225">
        <v>4</v>
      </c>
      <c r="H34" s="225">
        <v>4</v>
      </c>
      <c r="I34" s="225">
        <v>4</v>
      </c>
      <c r="J34" s="225">
        <v>4</v>
      </c>
      <c r="K34" s="498">
        <v>4</v>
      </c>
      <c r="L34" s="498">
        <v>4</v>
      </c>
      <c r="M34" s="498">
        <v>4</v>
      </c>
      <c r="N34" s="498">
        <v>4</v>
      </c>
      <c r="O34" s="498">
        <v>4</v>
      </c>
      <c r="P34" s="498">
        <v>4</v>
      </c>
      <c r="Q34" s="499">
        <v>4</v>
      </c>
    </row>
    <row r="35" spans="1:17">
      <c r="A35" s="722"/>
      <c r="B35" s="227" t="s">
        <v>266</v>
      </c>
      <c r="C35" s="225">
        <v>3</v>
      </c>
      <c r="D35" s="225">
        <v>3</v>
      </c>
      <c r="E35" s="225">
        <v>3</v>
      </c>
      <c r="F35" s="225">
        <v>3</v>
      </c>
      <c r="G35" s="225">
        <v>3</v>
      </c>
      <c r="H35" s="225">
        <v>3</v>
      </c>
      <c r="I35" s="225">
        <v>3</v>
      </c>
      <c r="J35" s="225">
        <v>3</v>
      </c>
      <c r="K35" s="498">
        <v>3</v>
      </c>
      <c r="L35" s="498">
        <v>3</v>
      </c>
      <c r="M35" s="498">
        <v>3</v>
      </c>
      <c r="N35" s="498">
        <v>3</v>
      </c>
      <c r="O35" s="498">
        <v>3</v>
      </c>
      <c r="P35" s="498">
        <v>3</v>
      </c>
      <c r="Q35" s="499">
        <v>3</v>
      </c>
    </row>
    <row r="36" spans="1:17">
      <c r="A36" s="723"/>
      <c r="B36" s="108" t="s">
        <v>267</v>
      </c>
      <c r="C36" s="225">
        <v>6</v>
      </c>
      <c r="D36" s="225">
        <v>6</v>
      </c>
      <c r="E36" s="225">
        <v>6</v>
      </c>
      <c r="F36" s="225">
        <v>6</v>
      </c>
      <c r="G36" s="225">
        <v>6</v>
      </c>
      <c r="H36" s="225">
        <v>6</v>
      </c>
      <c r="I36" s="225">
        <v>6</v>
      </c>
      <c r="J36" s="225">
        <v>6</v>
      </c>
      <c r="K36" s="498">
        <v>6</v>
      </c>
      <c r="L36" s="498">
        <v>6</v>
      </c>
      <c r="M36" s="498">
        <v>6</v>
      </c>
      <c r="N36" s="498">
        <v>6</v>
      </c>
      <c r="O36" s="498">
        <v>6</v>
      </c>
      <c r="P36" s="498">
        <v>6</v>
      </c>
      <c r="Q36" s="499">
        <v>6</v>
      </c>
    </row>
    <row r="37" spans="1:17">
      <c r="A37" s="721" t="s">
        <v>85</v>
      </c>
      <c r="B37" s="108" t="s">
        <v>262</v>
      </c>
      <c r="C37" s="225"/>
      <c r="D37" s="225"/>
      <c r="E37" s="225"/>
      <c r="F37" s="225"/>
      <c r="G37" s="225"/>
      <c r="H37" s="225"/>
      <c r="I37" s="225"/>
      <c r="J37" s="225"/>
      <c r="K37" s="225"/>
      <c r="L37" s="225"/>
      <c r="M37" s="225"/>
      <c r="N37" s="225"/>
      <c r="O37" s="225"/>
      <c r="P37" s="225"/>
      <c r="Q37" s="226"/>
    </row>
    <row r="38" spans="1:17">
      <c r="A38" s="722"/>
      <c r="B38" s="227" t="s">
        <v>263</v>
      </c>
      <c r="C38" s="225">
        <v>3</v>
      </c>
      <c r="D38" s="225">
        <v>3</v>
      </c>
      <c r="E38" s="225">
        <v>3</v>
      </c>
      <c r="F38" s="225">
        <v>3</v>
      </c>
      <c r="G38" s="225">
        <v>3</v>
      </c>
      <c r="H38" s="225">
        <v>3</v>
      </c>
      <c r="I38" s="225">
        <v>3</v>
      </c>
      <c r="J38" s="225">
        <v>3</v>
      </c>
      <c r="K38" s="498">
        <v>3</v>
      </c>
      <c r="L38" s="498">
        <v>3</v>
      </c>
      <c r="M38" s="498">
        <v>3</v>
      </c>
      <c r="N38" s="498">
        <v>3</v>
      </c>
      <c r="O38" s="498">
        <v>3</v>
      </c>
      <c r="P38" s="498">
        <v>3</v>
      </c>
      <c r="Q38" s="499">
        <v>3</v>
      </c>
    </row>
    <row r="39" spans="1:17">
      <c r="A39" s="722"/>
      <c r="B39" s="227" t="s">
        <v>264</v>
      </c>
      <c r="C39" s="225">
        <v>6</v>
      </c>
      <c r="D39" s="225">
        <v>6</v>
      </c>
      <c r="E39" s="225">
        <v>6</v>
      </c>
      <c r="F39" s="225">
        <v>6</v>
      </c>
      <c r="G39" s="225">
        <v>6</v>
      </c>
      <c r="H39" s="225">
        <v>6</v>
      </c>
      <c r="I39" s="225">
        <v>6</v>
      </c>
      <c r="J39" s="225">
        <v>6</v>
      </c>
      <c r="K39" s="498">
        <v>6</v>
      </c>
      <c r="L39" s="498">
        <v>6</v>
      </c>
      <c r="M39" s="498">
        <v>6</v>
      </c>
      <c r="N39" s="498">
        <v>6</v>
      </c>
      <c r="O39" s="498">
        <v>6</v>
      </c>
      <c r="P39" s="498">
        <v>6</v>
      </c>
      <c r="Q39" s="499">
        <v>6</v>
      </c>
    </row>
    <row r="40" spans="1:17">
      <c r="A40" s="722"/>
      <c r="B40" s="227" t="s">
        <v>265</v>
      </c>
      <c r="C40" s="225">
        <v>12</v>
      </c>
      <c r="D40" s="225">
        <v>12</v>
      </c>
      <c r="E40" s="225">
        <v>12</v>
      </c>
      <c r="F40" s="225">
        <v>12</v>
      </c>
      <c r="G40" s="225">
        <v>12</v>
      </c>
      <c r="H40" s="225">
        <v>12</v>
      </c>
      <c r="I40" s="225">
        <v>12</v>
      </c>
      <c r="J40" s="225">
        <v>12</v>
      </c>
      <c r="K40" s="498">
        <v>12</v>
      </c>
      <c r="L40" s="498">
        <v>12</v>
      </c>
      <c r="M40" s="498">
        <v>12</v>
      </c>
      <c r="N40" s="498">
        <v>12</v>
      </c>
      <c r="O40" s="498">
        <v>12</v>
      </c>
      <c r="P40" s="498">
        <v>12</v>
      </c>
      <c r="Q40" s="499">
        <v>12</v>
      </c>
    </row>
    <row r="41" spans="1:17">
      <c r="A41" s="722"/>
      <c r="B41" s="227" t="s">
        <v>266</v>
      </c>
      <c r="C41" s="225">
        <v>14</v>
      </c>
      <c r="D41" s="225">
        <v>14</v>
      </c>
      <c r="E41" s="225">
        <v>14</v>
      </c>
      <c r="F41" s="225">
        <v>14</v>
      </c>
      <c r="G41" s="225">
        <v>14</v>
      </c>
      <c r="H41" s="225">
        <v>14</v>
      </c>
      <c r="I41" s="225">
        <v>14</v>
      </c>
      <c r="J41" s="225">
        <v>14</v>
      </c>
      <c r="K41" s="498">
        <v>14</v>
      </c>
      <c r="L41" s="498">
        <v>14</v>
      </c>
      <c r="M41" s="498">
        <v>14</v>
      </c>
      <c r="N41" s="498">
        <v>14</v>
      </c>
      <c r="O41" s="498">
        <v>14</v>
      </c>
      <c r="P41" s="498">
        <v>14</v>
      </c>
      <c r="Q41" s="499">
        <v>14</v>
      </c>
    </row>
    <row r="42" spans="1:17">
      <c r="A42" s="722"/>
      <c r="B42" s="108" t="s">
        <v>344</v>
      </c>
      <c r="C42" s="225"/>
      <c r="D42" s="225"/>
      <c r="E42" s="225"/>
      <c r="F42" s="225"/>
      <c r="G42" s="225"/>
      <c r="H42" s="225"/>
      <c r="I42" s="225"/>
      <c r="J42" s="225"/>
      <c r="K42" s="225"/>
      <c r="L42" s="225"/>
      <c r="M42" s="225"/>
      <c r="N42" s="225"/>
      <c r="O42" s="225"/>
      <c r="P42" s="225"/>
      <c r="Q42" s="226"/>
    </row>
    <row r="43" spans="1:17">
      <c r="A43" s="722"/>
      <c r="B43" s="227" t="s">
        <v>263</v>
      </c>
      <c r="C43" s="225">
        <v>3</v>
      </c>
      <c r="D43" s="225">
        <v>3</v>
      </c>
      <c r="E43" s="225">
        <v>3</v>
      </c>
      <c r="F43" s="225">
        <v>3</v>
      </c>
      <c r="G43" s="225">
        <v>3</v>
      </c>
      <c r="H43" s="225">
        <v>3</v>
      </c>
      <c r="I43" s="225">
        <v>3</v>
      </c>
      <c r="J43" s="225">
        <v>3</v>
      </c>
      <c r="K43" s="498">
        <v>3</v>
      </c>
      <c r="L43" s="498">
        <v>3</v>
      </c>
      <c r="M43" s="498">
        <v>3</v>
      </c>
      <c r="N43" s="498">
        <v>3</v>
      </c>
      <c r="O43" s="498">
        <v>3</v>
      </c>
      <c r="P43" s="498">
        <v>3</v>
      </c>
      <c r="Q43" s="499">
        <v>3</v>
      </c>
    </row>
    <row r="44" spans="1:17">
      <c r="A44" s="722"/>
      <c r="B44" s="227" t="s">
        <v>264</v>
      </c>
      <c r="C44" s="225">
        <v>6</v>
      </c>
      <c r="D44" s="225">
        <v>6</v>
      </c>
      <c r="E44" s="225">
        <v>6</v>
      </c>
      <c r="F44" s="225">
        <v>6</v>
      </c>
      <c r="G44" s="225">
        <v>6</v>
      </c>
      <c r="H44" s="225">
        <v>6</v>
      </c>
      <c r="I44" s="225">
        <v>6</v>
      </c>
      <c r="J44" s="225">
        <v>6</v>
      </c>
      <c r="K44" s="498">
        <v>6</v>
      </c>
      <c r="L44" s="498">
        <v>6</v>
      </c>
      <c r="M44" s="498">
        <v>6</v>
      </c>
      <c r="N44" s="498">
        <v>6</v>
      </c>
      <c r="O44" s="498">
        <v>6</v>
      </c>
      <c r="P44" s="498">
        <v>6</v>
      </c>
      <c r="Q44" s="499">
        <v>6</v>
      </c>
    </row>
    <row r="45" spans="1:17">
      <c r="A45" s="722"/>
      <c r="B45" s="227" t="s">
        <v>265</v>
      </c>
      <c r="C45" s="225">
        <v>2</v>
      </c>
      <c r="D45" s="225">
        <v>2</v>
      </c>
      <c r="E45" s="225">
        <v>2</v>
      </c>
      <c r="F45" s="225">
        <v>2</v>
      </c>
      <c r="G45" s="225">
        <v>2</v>
      </c>
      <c r="H45" s="225">
        <v>2</v>
      </c>
      <c r="I45" s="225">
        <v>2</v>
      </c>
      <c r="J45" s="225">
        <v>2</v>
      </c>
      <c r="K45" s="498">
        <v>2</v>
      </c>
      <c r="L45" s="498">
        <v>2</v>
      </c>
      <c r="M45" s="498">
        <v>2</v>
      </c>
      <c r="N45" s="498">
        <v>2</v>
      </c>
      <c r="O45" s="498">
        <v>2</v>
      </c>
      <c r="P45" s="498">
        <v>2</v>
      </c>
      <c r="Q45" s="499">
        <v>2</v>
      </c>
    </row>
    <row r="46" spans="1:17">
      <c r="A46" s="722"/>
      <c r="B46" s="227" t="s">
        <v>266</v>
      </c>
      <c r="C46" s="225">
        <v>4</v>
      </c>
      <c r="D46" s="225">
        <v>4</v>
      </c>
      <c r="E46" s="225">
        <v>4</v>
      </c>
      <c r="F46" s="225">
        <v>4</v>
      </c>
      <c r="G46" s="225">
        <v>4</v>
      </c>
      <c r="H46" s="225">
        <v>4</v>
      </c>
      <c r="I46" s="225">
        <v>4</v>
      </c>
      <c r="J46" s="225">
        <v>4</v>
      </c>
      <c r="K46" s="498">
        <v>4</v>
      </c>
      <c r="L46" s="498">
        <v>4</v>
      </c>
      <c r="M46" s="498">
        <v>4</v>
      </c>
      <c r="N46" s="498">
        <v>4</v>
      </c>
      <c r="O46" s="498">
        <v>4</v>
      </c>
      <c r="P46" s="498">
        <v>4</v>
      </c>
      <c r="Q46" s="499">
        <v>4</v>
      </c>
    </row>
    <row r="47" spans="1:17" ht="15" thickBot="1">
      <c r="A47" s="724"/>
      <c r="B47" s="170" t="s">
        <v>267</v>
      </c>
      <c r="C47" s="228">
        <v>6</v>
      </c>
      <c r="D47" s="228">
        <v>6</v>
      </c>
      <c r="E47" s="228">
        <v>6</v>
      </c>
      <c r="F47" s="228">
        <v>6</v>
      </c>
      <c r="G47" s="228">
        <v>6</v>
      </c>
      <c r="H47" s="228">
        <v>6</v>
      </c>
      <c r="I47" s="228">
        <v>6</v>
      </c>
      <c r="J47" s="228">
        <v>6</v>
      </c>
      <c r="K47" s="500">
        <v>6</v>
      </c>
      <c r="L47" s="500">
        <v>6</v>
      </c>
      <c r="M47" s="500">
        <v>6</v>
      </c>
      <c r="N47" s="500">
        <v>6</v>
      </c>
      <c r="O47" s="500">
        <v>6</v>
      </c>
      <c r="P47" s="500">
        <v>6</v>
      </c>
      <c r="Q47" s="501">
        <v>6</v>
      </c>
    </row>
    <row r="48" spans="1:17">
      <c r="A48" s="149" t="s">
        <v>28</v>
      </c>
      <c r="B48" s="24"/>
      <c r="C48" s="39"/>
      <c r="D48" s="41"/>
      <c r="E48" s="41"/>
      <c r="F48" s="24"/>
      <c r="G48" s="24"/>
      <c r="H48" s="24"/>
      <c r="I48" s="24"/>
      <c r="J48" s="24"/>
    </row>
    <row r="49" spans="1:1">
      <c r="A49" s="155" t="s">
        <v>327</v>
      </c>
    </row>
    <row r="51" spans="1:1">
      <c r="A51" s="155" t="s">
        <v>478</v>
      </c>
    </row>
    <row r="53" spans="1:1">
      <c r="A53" s="155" t="s">
        <v>727</v>
      </c>
    </row>
  </sheetData>
  <mergeCells count="4">
    <mergeCell ref="A4:A14"/>
    <mergeCell ref="A15:A25"/>
    <mergeCell ref="A26:A36"/>
    <mergeCell ref="A37:A47"/>
  </mergeCells>
  <hyperlinks>
    <hyperlink ref="R5" location="Content!B27" display="Back to Content Page" xr:uid="{00000000-0004-0000-2200-000000000000}"/>
  </hyperlinks>
  <pageMargins left="0.7" right="0.7" top="0.75" bottom="0.75" header="0.3" footer="0.3"/>
  <pageSetup scale="68" orientation="landscape"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U53"/>
  <sheetViews>
    <sheetView workbookViewId="0">
      <pane xSplit="2" ySplit="3" topLeftCell="J4" activePane="bottomRight" state="frozen"/>
      <selection pane="topRight" activeCell="C1" sqref="C1"/>
      <selection pane="bottomLeft" activeCell="A4" sqref="A4"/>
      <selection pane="bottomRight" activeCell="Q5" sqref="Q5:Q47"/>
    </sheetView>
  </sheetViews>
  <sheetFormatPr defaultColWidth="9.21875" defaultRowHeight="14.4"/>
  <cols>
    <col min="1" max="1" width="33.77734375" customWidth="1"/>
    <col min="2" max="2" width="41.21875" customWidth="1"/>
    <col min="3" max="17" width="8.77734375" customWidth="1"/>
  </cols>
  <sheetData>
    <row r="1" spans="1:21">
      <c r="A1" s="29" t="s">
        <v>701</v>
      </c>
      <c r="B1" s="24"/>
      <c r="C1" s="24"/>
      <c r="D1" s="24"/>
      <c r="E1" s="24"/>
      <c r="F1" s="24"/>
      <c r="G1" s="24"/>
      <c r="H1" s="24"/>
      <c r="I1" s="24"/>
      <c r="J1" s="24"/>
    </row>
    <row r="2" spans="1:21" ht="15" thickBot="1">
      <c r="A2" s="24"/>
      <c r="B2" s="24"/>
      <c r="C2" s="24"/>
      <c r="D2" s="24"/>
      <c r="E2" s="24"/>
      <c r="F2" s="24"/>
      <c r="G2" s="24"/>
      <c r="H2" s="24"/>
      <c r="I2" s="24"/>
      <c r="J2" s="24"/>
    </row>
    <row r="3" spans="1:21">
      <c r="A3" s="207" t="s">
        <v>15</v>
      </c>
      <c r="B3" s="208" t="s">
        <v>45</v>
      </c>
      <c r="C3" s="209">
        <v>2009</v>
      </c>
      <c r="D3" s="209">
        <v>2010</v>
      </c>
      <c r="E3" s="209">
        <v>2011</v>
      </c>
      <c r="F3" s="209">
        <v>2012</v>
      </c>
      <c r="G3" s="209">
        <v>2013</v>
      </c>
      <c r="H3" s="209">
        <v>2014</v>
      </c>
      <c r="I3" s="209">
        <v>2015</v>
      </c>
      <c r="J3" s="210">
        <v>2016</v>
      </c>
      <c r="K3" s="210">
        <v>2017</v>
      </c>
      <c r="L3" s="210">
        <v>2018</v>
      </c>
      <c r="M3" s="210">
        <v>2019</v>
      </c>
      <c r="N3" s="210">
        <v>2020</v>
      </c>
      <c r="O3" s="210">
        <v>2021</v>
      </c>
      <c r="P3" s="210">
        <v>2022</v>
      </c>
      <c r="Q3" s="211">
        <v>2023</v>
      </c>
    </row>
    <row r="4" spans="1:21">
      <c r="A4" s="721" t="s">
        <v>258</v>
      </c>
      <c r="B4" s="108" t="s">
        <v>262</v>
      </c>
      <c r="C4" s="225"/>
      <c r="D4" s="225"/>
      <c r="E4" s="225"/>
      <c r="F4" s="225"/>
      <c r="G4" s="225"/>
      <c r="H4" s="225"/>
      <c r="I4" s="225"/>
      <c r="J4" s="225"/>
      <c r="K4" s="225"/>
      <c r="L4" s="225"/>
      <c r="M4" s="225"/>
      <c r="N4" s="225"/>
      <c r="O4" s="225"/>
      <c r="P4" s="225"/>
      <c r="Q4" s="226"/>
    </row>
    <row r="5" spans="1:21">
      <c r="A5" s="722"/>
      <c r="B5" s="227" t="s">
        <v>263</v>
      </c>
      <c r="C5" s="225">
        <v>3</v>
      </c>
      <c r="D5" s="225">
        <v>3</v>
      </c>
      <c r="E5" s="225">
        <v>3</v>
      </c>
      <c r="F5" s="225">
        <v>3</v>
      </c>
      <c r="G5" s="225">
        <v>3</v>
      </c>
      <c r="H5" s="225">
        <v>3</v>
      </c>
      <c r="I5" s="225">
        <v>3</v>
      </c>
      <c r="J5" s="225">
        <v>3</v>
      </c>
      <c r="K5" s="498">
        <v>3</v>
      </c>
      <c r="L5" s="498">
        <v>3</v>
      </c>
      <c r="M5" s="498">
        <v>3</v>
      </c>
      <c r="N5" s="498">
        <v>3</v>
      </c>
      <c r="O5" s="498">
        <v>3</v>
      </c>
      <c r="P5" s="498">
        <v>3</v>
      </c>
      <c r="Q5" s="499">
        <v>3</v>
      </c>
      <c r="R5" s="48" t="s">
        <v>12</v>
      </c>
    </row>
    <row r="6" spans="1:21">
      <c r="A6" s="722"/>
      <c r="B6" s="227" t="s">
        <v>264</v>
      </c>
      <c r="C6" s="225">
        <v>6</v>
      </c>
      <c r="D6" s="225">
        <v>6</v>
      </c>
      <c r="E6" s="225">
        <v>6</v>
      </c>
      <c r="F6" s="225">
        <v>6</v>
      </c>
      <c r="G6" s="225">
        <v>6</v>
      </c>
      <c r="H6" s="225">
        <v>6</v>
      </c>
      <c r="I6" s="225">
        <v>6</v>
      </c>
      <c r="J6" s="225">
        <v>6</v>
      </c>
      <c r="K6" s="498">
        <v>6</v>
      </c>
      <c r="L6" s="498">
        <v>6</v>
      </c>
      <c r="M6" s="498">
        <v>6</v>
      </c>
      <c r="N6" s="498">
        <v>6</v>
      </c>
      <c r="O6" s="498">
        <v>6</v>
      </c>
      <c r="P6" s="498">
        <v>6</v>
      </c>
      <c r="Q6" s="499">
        <v>6</v>
      </c>
      <c r="R6" s="28"/>
      <c r="S6" s="28"/>
    </row>
    <row r="7" spans="1:21" ht="20.25" customHeight="1">
      <c r="A7" s="722"/>
      <c r="B7" s="227" t="s">
        <v>265</v>
      </c>
      <c r="C7" s="225">
        <v>13</v>
      </c>
      <c r="D7" s="225">
        <v>13</v>
      </c>
      <c r="E7" s="225">
        <v>13</v>
      </c>
      <c r="F7" s="225">
        <v>13</v>
      </c>
      <c r="G7" s="225">
        <v>13</v>
      </c>
      <c r="H7" s="225">
        <v>13</v>
      </c>
      <c r="I7" s="225">
        <v>13</v>
      </c>
      <c r="J7" s="225">
        <v>13</v>
      </c>
      <c r="K7" s="498">
        <v>13</v>
      </c>
      <c r="L7" s="498">
        <v>13</v>
      </c>
      <c r="M7" s="498">
        <v>13</v>
      </c>
      <c r="N7" s="498">
        <v>13</v>
      </c>
      <c r="O7" s="498">
        <v>13</v>
      </c>
      <c r="P7" s="498">
        <v>13</v>
      </c>
      <c r="Q7" s="499">
        <v>13</v>
      </c>
      <c r="R7" s="151"/>
      <c r="S7" s="151"/>
      <c r="T7" s="151"/>
      <c r="U7" s="151"/>
    </row>
    <row r="8" spans="1:21">
      <c r="A8" s="722"/>
      <c r="B8" s="227" t="s">
        <v>266</v>
      </c>
      <c r="C8" s="225">
        <v>16</v>
      </c>
      <c r="D8" s="225">
        <v>16</v>
      </c>
      <c r="E8" s="225">
        <v>16</v>
      </c>
      <c r="F8" s="225">
        <v>16</v>
      </c>
      <c r="G8" s="225">
        <v>16</v>
      </c>
      <c r="H8" s="225">
        <v>16</v>
      </c>
      <c r="I8" s="225">
        <v>16</v>
      </c>
      <c r="J8" s="225">
        <v>16</v>
      </c>
      <c r="K8" s="498">
        <v>16</v>
      </c>
      <c r="L8" s="498">
        <v>16</v>
      </c>
      <c r="M8" s="498">
        <v>16</v>
      </c>
      <c r="N8" s="498">
        <v>16</v>
      </c>
      <c r="O8" s="498">
        <v>16</v>
      </c>
      <c r="P8" s="498">
        <v>16</v>
      </c>
      <c r="Q8" s="499">
        <v>16</v>
      </c>
      <c r="R8" s="151"/>
      <c r="S8" s="151"/>
      <c r="T8" s="151"/>
      <c r="U8" s="151"/>
    </row>
    <row r="9" spans="1:21">
      <c r="A9" s="722"/>
      <c r="B9" s="108" t="s">
        <v>344</v>
      </c>
      <c r="C9" s="225"/>
      <c r="D9" s="225"/>
      <c r="E9" s="225"/>
      <c r="F9" s="225"/>
      <c r="G9" s="225"/>
      <c r="H9" s="225"/>
      <c r="I9" s="225"/>
      <c r="J9" s="225"/>
      <c r="K9" s="225"/>
      <c r="L9" s="225"/>
      <c r="M9" s="225"/>
      <c r="N9" s="225"/>
      <c r="O9" s="225"/>
      <c r="P9" s="225"/>
      <c r="Q9" s="226"/>
      <c r="R9" s="151"/>
      <c r="S9" s="151"/>
      <c r="T9" s="151"/>
      <c r="U9" s="151"/>
    </row>
    <row r="10" spans="1:21" ht="21" customHeight="1">
      <c r="A10" s="722"/>
      <c r="B10" s="227" t="s">
        <v>263</v>
      </c>
      <c r="C10" s="225">
        <v>3</v>
      </c>
      <c r="D10" s="225">
        <v>3</v>
      </c>
      <c r="E10" s="225">
        <v>3</v>
      </c>
      <c r="F10" s="225">
        <v>3</v>
      </c>
      <c r="G10" s="225">
        <v>3</v>
      </c>
      <c r="H10" s="225">
        <v>3</v>
      </c>
      <c r="I10" s="225">
        <v>3</v>
      </c>
      <c r="J10" s="225">
        <v>3</v>
      </c>
      <c r="K10" s="498">
        <v>3</v>
      </c>
      <c r="L10" s="498">
        <v>3</v>
      </c>
      <c r="M10" s="498">
        <v>3</v>
      </c>
      <c r="N10" s="498">
        <v>3</v>
      </c>
      <c r="O10" s="498">
        <v>3</v>
      </c>
      <c r="P10" s="498">
        <v>3</v>
      </c>
      <c r="Q10" s="499">
        <v>3</v>
      </c>
      <c r="R10" s="151"/>
      <c r="S10" s="151"/>
      <c r="T10" s="151"/>
      <c r="U10" s="151"/>
    </row>
    <row r="11" spans="1:21">
      <c r="A11" s="722"/>
      <c r="B11" s="227" t="s">
        <v>264</v>
      </c>
      <c r="C11" s="225">
        <v>7</v>
      </c>
      <c r="D11" s="225">
        <v>7</v>
      </c>
      <c r="E11" s="225">
        <v>7</v>
      </c>
      <c r="F11" s="225">
        <v>7</v>
      </c>
      <c r="G11" s="225">
        <v>7</v>
      </c>
      <c r="H11" s="225">
        <v>7</v>
      </c>
      <c r="I11" s="225">
        <v>7</v>
      </c>
      <c r="J11" s="225">
        <v>7</v>
      </c>
      <c r="K11" s="498">
        <v>7</v>
      </c>
      <c r="L11" s="498">
        <v>7</v>
      </c>
      <c r="M11" s="498">
        <v>7</v>
      </c>
      <c r="N11" s="498">
        <v>7</v>
      </c>
      <c r="O11" s="498">
        <v>7</v>
      </c>
      <c r="P11" s="498">
        <v>7</v>
      </c>
      <c r="Q11" s="499">
        <v>7</v>
      </c>
      <c r="R11" s="151"/>
      <c r="S11" s="151"/>
      <c r="T11" s="151"/>
      <c r="U11" s="151"/>
    </row>
    <row r="12" spans="1:21">
      <c r="A12" s="722"/>
      <c r="B12" s="227" t="s">
        <v>265</v>
      </c>
      <c r="C12" s="225">
        <v>3</v>
      </c>
      <c r="D12" s="225">
        <v>3</v>
      </c>
      <c r="E12" s="225">
        <v>3</v>
      </c>
      <c r="F12" s="225">
        <v>3</v>
      </c>
      <c r="G12" s="225">
        <v>3</v>
      </c>
      <c r="H12" s="225">
        <v>3</v>
      </c>
      <c r="I12" s="225">
        <v>3</v>
      </c>
      <c r="J12" s="225">
        <v>3</v>
      </c>
      <c r="K12" s="498">
        <v>3</v>
      </c>
      <c r="L12" s="498">
        <v>3</v>
      </c>
      <c r="M12" s="498">
        <v>3</v>
      </c>
      <c r="N12" s="498">
        <v>3</v>
      </c>
      <c r="O12" s="498">
        <v>3</v>
      </c>
      <c r="P12" s="498">
        <v>3</v>
      </c>
      <c r="Q12" s="499">
        <v>3</v>
      </c>
      <c r="R12" s="151"/>
      <c r="S12" s="151"/>
      <c r="T12" s="151"/>
      <c r="U12" s="151"/>
    </row>
    <row r="13" spans="1:21" ht="21" customHeight="1">
      <c r="A13" s="722"/>
      <c r="B13" s="227" t="s">
        <v>266</v>
      </c>
      <c r="C13" s="225">
        <v>2</v>
      </c>
      <c r="D13" s="225">
        <v>2</v>
      </c>
      <c r="E13" s="225">
        <v>2</v>
      </c>
      <c r="F13" s="225">
        <v>2</v>
      </c>
      <c r="G13" s="225">
        <v>2</v>
      </c>
      <c r="H13" s="225">
        <v>2</v>
      </c>
      <c r="I13" s="225">
        <v>2</v>
      </c>
      <c r="J13" s="225">
        <v>2</v>
      </c>
      <c r="K13" s="498">
        <v>2</v>
      </c>
      <c r="L13" s="498">
        <v>2</v>
      </c>
      <c r="M13" s="498">
        <v>2</v>
      </c>
      <c r="N13" s="498">
        <v>2</v>
      </c>
      <c r="O13" s="498">
        <v>2</v>
      </c>
      <c r="P13" s="498">
        <v>2</v>
      </c>
      <c r="Q13" s="499">
        <v>2</v>
      </c>
      <c r="R13" s="151"/>
      <c r="S13" s="151"/>
      <c r="T13" s="151"/>
      <c r="U13" s="151"/>
    </row>
    <row r="14" spans="1:21" ht="15" customHeight="1">
      <c r="A14" s="723"/>
      <c r="B14" s="108" t="s">
        <v>267</v>
      </c>
      <c r="C14" s="225" t="s">
        <v>7</v>
      </c>
      <c r="D14" s="225">
        <v>7</v>
      </c>
      <c r="E14" s="225">
        <v>7</v>
      </c>
      <c r="F14" s="225">
        <v>7</v>
      </c>
      <c r="G14" s="225">
        <v>7</v>
      </c>
      <c r="H14" s="225">
        <v>7</v>
      </c>
      <c r="I14" s="225">
        <v>7</v>
      </c>
      <c r="J14" s="225">
        <v>7</v>
      </c>
      <c r="K14" s="498">
        <v>7</v>
      </c>
      <c r="L14" s="498">
        <v>7</v>
      </c>
      <c r="M14" s="498">
        <v>7</v>
      </c>
      <c r="N14" s="498">
        <v>7</v>
      </c>
      <c r="O14" s="498">
        <v>7</v>
      </c>
      <c r="P14" s="498">
        <v>7</v>
      </c>
      <c r="Q14" s="499">
        <v>7</v>
      </c>
      <c r="R14" s="151"/>
      <c r="S14" s="151"/>
      <c r="T14" s="151"/>
      <c r="U14" s="151"/>
    </row>
    <row r="15" spans="1:21">
      <c r="A15" s="721" t="s">
        <v>11</v>
      </c>
      <c r="B15" s="108" t="s">
        <v>262</v>
      </c>
      <c r="C15" s="225"/>
      <c r="D15" s="225"/>
      <c r="E15" s="225"/>
      <c r="F15" s="225"/>
      <c r="G15" s="225"/>
      <c r="H15" s="225"/>
      <c r="I15" s="225"/>
      <c r="J15" s="225"/>
      <c r="K15" s="225"/>
      <c r="L15" s="225"/>
      <c r="M15" s="225"/>
      <c r="N15" s="225"/>
      <c r="O15" s="225"/>
      <c r="P15" s="225"/>
      <c r="Q15" s="226"/>
      <c r="R15" s="151"/>
      <c r="S15" s="151"/>
      <c r="T15" s="151"/>
      <c r="U15" s="151"/>
    </row>
    <row r="16" spans="1:21">
      <c r="A16" s="722"/>
      <c r="B16" s="227" t="s">
        <v>263</v>
      </c>
      <c r="C16" s="225">
        <v>3</v>
      </c>
      <c r="D16" s="225">
        <v>3</v>
      </c>
      <c r="E16" s="225">
        <v>3</v>
      </c>
      <c r="F16" s="225">
        <v>3</v>
      </c>
      <c r="G16" s="225">
        <v>3</v>
      </c>
      <c r="H16" s="225">
        <v>3</v>
      </c>
      <c r="I16" s="225">
        <v>3</v>
      </c>
      <c r="J16" s="225">
        <v>3</v>
      </c>
      <c r="K16" s="498">
        <v>3</v>
      </c>
      <c r="L16" s="498">
        <v>3</v>
      </c>
      <c r="M16" s="498">
        <v>3</v>
      </c>
      <c r="N16" s="498">
        <v>3</v>
      </c>
      <c r="O16" s="498">
        <v>3</v>
      </c>
      <c r="P16" s="498">
        <v>3</v>
      </c>
      <c r="Q16" s="499">
        <v>3</v>
      </c>
      <c r="R16" s="28"/>
      <c r="S16" s="28"/>
    </row>
    <row r="17" spans="1:21" ht="15" customHeight="1">
      <c r="A17" s="722"/>
      <c r="B17" s="227" t="s">
        <v>264</v>
      </c>
      <c r="C17" s="225">
        <v>6</v>
      </c>
      <c r="D17" s="225">
        <v>6</v>
      </c>
      <c r="E17" s="225">
        <v>6</v>
      </c>
      <c r="F17" s="225">
        <v>6</v>
      </c>
      <c r="G17" s="225">
        <v>6</v>
      </c>
      <c r="H17" s="225">
        <v>6</v>
      </c>
      <c r="I17" s="225">
        <v>6</v>
      </c>
      <c r="J17" s="225">
        <v>6</v>
      </c>
      <c r="K17" s="498">
        <v>6</v>
      </c>
      <c r="L17" s="498">
        <v>6</v>
      </c>
      <c r="M17" s="498">
        <v>6</v>
      </c>
      <c r="N17" s="498">
        <v>6</v>
      </c>
      <c r="O17" s="498">
        <v>6</v>
      </c>
      <c r="P17" s="498">
        <v>6</v>
      </c>
      <c r="Q17" s="499">
        <v>6</v>
      </c>
      <c r="R17" s="24"/>
      <c r="S17" s="24"/>
    </row>
    <row r="18" spans="1:21">
      <c r="A18" s="722"/>
      <c r="B18" s="227" t="s">
        <v>265</v>
      </c>
      <c r="C18" s="225">
        <v>13</v>
      </c>
      <c r="D18" s="225">
        <v>13</v>
      </c>
      <c r="E18" s="225">
        <v>13</v>
      </c>
      <c r="F18" s="225">
        <v>13</v>
      </c>
      <c r="G18" s="225">
        <v>13</v>
      </c>
      <c r="H18" s="225">
        <v>13</v>
      </c>
      <c r="I18" s="225">
        <v>13</v>
      </c>
      <c r="J18" s="225">
        <v>13</v>
      </c>
      <c r="K18" s="498">
        <v>13</v>
      </c>
      <c r="L18" s="498">
        <v>13</v>
      </c>
      <c r="M18" s="498">
        <v>13</v>
      </c>
      <c r="N18" s="498">
        <v>13</v>
      </c>
      <c r="O18" s="498">
        <v>13</v>
      </c>
      <c r="P18" s="498">
        <v>13</v>
      </c>
      <c r="Q18" s="499">
        <v>13</v>
      </c>
      <c r="R18" s="28"/>
      <c r="S18" s="28"/>
    </row>
    <row r="19" spans="1:21" ht="15" customHeight="1">
      <c r="A19" s="722"/>
      <c r="B19" s="227" t="s">
        <v>266</v>
      </c>
      <c r="C19" s="225">
        <v>16</v>
      </c>
      <c r="D19" s="225">
        <v>16</v>
      </c>
      <c r="E19" s="225">
        <v>16</v>
      </c>
      <c r="F19" s="225">
        <v>16</v>
      </c>
      <c r="G19" s="225">
        <v>16</v>
      </c>
      <c r="H19" s="225">
        <v>16</v>
      </c>
      <c r="I19" s="225">
        <v>16</v>
      </c>
      <c r="J19" s="225">
        <v>16</v>
      </c>
      <c r="K19" s="498">
        <v>16</v>
      </c>
      <c r="L19" s="498">
        <v>16</v>
      </c>
      <c r="M19" s="498">
        <v>16</v>
      </c>
      <c r="N19" s="498">
        <v>16</v>
      </c>
      <c r="O19" s="498">
        <v>16</v>
      </c>
      <c r="P19" s="498">
        <v>16</v>
      </c>
      <c r="Q19" s="499">
        <v>16</v>
      </c>
      <c r="R19" s="151"/>
      <c r="S19" s="151"/>
      <c r="T19" s="151"/>
      <c r="U19" s="151"/>
    </row>
    <row r="20" spans="1:21">
      <c r="A20" s="722"/>
      <c r="B20" s="108" t="s">
        <v>344</v>
      </c>
      <c r="C20" s="225"/>
      <c r="D20" s="225"/>
      <c r="E20" s="225"/>
      <c r="F20" s="225"/>
      <c r="G20" s="225"/>
      <c r="H20" s="225"/>
      <c r="I20" s="225"/>
      <c r="J20" s="225"/>
      <c r="K20" s="225"/>
      <c r="L20" s="225"/>
      <c r="M20" s="225"/>
      <c r="N20" s="225"/>
      <c r="O20" s="225"/>
      <c r="P20" s="225"/>
      <c r="Q20" s="226"/>
      <c r="R20" s="151"/>
      <c r="S20" s="151"/>
      <c r="T20" s="151"/>
      <c r="U20" s="151"/>
    </row>
    <row r="21" spans="1:21">
      <c r="A21" s="722"/>
      <c r="B21" s="227" t="s">
        <v>263</v>
      </c>
      <c r="C21" s="225">
        <v>3</v>
      </c>
      <c r="D21" s="225">
        <v>3</v>
      </c>
      <c r="E21" s="225">
        <v>3</v>
      </c>
      <c r="F21" s="225">
        <v>3</v>
      </c>
      <c r="G21" s="225">
        <v>3</v>
      </c>
      <c r="H21" s="225">
        <v>3</v>
      </c>
      <c r="I21" s="225">
        <v>3</v>
      </c>
      <c r="J21" s="225">
        <v>3</v>
      </c>
      <c r="K21" s="498">
        <v>3</v>
      </c>
      <c r="L21" s="498">
        <v>3</v>
      </c>
      <c r="M21" s="498">
        <v>3</v>
      </c>
      <c r="N21" s="498">
        <v>3</v>
      </c>
      <c r="O21" s="498">
        <v>3</v>
      </c>
      <c r="P21" s="498">
        <v>3</v>
      </c>
      <c r="Q21" s="499">
        <v>3</v>
      </c>
    </row>
    <row r="22" spans="1:21">
      <c r="A22" s="722"/>
      <c r="B22" s="227" t="s">
        <v>264</v>
      </c>
      <c r="C22" s="225">
        <v>7</v>
      </c>
      <c r="D22" s="225">
        <v>7</v>
      </c>
      <c r="E22" s="225">
        <v>7</v>
      </c>
      <c r="F22" s="225">
        <v>7</v>
      </c>
      <c r="G22" s="225">
        <v>7</v>
      </c>
      <c r="H22" s="225">
        <v>7</v>
      </c>
      <c r="I22" s="225">
        <v>7</v>
      </c>
      <c r="J22" s="225">
        <v>7</v>
      </c>
      <c r="K22" s="498">
        <v>7</v>
      </c>
      <c r="L22" s="498">
        <v>7</v>
      </c>
      <c r="M22" s="498">
        <v>7</v>
      </c>
      <c r="N22" s="498">
        <v>7</v>
      </c>
      <c r="O22" s="498">
        <v>7</v>
      </c>
      <c r="P22" s="498">
        <v>7</v>
      </c>
      <c r="Q22" s="499">
        <v>7</v>
      </c>
    </row>
    <row r="23" spans="1:21">
      <c r="A23" s="722"/>
      <c r="B23" s="227" t="s">
        <v>265</v>
      </c>
      <c r="C23" s="225">
        <v>3</v>
      </c>
      <c r="D23" s="225">
        <v>3</v>
      </c>
      <c r="E23" s="225">
        <v>3</v>
      </c>
      <c r="F23" s="225">
        <v>3</v>
      </c>
      <c r="G23" s="225">
        <v>3</v>
      </c>
      <c r="H23" s="225">
        <v>3</v>
      </c>
      <c r="I23" s="225">
        <v>3</v>
      </c>
      <c r="J23" s="225">
        <v>3</v>
      </c>
      <c r="K23" s="498">
        <v>3</v>
      </c>
      <c r="L23" s="498">
        <v>3</v>
      </c>
      <c r="M23" s="498">
        <v>3</v>
      </c>
      <c r="N23" s="498">
        <v>3</v>
      </c>
      <c r="O23" s="498">
        <v>3</v>
      </c>
      <c r="P23" s="498">
        <v>3</v>
      </c>
      <c r="Q23" s="499">
        <v>3</v>
      </c>
    </row>
    <row r="24" spans="1:21">
      <c r="A24" s="722"/>
      <c r="B24" s="227" t="s">
        <v>266</v>
      </c>
      <c r="C24" s="225">
        <v>2</v>
      </c>
      <c r="D24" s="225">
        <v>2</v>
      </c>
      <c r="E24" s="225">
        <v>2</v>
      </c>
      <c r="F24" s="225">
        <v>2</v>
      </c>
      <c r="G24" s="225">
        <v>2</v>
      </c>
      <c r="H24" s="225">
        <v>2</v>
      </c>
      <c r="I24" s="225">
        <v>2</v>
      </c>
      <c r="J24" s="225">
        <v>2</v>
      </c>
      <c r="K24" s="498">
        <v>2</v>
      </c>
      <c r="L24" s="498">
        <v>2</v>
      </c>
      <c r="M24" s="498">
        <v>2</v>
      </c>
      <c r="N24" s="498">
        <v>2</v>
      </c>
      <c r="O24" s="498">
        <v>2</v>
      </c>
      <c r="P24" s="498">
        <v>2</v>
      </c>
      <c r="Q24" s="499">
        <v>2</v>
      </c>
    </row>
    <row r="25" spans="1:21">
      <c r="A25" s="723"/>
      <c r="B25" s="108" t="s">
        <v>267</v>
      </c>
      <c r="C25" s="225" t="s">
        <v>7</v>
      </c>
      <c r="D25" s="225">
        <v>7</v>
      </c>
      <c r="E25" s="225">
        <v>7</v>
      </c>
      <c r="F25" s="225">
        <v>7</v>
      </c>
      <c r="G25" s="225">
        <v>7</v>
      </c>
      <c r="H25" s="225">
        <v>7</v>
      </c>
      <c r="I25" s="225">
        <v>7</v>
      </c>
      <c r="J25" s="225">
        <v>7</v>
      </c>
      <c r="K25" s="498">
        <v>7</v>
      </c>
      <c r="L25" s="498">
        <v>7</v>
      </c>
      <c r="M25" s="498">
        <v>7</v>
      </c>
      <c r="N25" s="498">
        <v>7</v>
      </c>
      <c r="O25" s="498">
        <v>7</v>
      </c>
      <c r="P25" s="498">
        <v>7</v>
      </c>
      <c r="Q25" s="499">
        <v>7</v>
      </c>
    </row>
    <row r="26" spans="1:21">
      <c r="A26" s="721" t="s">
        <v>10</v>
      </c>
      <c r="B26" s="108" t="s">
        <v>262</v>
      </c>
      <c r="C26" s="225"/>
      <c r="D26" s="225"/>
      <c r="E26" s="225"/>
      <c r="F26" s="225"/>
      <c r="G26" s="225"/>
      <c r="H26" s="225"/>
      <c r="I26" s="225"/>
      <c r="J26" s="225"/>
      <c r="K26" s="225"/>
      <c r="L26" s="225"/>
      <c r="M26" s="225"/>
      <c r="N26" s="225"/>
      <c r="O26" s="225"/>
      <c r="P26" s="225"/>
      <c r="Q26" s="226"/>
    </row>
    <row r="27" spans="1:21">
      <c r="A27" s="722"/>
      <c r="B27" s="227" t="s">
        <v>263</v>
      </c>
      <c r="C27" s="225">
        <v>3</v>
      </c>
      <c r="D27" s="225">
        <v>3</v>
      </c>
      <c r="E27" s="225">
        <v>3</v>
      </c>
      <c r="F27" s="225">
        <v>3</v>
      </c>
      <c r="G27" s="225">
        <v>3</v>
      </c>
      <c r="H27" s="225">
        <v>3</v>
      </c>
      <c r="I27" s="225">
        <v>3</v>
      </c>
      <c r="J27" s="225">
        <v>3</v>
      </c>
      <c r="K27" s="498">
        <v>3</v>
      </c>
      <c r="L27" s="498">
        <v>3</v>
      </c>
      <c r="M27" s="498">
        <v>3</v>
      </c>
      <c r="N27" s="498">
        <v>3</v>
      </c>
      <c r="O27" s="498">
        <v>3</v>
      </c>
      <c r="P27" s="498">
        <v>3</v>
      </c>
      <c r="Q27" s="499">
        <v>3</v>
      </c>
    </row>
    <row r="28" spans="1:21">
      <c r="A28" s="722"/>
      <c r="B28" s="227" t="s">
        <v>264</v>
      </c>
      <c r="C28" s="225">
        <v>6</v>
      </c>
      <c r="D28" s="225">
        <v>6</v>
      </c>
      <c r="E28" s="225">
        <v>6</v>
      </c>
      <c r="F28" s="225">
        <v>6</v>
      </c>
      <c r="G28" s="225">
        <v>6</v>
      </c>
      <c r="H28" s="225">
        <v>6</v>
      </c>
      <c r="I28" s="225">
        <v>6</v>
      </c>
      <c r="J28" s="225">
        <v>6</v>
      </c>
      <c r="K28" s="498">
        <v>6</v>
      </c>
      <c r="L28" s="498">
        <v>6</v>
      </c>
      <c r="M28" s="498">
        <v>6</v>
      </c>
      <c r="N28" s="498">
        <v>6</v>
      </c>
      <c r="O28" s="498">
        <v>6</v>
      </c>
      <c r="P28" s="498">
        <v>6</v>
      </c>
      <c r="Q28" s="499">
        <v>6</v>
      </c>
    </row>
    <row r="29" spans="1:21">
      <c r="A29" s="722"/>
      <c r="B29" s="227" t="s">
        <v>265</v>
      </c>
      <c r="C29" s="225">
        <v>11</v>
      </c>
      <c r="D29" s="225">
        <v>11</v>
      </c>
      <c r="E29" s="225">
        <v>11</v>
      </c>
      <c r="F29" s="225">
        <v>11</v>
      </c>
      <c r="G29" s="225">
        <v>11</v>
      </c>
      <c r="H29" s="225">
        <v>11</v>
      </c>
      <c r="I29" s="225">
        <v>11</v>
      </c>
      <c r="J29" s="225">
        <v>11</v>
      </c>
      <c r="K29" s="498">
        <v>11</v>
      </c>
      <c r="L29" s="498">
        <v>11</v>
      </c>
      <c r="M29" s="498">
        <v>11</v>
      </c>
      <c r="N29" s="498">
        <v>11</v>
      </c>
      <c r="O29" s="498">
        <v>11</v>
      </c>
      <c r="P29" s="498">
        <v>11</v>
      </c>
      <c r="Q29" s="499">
        <v>11</v>
      </c>
    </row>
    <row r="30" spans="1:21">
      <c r="A30" s="722"/>
      <c r="B30" s="227" t="s">
        <v>266</v>
      </c>
      <c r="C30" s="225">
        <v>15</v>
      </c>
      <c r="D30" s="225">
        <v>15</v>
      </c>
      <c r="E30" s="225">
        <v>15</v>
      </c>
      <c r="F30" s="225">
        <v>15</v>
      </c>
      <c r="G30" s="225">
        <v>15</v>
      </c>
      <c r="H30" s="225">
        <v>15</v>
      </c>
      <c r="I30" s="225">
        <v>15</v>
      </c>
      <c r="J30" s="225">
        <v>15</v>
      </c>
      <c r="K30" s="498">
        <v>15</v>
      </c>
      <c r="L30" s="498">
        <v>15</v>
      </c>
      <c r="M30" s="498">
        <v>15</v>
      </c>
      <c r="N30" s="498">
        <v>15</v>
      </c>
      <c r="O30" s="498">
        <v>15</v>
      </c>
      <c r="P30" s="498">
        <v>15</v>
      </c>
      <c r="Q30" s="499">
        <v>15</v>
      </c>
    </row>
    <row r="31" spans="1:21">
      <c r="A31" s="722"/>
      <c r="B31" s="108" t="s">
        <v>344</v>
      </c>
      <c r="C31" s="225"/>
      <c r="D31" s="225"/>
      <c r="E31" s="225"/>
      <c r="F31" s="225"/>
      <c r="G31" s="225"/>
      <c r="H31" s="225"/>
      <c r="I31" s="225"/>
      <c r="J31" s="225"/>
      <c r="K31" s="225"/>
      <c r="L31" s="225"/>
      <c r="M31" s="225"/>
      <c r="N31" s="225"/>
      <c r="O31" s="225"/>
      <c r="P31" s="225"/>
      <c r="Q31" s="226"/>
    </row>
    <row r="32" spans="1:21">
      <c r="A32" s="722"/>
      <c r="B32" s="227" t="s">
        <v>263</v>
      </c>
      <c r="C32" s="225">
        <v>3</v>
      </c>
      <c r="D32" s="225">
        <v>3</v>
      </c>
      <c r="E32" s="225">
        <v>3</v>
      </c>
      <c r="F32" s="225">
        <v>3</v>
      </c>
      <c r="G32" s="225">
        <v>3</v>
      </c>
      <c r="H32" s="225">
        <v>3</v>
      </c>
      <c r="I32" s="225">
        <v>3</v>
      </c>
      <c r="J32" s="225">
        <v>3</v>
      </c>
      <c r="K32" s="498">
        <v>3</v>
      </c>
      <c r="L32" s="498">
        <v>3</v>
      </c>
      <c r="M32" s="498">
        <v>3</v>
      </c>
      <c r="N32" s="498">
        <v>3</v>
      </c>
      <c r="O32" s="498">
        <v>3</v>
      </c>
      <c r="P32" s="498">
        <v>3</v>
      </c>
      <c r="Q32" s="499">
        <v>3</v>
      </c>
    </row>
    <row r="33" spans="1:17">
      <c r="A33" s="722"/>
      <c r="B33" s="227" t="s">
        <v>264</v>
      </c>
      <c r="C33" s="225">
        <v>5</v>
      </c>
      <c r="D33" s="225">
        <v>5</v>
      </c>
      <c r="E33" s="225">
        <v>5</v>
      </c>
      <c r="F33" s="225">
        <v>5</v>
      </c>
      <c r="G33" s="225">
        <v>5</v>
      </c>
      <c r="H33" s="225">
        <v>5</v>
      </c>
      <c r="I33" s="225">
        <v>5</v>
      </c>
      <c r="J33" s="225">
        <v>5</v>
      </c>
      <c r="K33" s="498">
        <v>5</v>
      </c>
      <c r="L33" s="498">
        <v>5</v>
      </c>
      <c r="M33" s="498">
        <v>5</v>
      </c>
      <c r="N33" s="498">
        <v>5</v>
      </c>
      <c r="O33" s="498">
        <v>5</v>
      </c>
      <c r="P33" s="498">
        <v>5</v>
      </c>
      <c r="Q33" s="499">
        <v>5</v>
      </c>
    </row>
    <row r="34" spans="1:17">
      <c r="A34" s="722"/>
      <c r="B34" s="227" t="s">
        <v>265</v>
      </c>
      <c r="C34" s="225">
        <v>4</v>
      </c>
      <c r="D34" s="225">
        <v>4</v>
      </c>
      <c r="E34" s="225">
        <v>4</v>
      </c>
      <c r="F34" s="225">
        <v>4</v>
      </c>
      <c r="G34" s="225">
        <v>4</v>
      </c>
      <c r="H34" s="225">
        <v>4</v>
      </c>
      <c r="I34" s="225">
        <v>4</v>
      </c>
      <c r="J34" s="225">
        <v>4</v>
      </c>
      <c r="K34" s="498">
        <v>4</v>
      </c>
      <c r="L34" s="498">
        <v>4</v>
      </c>
      <c r="M34" s="498">
        <v>4</v>
      </c>
      <c r="N34" s="498">
        <v>4</v>
      </c>
      <c r="O34" s="498">
        <v>4</v>
      </c>
      <c r="P34" s="498">
        <v>4</v>
      </c>
      <c r="Q34" s="499">
        <v>4</v>
      </c>
    </row>
    <row r="35" spans="1:17">
      <c r="A35" s="722"/>
      <c r="B35" s="227" t="s">
        <v>266</v>
      </c>
      <c r="C35" s="225">
        <v>3</v>
      </c>
      <c r="D35" s="225">
        <v>3</v>
      </c>
      <c r="E35" s="225">
        <v>3</v>
      </c>
      <c r="F35" s="225">
        <v>3</v>
      </c>
      <c r="G35" s="225">
        <v>3</v>
      </c>
      <c r="H35" s="225">
        <v>3</v>
      </c>
      <c r="I35" s="225">
        <v>3</v>
      </c>
      <c r="J35" s="225">
        <v>3</v>
      </c>
      <c r="K35" s="498">
        <v>3</v>
      </c>
      <c r="L35" s="498">
        <v>3</v>
      </c>
      <c r="M35" s="498">
        <v>3</v>
      </c>
      <c r="N35" s="498">
        <v>3</v>
      </c>
      <c r="O35" s="498">
        <v>3</v>
      </c>
      <c r="P35" s="498">
        <v>3</v>
      </c>
      <c r="Q35" s="499">
        <v>3</v>
      </c>
    </row>
    <row r="36" spans="1:17">
      <c r="A36" s="723"/>
      <c r="B36" s="108" t="s">
        <v>267</v>
      </c>
      <c r="C36" s="225">
        <v>5</v>
      </c>
      <c r="D36" s="225">
        <v>5</v>
      </c>
      <c r="E36" s="225">
        <v>5</v>
      </c>
      <c r="F36" s="225">
        <v>5</v>
      </c>
      <c r="G36" s="225">
        <v>5</v>
      </c>
      <c r="H36" s="225">
        <v>5</v>
      </c>
      <c r="I36" s="225">
        <v>5</v>
      </c>
      <c r="J36" s="225">
        <v>5</v>
      </c>
      <c r="K36" s="498">
        <v>5</v>
      </c>
      <c r="L36" s="498">
        <v>5</v>
      </c>
      <c r="M36" s="498">
        <v>5</v>
      </c>
      <c r="N36" s="498">
        <v>5</v>
      </c>
      <c r="O36" s="498">
        <v>5</v>
      </c>
      <c r="P36" s="498">
        <v>5</v>
      </c>
      <c r="Q36" s="499">
        <v>5</v>
      </c>
    </row>
    <row r="37" spans="1:17">
      <c r="A37" s="721" t="s">
        <v>9</v>
      </c>
      <c r="B37" s="108" t="s">
        <v>262</v>
      </c>
      <c r="C37" s="225"/>
      <c r="D37" s="225"/>
      <c r="E37" s="225"/>
      <c r="F37" s="225"/>
      <c r="G37" s="225"/>
      <c r="H37" s="225"/>
      <c r="I37" s="225"/>
      <c r="J37" s="225"/>
      <c r="K37" s="225"/>
      <c r="L37" s="225"/>
      <c r="M37" s="225"/>
      <c r="N37" s="225"/>
      <c r="O37" s="225"/>
      <c r="P37" s="225"/>
      <c r="Q37" s="226"/>
    </row>
    <row r="38" spans="1:17">
      <c r="A38" s="722"/>
      <c r="B38" s="227" t="s">
        <v>263</v>
      </c>
      <c r="C38" s="225">
        <v>3</v>
      </c>
      <c r="D38" s="225">
        <v>3</v>
      </c>
      <c r="E38" s="225">
        <v>3</v>
      </c>
      <c r="F38" s="225">
        <v>3</v>
      </c>
      <c r="G38" s="225">
        <v>3</v>
      </c>
      <c r="H38" s="225">
        <v>3</v>
      </c>
      <c r="I38" s="225">
        <v>3</v>
      </c>
      <c r="J38" s="225">
        <v>3</v>
      </c>
      <c r="K38" s="498">
        <v>3</v>
      </c>
      <c r="L38" s="498">
        <v>3</v>
      </c>
      <c r="M38" s="498">
        <v>3</v>
      </c>
      <c r="N38" s="498">
        <v>3</v>
      </c>
      <c r="O38" s="498">
        <v>3</v>
      </c>
      <c r="P38" s="498">
        <v>3</v>
      </c>
      <c r="Q38" s="499">
        <v>3</v>
      </c>
    </row>
    <row r="39" spans="1:17">
      <c r="A39" s="722"/>
      <c r="B39" s="227" t="s">
        <v>264</v>
      </c>
      <c r="C39" s="225">
        <v>6</v>
      </c>
      <c r="D39" s="225">
        <v>6</v>
      </c>
      <c r="E39" s="225">
        <v>6</v>
      </c>
      <c r="F39" s="225">
        <v>6</v>
      </c>
      <c r="G39" s="225">
        <v>6</v>
      </c>
      <c r="H39" s="225">
        <v>6</v>
      </c>
      <c r="I39" s="225">
        <v>6</v>
      </c>
      <c r="J39" s="225">
        <v>6</v>
      </c>
      <c r="K39" s="498">
        <v>6</v>
      </c>
      <c r="L39" s="498">
        <v>6</v>
      </c>
      <c r="M39" s="498">
        <v>6</v>
      </c>
      <c r="N39" s="498">
        <v>6</v>
      </c>
      <c r="O39" s="498">
        <v>6</v>
      </c>
      <c r="P39" s="498">
        <v>6</v>
      </c>
      <c r="Q39" s="499">
        <v>6</v>
      </c>
    </row>
    <row r="40" spans="1:17">
      <c r="A40" s="722"/>
      <c r="B40" s="227" t="s">
        <v>265</v>
      </c>
      <c r="C40" s="225">
        <v>12</v>
      </c>
      <c r="D40" s="225">
        <v>12</v>
      </c>
      <c r="E40" s="225">
        <v>12</v>
      </c>
      <c r="F40" s="225">
        <v>12</v>
      </c>
      <c r="G40" s="225">
        <v>12</v>
      </c>
      <c r="H40" s="225">
        <v>12</v>
      </c>
      <c r="I40" s="225">
        <v>12</v>
      </c>
      <c r="J40" s="225">
        <v>12</v>
      </c>
      <c r="K40" s="498">
        <v>12</v>
      </c>
      <c r="L40" s="498">
        <v>12</v>
      </c>
      <c r="M40" s="498">
        <v>12</v>
      </c>
      <c r="N40" s="498">
        <v>12</v>
      </c>
      <c r="O40" s="498">
        <v>12</v>
      </c>
      <c r="P40" s="498">
        <v>12</v>
      </c>
      <c r="Q40" s="499">
        <v>12</v>
      </c>
    </row>
    <row r="41" spans="1:17">
      <c r="A41" s="722"/>
      <c r="B41" s="227" t="s">
        <v>266</v>
      </c>
      <c r="C41" s="225">
        <v>16</v>
      </c>
      <c r="D41" s="225">
        <v>16</v>
      </c>
      <c r="E41" s="225">
        <v>16</v>
      </c>
      <c r="F41" s="225">
        <v>16</v>
      </c>
      <c r="G41" s="225">
        <v>16</v>
      </c>
      <c r="H41" s="225">
        <v>16</v>
      </c>
      <c r="I41" s="225">
        <v>16</v>
      </c>
      <c r="J41" s="225">
        <v>16</v>
      </c>
      <c r="K41" s="498">
        <v>16</v>
      </c>
      <c r="L41" s="498">
        <v>16</v>
      </c>
      <c r="M41" s="498">
        <v>16</v>
      </c>
      <c r="N41" s="498">
        <v>16</v>
      </c>
      <c r="O41" s="498">
        <v>16</v>
      </c>
      <c r="P41" s="498">
        <v>16</v>
      </c>
      <c r="Q41" s="499">
        <v>16</v>
      </c>
    </row>
    <row r="42" spans="1:17">
      <c r="A42" s="722"/>
      <c r="B42" s="108" t="s">
        <v>344</v>
      </c>
      <c r="C42" s="225"/>
      <c r="D42" s="225"/>
      <c r="E42" s="225"/>
      <c r="F42" s="225"/>
      <c r="G42" s="225"/>
      <c r="H42" s="225"/>
      <c r="I42" s="225"/>
      <c r="J42" s="225"/>
      <c r="K42" s="225"/>
      <c r="L42" s="225"/>
      <c r="M42" s="225"/>
      <c r="N42" s="225"/>
      <c r="O42" s="225"/>
      <c r="P42" s="225"/>
      <c r="Q42" s="226"/>
    </row>
    <row r="43" spans="1:17">
      <c r="A43" s="722"/>
      <c r="B43" s="227" t="s">
        <v>263</v>
      </c>
      <c r="C43" s="225">
        <v>3</v>
      </c>
      <c r="D43" s="225">
        <v>3</v>
      </c>
      <c r="E43" s="225">
        <v>3</v>
      </c>
      <c r="F43" s="225">
        <v>3</v>
      </c>
      <c r="G43" s="225">
        <v>3</v>
      </c>
      <c r="H43" s="225">
        <v>3</v>
      </c>
      <c r="I43" s="225">
        <v>3</v>
      </c>
      <c r="J43" s="225">
        <v>3</v>
      </c>
      <c r="K43" s="498">
        <v>3</v>
      </c>
      <c r="L43" s="498">
        <v>3</v>
      </c>
      <c r="M43" s="498">
        <v>3</v>
      </c>
      <c r="N43" s="498">
        <v>3</v>
      </c>
      <c r="O43" s="498">
        <v>3</v>
      </c>
      <c r="P43" s="498">
        <v>3</v>
      </c>
      <c r="Q43" s="499">
        <v>3</v>
      </c>
    </row>
    <row r="44" spans="1:17">
      <c r="A44" s="722"/>
      <c r="B44" s="227" t="s">
        <v>264</v>
      </c>
      <c r="C44" s="225">
        <v>6</v>
      </c>
      <c r="D44" s="225">
        <v>6</v>
      </c>
      <c r="E44" s="225">
        <v>6</v>
      </c>
      <c r="F44" s="225">
        <v>6</v>
      </c>
      <c r="G44" s="225">
        <v>6</v>
      </c>
      <c r="H44" s="225">
        <v>6</v>
      </c>
      <c r="I44" s="225">
        <v>6</v>
      </c>
      <c r="J44" s="225">
        <v>6</v>
      </c>
      <c r="K44" s="498">
        <v>6</v>
      </c>
      <c r="L44" s="498">
        <v>6</v>
      </c>
      <c r="M44" s="498">
        <v>6</v>
      </c>
      <c r="N44" s="498">
        <v>6</v>
      </c>
      <c r="O44" s="498">
        <v>6</v>
      </c>
      <c r="P44" s="498">
        <v>6</v>
      </c>
      <c r="Q44" s="499">
        <v>6</v>
      </c>
    </row>
    <row r="45" spans="1:17">
      <c r="A45" s="722"/>
      <c r="B45" s="227" t="s">
        <v>265</v>
      </c>
      <c r="C45" s="225">
        <v>4</v>
      </c>
      <c r="D45" s="225">
        <v>4</v>
      </c>
      <c r="E45" s="225">
        <v>4</v>
      </c>
      <c r="F45" s="225">
        <v>4</v>
      </c>
      <c r="G45" s="225">
        <v>4</v>
      </c>
      <c r="H45" s="225">
        <v>4</v>
      </c>
      <c r="I45" s="225">
        <v>4</v>
      </c>
      <c r="J45" s="225">
        <v>4</v>
      </c>
      <c r="K45" s="498">
        <v>4</v>
      </c>
      <c r="L45" s="498">
        <v>4</v>
      </c>
      <c r="M45" s="498">
        <v>4</v>
      </c>
      <c r="N45" s="498">
        <v>4</v>
      </c>
      <c r="O45" s="498">
        <v>4</v>
      </c>
      <c r="P45" s="498">
        <v>4</v>
      </c>
      <c r="Q45" s="499">
        <v>4</v>
      </c>
    </row>
    <row r="46" spans="1:17">
      <c r="A46" s="722"/>
      <c r="B46" s="227" t="s">
        <v>266</v>
      </c>
      <c r="C46" s="225">
        <v>2</v>
      </c>
      <c r="D46" s="225">
        <v>2</v>
      </c>
      <c r="E46" s="225">
        <v>2</v>
      </c>
      <c r="F46" s="225">
        <v>2</v>
      </c>
      <c r="G46" s="225">
        <v>2</v>
      </c>
      <c r="H46" s="225">
        <v>2</v>
      </c>
      <c r="I46" s="225">
        <v>2</v>
      </c>
      <c r="J46" s="225">
        <v>2</v>
      </c>
      <c r="K46" s="498">
        <v>2</v>
      </c>
      <c r="L46" s="498">
        <v>2</v>
      </c>
      <c r="M46" s="498">
        <v>2</v>
      </c>
      <c r="N46" s="498">
        <v>2</v>
      </c>
      <c r="O46" s="498">
        <v>2</v>
      </c>
      <c r="P46" s="498">
        <v>2</v>
      </c>
      <c r="Q46" s="499">
        <v>2</v>
      </c>
    </row>
    <row r="47" spans="1:17" ht="15" thickBot="1">
      <c r="A47" s="724"/>
      <c r="B47" s="170" t="s">
        <v>267</v>
      </c>
      <c r="C47" s="228">
        <v>8</v>
      </c>
      <c r="D47" s="228">
        <v>8</v>
      </c>
      <c r="E47" s="228">
        <v>8</v>
      </c>
      <c r="F47" s="228">
        <v>8</v>
      </c>
      <c r="G47" s="228">
        <v>8</v>
      </c>
      <c r="H47" s="228">
        <v>8</v>
      </c>
      <c r="I47" s="228">
        <v>8</v>
      </c>
      <c r="J47" s="228">
        <v>8</v>
      </c>
      <c r="K47" s="500">
        <v>8</v>
      </c>
      <c r="L47" s="500">
        <v>8</v>
      </c>
      <c r="M47" s="500">
        <v>8</v>
      </c>
      <c r="N47" s="500">
        <v>8</v>
      </c>
      <c r="O47" s="500">
        <v>8</v>
      </c>
      <c r="P47" s="500">
        <v>8</v>
      </c>
      <c r="Q47" s="501">
        <v>8</v>
      </c>
    </row>
    <row r="48" spans="1:17">
      <c r="A48" s="149" t="s">
        <v>28</v>
      </c>
      <c r="B48" s="24"/>
      <c r="C48" s="39"/>
      <c r="D48" s="41"/>
      <c r="E48" s="41"/>
      <c r="F48" s="24"/>
      <c r="G48" s="24"/>
      <c r="H48" s="24"/>
      <c r="I48" s="24"/>
      <c r="J48" s="24"/>
    </row>
    <row r="49" spans="1:1">
      <c r="A49" s="155" t="s">
        <v>327</v>
      </c>
    </row>
    <row r="51" spans="1:1">
      <c r="A51" s="155" t="s">
        <v>478</v>
      </c>
    </row>
    <row r="53" spans="1:1">
      <c r="A53" s="155" t="s">
        <v>727</v>
      </c>
    </row>
  </sheetData>
  <mergeCells count="4">
    <mergeCell ref="A4:A14"/>
    <mergeCell ref="A15:A25"/>
    <mergeCell ref="A26:A36"/>
    <mergeCell ref="A37:A47"/>
  </mergeCells>
  <hyperlinks>
    <hyperlink ref="R5" location="Content!B27" display="Back to Content Page" xr:uid="{00000000-0004-0000-2300-000000000000}"/>
  </hyperlinks>
  <pageMargins left="0.7" right="0.7" top="0.75" bottom="0.75" header="0.3" footer="0.3"/>
  <pageSetup scale="68"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9"/>
  <sheetViews>
    <sheetView zoomScale="85" zoomScaleNormal="85" workbookViewId="0">
      <selection activeCell="O21" sqref="O21"/>
    </sheetView>
  </sheetViews>
  <sheetFormatPr defaultColWidth="9.21875" defaultRowHeight="14.4"/>
  <sheetData>
    <row r="1" spans="1:19" s="24" customFormat="1" ht="13.8">
      <c r="B1" s="16" t="s">
        <v>23</v>
      </c>
      <c r="J1" s="24" t="s">
        <v>16</v>
      </c>
      <c r="S1" s="87"/>
    </row>
    <row r="2" spans="1:19" s="24" customFormat="1" ht="13.8">
      <c r="B2" s="16"/>
      <c r="S2" s="15"/>
    </row>
    <row r="3" spans="1:19" s="24" customFormat="1">
      <c r="B3" s="45" t="s">
        <v>449</v>
      </c>
      <c r="L3" t="s">
        <v>16</v>
      </c>
      <c r="S3" s="71"/>
    </row>
    <row r="4" spans="1:19" s="24" customFormat="1">
      <c r="B4" s="45"/>
      <c r="L4"/>
      <c r="S4" s="71"/>
    </row>
    <row r="5" spans="1:19" s="24" customFormat="1" ht="13.8">
      <c r="B5" s="45" t="s">
        <v>22</v>
      </c>
      <c r="S5" s="427"/>
    </row>
    <row r="6" spans="1:19" s="24" customFormat="1" ht="13.8">
      <c r="B6" s="45"/>
      <c r="S6" s="71"/>
    </row>
    <row r="7" spans="1:19" s="24" customFormat="1" ht="13.8">
      <c r="B7" s="45" t="s">
        <v>21</v>
      </c>
      <c r="S7" s="427"/>
    </row>
    <row r="8" spans="1:19" s="24" customFormat="1" ht="13.8">
      <c r="B8" s="45"/>
      <c r="S8" s="71"/>
    </row>
    <row r="9" spans="1:19" s="24" customFormat="1" ht="13.8">
      <c r="B9" s="65" t="s">
        <v>766</v>
      </c>
      <c r="S9" s="71"/>
    </row>
    <row r="10" spans="1:19" s="62" customFormat="1" ht="13.8">
      <c r="B10" s="65" t="s">
        <v>767</v>
      </c>
      <c r="S10" s="71"/>
    </row>
    <row r="11" spans="1:19" s="24" customFormat="1" ht="13.8">
      <c r="B11" s="65" t="s">
        <v>770</v>
      </c>
      <c r="S11" s="71"/>
    </row>
    <row r="12" spans="1:19" s="24" customFormat="1" ht="13.8">
      <c r="B12" s="65" t="s">
        <v>768</v>
      </c>
      <c r="S12" s="71"/>
    </row>
    <row r="13" spans="1:19" s="24" customFormat="1" ht="13.8">
      <c r="B13" s="65" t="s">
        <v>494</v>
      </c>
      <c r="S13" s="71"/>
    </row>
    <row r="14" spans="1:19" s="24" customFormat="1" ht="13.8">
      <c r="B14" s="65" t="s">
        <v>495</v>
      </c>
      <c r="S14" s="71"/>
    </row>
    <row r="15" spans="1:19">
      <c r="A15" s="65"/>
      <c r="B15" s="65" t="s">
        <v>496</v>
      </c>
      <c r="C15" s="24"/>
      <c r="D15" s="24"/>
      <c r="E15" s="24"/>
      <c r="F15" s="24"/>
      <c r="G15" s="24"/>
      <c r="S15" s="71"/>
    </row>
    <row r="16" spans="1:19">
      <c r="A16" s="24"/>
      <c r="B16" s="65" t="s">
        <v>497</v>
      </c>
      <c r="C16" s="24"/>
      <c r="D16" s="24"/>
      <c r="E16" s="24"/>
      <c r="F16" s="24"/>
      <c r="G16" s="24"/>
      <c r="S16" s="71"/>
    </row>
    <row r="17" spans="1:19">
      <c r="A17" s="24"/>
      <c r="B17" s="65" t="s">
        <v>771</v>
      </c>
      <c r="C17" s="24"/>
      <c r="D17" s="24"/>
      <c r="E17" s="24"/>
      <c r="F17" s="24"/>
      <c r="G17" s="24"/>
      <c r="S17" s="71"/>
    </row>
    <row r="18" spans="1:19">
      <c r="A18" s="24"/>
      <c r="B18" s="65" t="s">
        <v>498</v>
      </c>
      <c r="C18" s="24"/>
      <c r="D18" s="24"/>
      <c r="E18" s="24"/>
      <c r="F18" s="24"/>
      <c r="G18" s="24"/>
      <c r="S18" s="71"/>
    </row>
    <row r="19" spans="1:19" s="24" customFormat="1" ht="13.8">
      <c r="B19" s="65" t="s">
        <v>501</v>
      </c>
      <c r="S19" s="71"/>
    </row>
    <row r="20" spans="1:19" s="24" customFormat="1" ht="13.8">
      <c r="B20" s="90" t="s">
        <v>773</v>
      </c>
      <c r="S20" s="71"/>
    </row>
    <row r="21" spans="1:19" s="24" customFormat="1" ht="13.8">
      <c r="S21" s="71"/>
    </row>
    <row r="22" spans="1:19" s="24" customFormat="1" ht="13.8">
      <c r="B22" s="45" t="s">
        <v>77</v>
      </c>
      <c r="K22" s="24" t="s">
        <v>16</v>
      </c>
      <c r="L22" s="557" t="s">
        <v>16</v>
      </c>
      <c r="S22" s="71"/>
    </row>
    <row r="23" spans="1:19" s="24" customFormat="1" ht="13.8">
      <c r="B23" s="45"/>
      <c r="L23" s="557"/>
      <c r="S23" s="166"/>
    </row>
    <row r="24" spans="1:19" s="62" customFormat="1" ht="13.8">
      <c r="B24" s="556" t="s">
        <v>553</v>
      </c>
      <c r="S24" s="71"/>
    </row>
    <row r="25" spans="1:19" s="24" customFormat="1" ht="13.8">
      <c r="B25" s="65" t="s">
        <v>554</v>
      </c>
      <c r="M25" s="554"/>
      <c r="S25" s="71"/>
    </row>
    <row r="26" spans="1:19" s="24" customFormat="1" ht="13.8">
      <c r="B26" s="65"/>
      <c r="S26" s="71"/>
    </row>
    <row r="27" spans="1:19" s="24" customFormat="1" ht="13.8">
      <c r="B27" s="16" t="s">
        <v>128</v>
      </c>
      <c r="S27" s="71"/>
    </row>
    <row r="28" spans="1:19" s="24" customFormat="1" ht="13.8">
      <c r="B28" s="16"/>
      <c r="E28" s="32" t="s">
        <v>16</v>
      </c>
      <c r="S28" s="166"/>
    </row>
    <row r="29" spans="1:19" s="24" customFormat="1" ht="13.8">
      <c r="B29" s="16" t="s">
        <v>20</v>
      </c>
      <c r="C29" s="558"/>
      <c r="D29" s="558"/>
      <c r="E29" s="559"/>
      <c r="S29" s="166"/>
    </row>
    <row r="30" spans="1:19" s="24" customFormat="1" ht="13.8">
      <c r="B30" s="16"/>
      <c r="C30" s="558"/>
      <c r="D30" s="558"/>
      <c r="E30" s="559"/>
    </row>
    <row r="31" spans="1:19" s="15" customFormat="1" ht="13.8">
      <c r="B31" s="65" t="s">
        <v>681</v>
      </c>
      <c r="E31" s="16"/>
      <c r="S31" s="71"/>
    </row>
    <row r="32" spans="1:19" s="15" customFormat="1" ht="13.8">
      <c r="B32" s="65" t="s">
        <v>682</v>
      </c>
      <c r="S32" s="71"/>
    </row>
    <row r="33" spans="2:19" s="15" customFormat="1" ht="13.8">
      <c r="B33" s="65" t="s">
        <v>452</v>
      </c>
      <c r="S33" s="71"/>
    </row>
    <row r="34" spans="2:19" s="15" customFormat="1" ht="13.8">
      <c r="B34" s="65" t="s">
        <v>683</v>
      </c>
      <c r="S34" s="71"/>
    </row>
    <row r="35" spans="2:19" s="15" customFormat="1" ht="13.8">
      <c r="B35" s="65" t="s">
        <v>684</v>
      </c>
      <c r="S35" s="71"/>
    </row>
    <row r="36" spans="2:19" s="15" customFormat="1" ht="13.8">
      <c r="B36" s="65" t="s">
        <v>685</v>
      </c>
      <c r="S36" s="71"/>
    </row>
    <row r="37" spans="2:19" s="15" customFormat="1" ht="13.8">
      <c r="B37" s="65" t="s">
        <v>686</v>
      </c>
    </row>
    <row r="38" spans="2:19" s="15" customFormat="1" ht="13.8">
      <c r="B38" s="65" t="s">
        <v>687</v>
      </c>
    </row>
    <row r="39" spans="2:19">
      <c r="B39" s="24"/>
    </row>
  </sheetData>
  <hyperlinks>
    <hyperlink ref="B11" location="'1.1.3'!A1" display=" 1.1.3 Total Area (Sq Km) and Population Density (Person  Per  Sq. Km)  in SADC, 2000 - 2011" xr:uid="{00000000-0004-0000-0400-000000000000}"/>
    <hyperlink ref="B12" location="'1.1.5'!A1" display=" 1.1.5 Dependency Ratio  in SADC, (%), 1980 - 2011, Selected Years" xr:uid="{00000000-0004-0000-0400-000002000000}"/>
    <hyperlink ref="B13" location="'1.1.6'!A1" display=" 1.1.6 Population in Private Households  in SADC By Size of Household, Person Per Household, Latest Year" xr:uid="{00000000-0004-0000-0400-000003000000}"/>
    <hyperlink ref="B14" location="'1.1.7'!A1" display=" 1.1.7 Population in Urban and Rural Areas of SADC , (%), 2000 - 2011" xr:uid="{00000000-0004-0000-0400-000004000000}"/>
    <hyperlink ref="B19" location="'1.1.12'!A1" display=" 1.1.12 Projected Total Mid-Year  Population in SADC  By Five-Year Period, Thousand Persons, 2015 - 2050" xr:uid="{00000000-0004-0000-0400-000005000000}"/>
    <hyperlink ref="B24" location="'1.2.1'!A1" display=" 1.2.1 Migrant Remittances Inflows in SADC, Million US$, 1990 - 2011" xr:uid="{00000000-0004-0000-0400-000006000000}"/>
    <hyperlink ref="B25" location="'1.2.2'!A1" display=" 1.2.2 Migrant Remittances Outflows in SADC, Million US$, 1990 - 2010" xr:uid="{00000000-0004-0000-0400-000007000000}"/>
    <hyperlink ref="B10" location="'1.1.2'!A1" display="1.1.2  Population Growth Rate  in SADC, (%), 2001 - 2011" xr:uid="{00000000-0004-0000-0400-000008000000}"/>
    <hyperlink ref="B9" location="'1.1.1'!A1" display=" 1.1.1  Total  Mid Year Population in SADC, Thousand Person, 1980 - 2011, Selected Years" xr:uid="{00000000-0004-0000-0400-000009000000}"/>
    <hyperlink ref="B15" location="'1.1.8'!A1" display=" 1.1.8 Birth Rate in  SADC By  Year,   Per Thousand Inhabitants, 1980 - 2015, Selected Years" xr:uid="{00000000-0004-0000-0400-00000A000000}"/>
    <hyperlink ref="B16" location="'1.1.9'!A1" display=" 1.1.9 Death Rate in  SADC By  Year ,  Per Thousand Inhabitants, 1980 - 2015, Selected Years" xr:uid="{00000000-0004-0000-0400-00000B000000}"/>
    <hyperlink ref="B17" location="'1.1.10'!A1" display=" 1.1.10 Total Fertility Rate in  SADC By Year,  Number of Children Per Woman, 1980 - 2015, Selected Years" xr:uid="{00000000-0004-0000-0400-00000C000000}"/>
    <hyperlink ref="B18" location="'1.1.11'!A1" display=" 1.1.11 Life Expectancy at Birth in SADC By Year and Sex,  1980 - 2015, Selected Years" xr:uid="{00000000-0004-0000-0400-00000D000000}"/>
    <hyperlink ref="B38" location="'2.1.6'!A1" display=" 2.1.6   Net entry rate to first Tertiary programmes for all ages By Sex, (%), 2007 - 2018" xr:uid="{00000000-0004-0000-0400-00000E000000}"/>
    <hyperlink ref="B35" location="'2.1.5'!A1" display="2.1.5   Net Enrolment Ratio in Secondary School in SADC By Sex, (%), 2000 - 2018" xr:uid="{00000000-0004-0000-0400-00000F000000}"/>
    <hyperlink ref="B34" location="'2.1.4'!A1" display="2.1.4   Net Enrolment Ratio in Primary School  in SADC By Sex , (%), 2000 - 2018" xr:uid="{00000000-0004-0000-0400-000010000000}"/>
    <hyperlink ref="B33" location="'2.1.3'!A1" display="2.1.3  Education system" xr:uid="{00000000-0004-0000-0400-000011000000}"/>
    <hyperlink ref="B32" location="'2.1.2'!A1" display="2.1.2 Youth Literacy Rate (Population 15-24 years old) in SADC By Sex, (%), 2000 - 2018" xr:uid="{00000000-0004-0000-0400-000012000000}"/>
    <hyperlink ref="B31" location="'2.1.1'!A1" display="2.1.1  Adult Literacy Rate in SADC By Sex, (%), 2000 - 2018" xr:uid="{00000000-0004-0000-0400-000013000000}"/>
    <hyperlink ref="B20" location="'1.1.13'!A1" display="1.1.13  Adolescent birth Rate  in SADC, (%), 2010 - 2017" xr:uid="{00000000-0004-0000-0400-000015000000}"/>
    <hyperlink ref="B36" location="'2.1.5b'!A1" display="2.1.5b Net Enrolment Ratio in Lower Secondary School in SADC By Sex, (%), 2000 - 2019" xr:uid="{00000000-0004-0000-0400-000016000000}"/>
    <hyperlink ref="B37" location="'2.1.5c'!A1" display="2.1.5c Net Enrolment Ratio in Upper Secondary School in SADC By Sex, (%), 2000 - 2019" xr:uid="{00000000-0004-0000-0400-000017000000}"/>
  </hyperlinks>
  <pageMargins left="0.7" right="0.7" top="0.75" bottom="0.75" header="0.3" footer="0.3"/>
  <pageSetup scale="64" orientation="landscape" horizontalDpi="4294967293"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V53"/>
  <sheetViews>
    <sheetView workbookViewId="0">
      <pane xSplit="2" ySplit="3" topLeftCell="H4" activePane="bottomRight" state="frozen"/>
      <selection pane="topRight" activeCell="C1" sqref="C1"/>
      <selection pane="bottomLeft" activeCell="A4" sqref="A4"/>
      <selection pane="bottomRight" activeCell="M17" sqref="M17"/>
    </sheetView>
  </sheetViews>
  <sheetFormatPr defaultColWidth="9.21875" defaultRowHeight="14.4"/>
  <cols>
    <col min="1" max="1" width="33.77734375" customWidth="1"/>
    <col min="2" max="2" width="41.21875" customWidth="1"/>
    <col min="3" max="17" width="8.77734375" customWidth="1"/>
  </cols>
  <sheetData>
    <row r="1" spans="1:22">
      <c r="A1" s="29" t="s">
        <v>701</v>
      </c>
      <c r="B1" s="24"/>
      <c r="C1" s="24"/>
      <c r="D1" s="24"/>
      <c r="E1" s="24"/>
      <c r="F1" s="24"/>
      <c r="G1" s="24"/>
      <c r="H1" s="24"/>
      <c r="I1" s="24"/>
      <c r="J1" s="24"/>
    </row>
    <row r="2" spans="1:22" ht="15" thickBot="1">
      <c r="A2" s="24"/>
      <c r="B2" s="24"/>
      <c r="C2" s="24"/>
      <c r="D2" s="24"/>
      <c r="E2" s="24"/>
      <c r="F2" s="24"/>
      <c r="G2" s="24"/>
      <c r="H2" s="24"/>
      <c r="I2" s="24"/>
      <c r="J2" s="24"/>
    </row>
    <row r="3" spans="1:22">
      <c r="A3" s="207" t="s">
        <v>15</v>
      </c>
      <c r="B3" s="208" t="s">
        <v>45</v>
      </c>
      <c r="C3" s="209">
        <v>2009</v>
      </c>
      <c r="D3" s="209">
        <v>2010</v>
      </c>
      <c r="E3" s="209">
        <v>2011</v>
      </c>
      <c r="F3" s="209">
        <v>2012</v>
      </c>
      <c r="G3" s="209">
        <v>2013</v>
      </c>
      <c r="H3" s="209">
        <v>2014</v>
      </c>
      <c r="I3" s="209">
        <v>2015</v>
      </c>
      <c r="J3" s="210">
        <v>2016</v>
      </c>
      <c r="K3" s="210">
        <v>2017</v>
      </c>
      <c r="L3" s="210">
        <v>2018</v>
      </c>
      <c r="M3" s="210">
        <v>2019</v>
      </c>
      <c r="N3" s="210">
        <v>2020</v>
      </c>
      <c r="O3" s="210">
        <v>2021</v>
      </c>
      <c r="P3" s="210">
        <v>2022</v>
      </c>
      <c r="Q3" s="211">
        <v>2023</v>
      </c>
    </row>
    <row r="4" spans="1:22">
      <c r="A4" s="721" t="s">
        <v>8</v>
      </c>
      <c r="B4" s="108" t="s">
        <v>262</v>
      </c>
      <c r="C4" s="225"/>
      <c r="D4" s="225"/>
      <c r="E4" s="225"/>
      <c r="F4" s="225"/>
      <c r="G4" s="225"/>
      <c r="H4" s="225"/>
      <c r="I4" s="225"/>
      <c r="J4" s="225"/>
      <c r="K4" s="225"/>
      <c r="L4" s="225"/>
      <c r="M4" s="225"/>
      <c r="N4" s="225"/>
      <c r="O4" s="225"/>
      <c r="P4" s="225"/>
      <c r="Q4" s="226"/>
    </row>
    <row r="5" spans="1:22">
      <c r="A5" s="722"/>
      <c r="B5" s="227" t="s">
        <v>263</v>
      </c>
      <c r="C5" s="225">
        <v>3</v>
      </c>
      <c r="D5" s="225">
        <v>3</v>
      </c>
      <c r="E5" s="225">
        <v>2</v>
      </c>
      <c r="F5" s="225">
        <v>2</v>
      </c>
      <c r="G5" s="225">
        <v>2</v>
      </c>
      <c r="H5" s="225">
        <v>2</v>
      </c>
      <c r="I5" s="225">
        <v>2</v>
      </c>
      <c r="J5" s="225">
        <v>2</v>
      </c>
      <c r="K5" s="498">
        <v>3</v>
      </c>
      <c r="L5" s="498">
        <v>3</v>
      </c>
      <c r="M5" s="498">
        <v>3</v>
      </c>
      <c r="N5" s="498">
        <v>3</v>
      </c>
      <c r="O5" s="498">
        <v>3</v>
      </c>
      <c r="P5" s="498">
        <v>3</v>
      </c>
      <c r="Q5" s="499">
        <v>3</v>
      </c>
      <c r="S5" s="48" t="s">
        <v>12</v>
      </c>
    </row>
    <row r="6" spans="1:22">
      <c r="A6" s="722"/>
      <c r="B6" s="227" t="s">
        <v>264</v>
      </c>
      <c r="C6" s="225">
        <v>5</v>
      </c>
      <c r="D6" s="225">
        <v>5</v>
      </c>
      <c r="E6" s="225">
        <v>5</v>
      </c>
      <c r="F6" s="225">
        <v>5</v>
      </c>
      <c r="G6" s="225">
        <v>5</v>
      </c>
      <c r="H6" s="225">
        <v>5</v>
      </c>
      <c r="I6" s="225">
        <v>5</v>
      </c>
      <c r="J6" s="225">
        <v>5</v>
      </c>
      <c r="K6" s="498">
        <v>5</v>
      </c>
      <c r="L6" s="498">
        <v>5</v>
      </c>
      <c r="M6" s="498">
        <v>5</v>
      </c>
      <c r="N6" s="498">
        <v>5</v>
      </c>
      <c r="O6" s="498">
        <v>5</v>
      </c>
      <c r="P6" s="498">
        <v>5</v>
      </c>
      <c r="Q6" s="499">
        <v>5</v>
      </c>
      <c r="R6" s="28"/>
      <c r="S6" s="28"/>
      <c r="T6" s="28"/>
    </row>
    <row r="7" spans="1:22" ht="20.25" customHeight="1">
      <c r="A7" s="722"/>
      <c r="B7" s="227" t="s">
        <v>265</v>
      </c>
      <c r="C7" s="225">
        <v>11</v>
      </c>
      <c r="D7" s="225">
        <v>11</v>
      </c>
      <c r="E7" s="225">
        <v>11</v>
      </c>
      <c r="F7" s="225">
        <v>11</v>
      </c>
      <c r="G7" s="225">
        <v>11</v>
      </c>
      <c r="H7" s="225">
        <v>11</v>
      </c>
      <c r="I7" s="225">
        <v>11</v>
      </c>
      <c r="J7" s="225">
        <v>11</v>
      </c>
      <c r="K7" s="498">
        <v>11</v>
      </c>
      <c r="L7" s="498">
        <v>11</v>
      </c>
      <c r="M7" s="498">
        <v>11</v>
      </c>
      <c r="N7" s="498">
        <v>11</v>
      </c>
      <c r="O7" s="498">
        <v>11</v>
      </c>
      <c r="P7" s="498">
        <v>11</v>
      </c>
      <c r="Q7" s="499">
        <v>11</v>
      </c>
      <c r="R7" s="151"/>
      <c r="S7" s="151"/>
      <c r="T7" s="151"/>
      <c r="U7" s="151"/>
      <c r="V7" s="151"/>
    </row>
    <row r="8" spans="1:22">
      <c r="A8" s="722"/>
      <c r="B8" s="227" t="s">
        <v>266</v>
      </c>
      <c r="C8" s="225">
        <v>14</v>
      </c>
      <c r="D8" s="225">
        <v>14</v>
      </c>
      <c r="E8" s="225">
        <v>14</v>
      </c>
      <c r="F8" s="225">
        <v>14</v>
      </c>
      <c r="G8" s="225">
        <v>14</v>
      </c>
      <c r="H8" s="225">
        <v>14</v>
      </c>
      <c r="I8" s="225">
        <v>14</v>
      </c>
      <c r="J8" s="225">
        <v>14</v>
      </c>
      <c r="K8" s="498">
        <v>14</v>
      </c>
      <c r="L8" s="498">
        <v>14</v>
      </c>
      <c r="M8" s="498">
        <v>14</v>
      </c>
      <c r="N8" s="498">
        <v>14</v>
      </c>
      <c r="O8" s="498">
        <v>14</v>
      </c>
      <c r="P8" s="498">
        <v>14</v>
      </c>
      <c r="Q8" s="499">
        <v>14</v>
      </c>
      <c r="R8" s="151"/>
      <c r="S8" s="151"/>
      <c r="T8" s="151"/>
      <c r="U8" s="151"/>
      <c r="V8" s="151"/>
    </row>
    <row r="9" spans="1:22">
      <c r="A9" s="722"/>
      <c r="B9" s="108" t="s">
        <v>344</v>
      </c>
      <c r="C9" s="225"/>
      <c r="D9" s="225"/>
      <c r="E9" s="225"/>
      <c r="F9" s="225"/>
      <c r="G9" s="225"/>
      <c r="H9" s="225"/>
      <c r="I9" s="225"/>
      <c r="J9" s="225"/>
      <c r="K9" s="225"/>
      <c r="L9" s="225"/>
      <c r="M9" s="225"/>
      <c r="N9" s="225"/>
      <c r="O9" s="225"/>
      <c r="P9" s="225"/>
      <c r="Q9" s="226"/>
      <c r="R9" s="151"/>
      <c r="S9" s="151"/>
      <c r="T9" s="151"/>
      <c r="U9" s="151"/>
      <c r="V9" s="151"/>
    </row>
    <row r="10" spans="1:22" ht="21" customHeight="1">
      <c r="A10" s="722"/>
      <c r="B10" s="227" t="s">
        <v>263</v>
      </c>
      <c r="C10" s="225">
        <v>2</v>
      </c>
      <c r="D10" s="225">
        <v>2</v>
      </c>
      <c r="E10" s="225">
        <v>3</v>
      </c>
      <c r="F10" s="225">
        <v>3</v>
      </c>
      <c r="G10" s="225">
        <v>3</v>
      </c>
      <c r="H10" s="225">
        <v>3</v>
      </c>
      <c r="I10" s="225">
        <v>3</v>
      </c>
      <c r="J10" s="225">
        <v>3</v>
      </c>
      <c r="K10" s="498">
        <v>2</v>
      </c>
      <c r="L10" s="498">
        <v>2</v>
      </c>
      <c r="M10" s="498">
        <v>2</v>
      </c>
      <c r="N10" s="498">
        <v>2</v>
      </c>
      <c r="O10" s="498">
        <v>2</v>
      </c>
      <c r="P10" s="498">
        <v>2</v>
      </c>
      <c r="Q10" s="499">
        <v>2</v>
      </c>
      <c r="R10" s="151"/>
      <c r="S10" s="151"/>
      <c r="T10" s="151"/>
      <c r="U10" s="151"/>
      <c r="V10" s="151"/>
    </row>
    <row r="11" spans="1:22">
      <c r="A11" s="722"/>
      <c r="B11" s="227" t="s">
        <v>264</v>
      </c>
      <c r="C11" s="225">
        <v>6</v>
      </c>
      <c r="D11" s="225">
        <v>6</v>
      </c>
      <c r="E11" s="225">
        <v>6</v>
      </c>
      <c r="F11" s="225">
        <v>6</v>
      </c>
      <c r="G11" s="225">
        <v>6</v>
      </c>
      <c r="H11" s="225">
        <v>6</v>
      </c>
      <c r="I11" s="225">
        <v>6</v>
      </c>
      <c r="J11" s="225">
        <v>6</v>
      </c>
      <c r="K11" s="498">
        <v>6</v>
      </c>
      <c r="L11" s="498">
        <v>6</v>
      </c>
      <c r="M11" s="498">
        <v>6</v>
      </c>
      <c r="N11" s="498">
        <v>6</v>
      </c>
      <c r="O11" s="498">
        <v>6</v>
      </c>
      <c r="P11" s="498">
        <v>6</v>
      </c>
      <c r="Q11" s="499">
        <v>6</v>
      </c>
      <c r="R11" s="151"/>
      <c r="S11" s="151"/>
      <c r="T11" s="151"/>
      <c r="U11" s="151"/>
      <c r="V11" s="151"/>
    </row>
    <row r="12" spans="1:22">
      <c r="A12" s="722"/>
      <c r="B12" s="227" t="s">
        <v>265</v>
      </c>
      <c r="C12" s="225">
        <v>3</v>
      </c>
      <c r="D12" s="225">
        <v>3</v>
      </c>
      <c r="E12" s="225">
        <v>3</v>
      </c>
      <c r="F12" s="225">
        <v>3</v>
      </c>
      <c r="G12" s="225">
        <v>3</v>
      </c>
      <c r="H12" s="225">
        <v>3</v>
      </c>
      <c r="I12" s="225">
        <v>3</v>
      </c>
      <c r="J12" s="225">
        <v>3</v>
      </c>
      <c r="K12" s="498">
        <v>3</v>
      </c>
      <c r="L12" s="498">
        <v>3</v>
      </c>
      <c r="M12" s="498">
        <v>3</v>
      </c>
      <c r="N12" s="498">
        <v>3</v>
      </c>
      <c r="O12" s="498">
        <v>3</v>
      </c>
      <c r="P12" s="498">
        <v>3</v>
      </c>
      <c r="Q12" s="499">
        <v>3</v>
      </c>
      <c r="R12" s="151"/>
      <c r="S12" s="151"/>
      <c r="T12" s="151"/>
      <c r="U12" s="151"/>
      <c r="V12" s="151"/>
    </row>
    <row r="13" spans="1:22" ht="21" customHeight="1">
      <c r="A13" s="722"/>
      <c r="B13" s="227" t="s">
        <v>266</v>
      </c>
      <c r="C13" s="225">
        <v>4</v>
      </c>
      <c r="D13" s="225">
        <v>4</v>
      </c>
      <c r="E13" s="225">
        <v>4</v>
      </c>
      <c r="F13" s="225">
        <v>4</v>
      </c>
      <c r="G13" s="225">
        <v>4</v>
      </c>
      <c r="H13" s="225">
        <v>4</v>
      </c>
      <c r="I13" s="225">
        <v>4</v>
      </c>
      <c r="J13" s="225">
        <v>4</v>
      </c>
      <c r="K13" s="498">
        <v>4</v>
      </c>
      <c r="L13" s="498">
        <v>4</v>
      </c>
      <c r="M13" s="498">
        <v>4</v>
      </c>
      <c r="N13" s="498">
        <v>4</v>
      </c>
      <c r="O13" s="498">
        <v>4</v>
      </c>
      <c r="P13" s="498">
        <v>4</v>
      </c>
      <c r="Q13" s="499">
        <v>4</v>
      </c>
      <c r="R13" s="151"/>
      <c r="S13" s="151"/>
      <c r="T13" s="151"/>
      <c r="U13" s="151"/>
      <c r="V13" s="151"/>
    </row>
    <row r="14" spans="1:22" ht="15" customHeight="1">
      <c r="A14" s="723"/>
      <c r="B14" s="108" t="s">
        <v>267</v>
      </c>
      <c r="C14" s="225">
        <v>11</v>
      </c>
      <c r="D14" s="225">
        <v>11</v>
      </c>
      <c r="E14" s="225">
        <v>11</v>
      </c>
      <c r="F14" s="225">
        <v>11</v>
      </c>
      <c r="G14" s="225">
        <v>11</v>
      </c>
      <c r="H14" s="225">
        <v>11</v>
      </c>
      <c r="I14" s="225">
        <v>11</v>
      </c>
      <c r="J14" s="225">
        <v>11</v>
      </c>
      <c r="K14" s="498">
        <v>11</v>
      </c>
      <c r="L14" s="498">
        <v>11</v>
      </c>
      <c r="M14" s="498">
        <v>11</v>
      </c>
      <c r="N14" s="498">
        <v>11</v>
      </c>
      <c r="O14" s="498">
        <v>11</v>
      </c>
      <c r="P14" s="498">
        <v>11</v>
      </c>
      <c r="Q14" s="499">
        <v>11</v>
      </c>
      <c r="R14" s="151"/>
      <c r="S14" s="151"/>
      <c r="T14" s="151"/>
      <c r="U14" s="151"/>
      <c r="V14" s="151"/>
    </row>
    <row r="15" spans="1:22">
      <c r="A15" s="721" t="s">
        <v>6</v>
      </c>
      <c r="B15" s="108" t="s">
        <v>262</v>
      </c>
      <c r="C15" s="225"/>
      <c r="D15" s="225"/>
      <c r="E15" s="225"/>
      <c r="F15" s="225"/>
      <c r="G15" s="225"/>
      <c r="H15" s="225"/>
      <c r="I15" s="225"/>
      <c r="J15" s="225"/>
      <c r="K15" s="225"/>
      <c r="L15" s="225"/>
      <c r="M15" s="225"/>
      <c r="N15" s="225"/>
      <c r="O15" s="225"/>
      <c r="P15" s="225"/>
      <c r="Q15" s="226"/>
      <c r="R15" s="151"/>
      <c r="S15" s="151"/>
      <c r="T15" s="151"/>
      <c r="U15" s="151"/>
      <c r="V15" s="151"/>
    </row>
    <row r="16" spans="1:22">
      <c r="A16" s="722"/>
      <c r="B16" s="227" t="s">
        <v>263</v>
      </c>
      <c r="C16" s="225">
        <v>3</v>
      </c>
      <c r="D16" s="225">
        <v>3</v>
      </c>
      <c r="E16" s="225">
        <v>3</v>
      </c>
      <c r="F16" s="225">
        <v>3</v>
      </c>
      <c r="G16" s="225">
        <v>3</v>
      </c>
      <c r="H16" s="225">
        <v>3</v>
      </c>
      <c r="I16" s="225">
        <v>3</v>
      </c>
      <c r="J16" s="225">
        <v>3</v>
      </c>
      <c r="K16" s="498">
        <v>3</v>
      </c>
      <c r="L16" s="498">
        <v>3</v>
      </c>
      <c r="M16" s="498">
        <v>3</v>
      </c>
      <c r="N16" s="498">
        <v>3</v>
      </c>
      <c r="O16" s="498">
        <v>3</v>
      </c>
      <c r="P16" s="498">
        <v>3</v>
      </c>
      <c r="Q16" s="499">
        <v>3</v>
      </c>
      <c r="R16" s="28"/>
      <c r="S16" s="28"/>
      <c r="T16" s="28"/>
    </row>
    <row r="17" spans="1:22" ht="15" customHeight="1">
      <c r="A17" s="722"/>
      <c r="B17" s="227" t="s">
        <v>264</v>
      </c>
      <c r="C17" s="225">
        <v>6</v>
      </c>
      <c r="D17" s="225">
        <v>6</v>
      </c>
      <c r="E17" s="225">
        <v>6</v>
      </c>
      <c r="F17" s="225">
        <v>6</v>
      </c>
      <c r="G17" s="225">
        <v>6</v>
      </c>
      <c r="H17" s="225">
        <v>6</v>
      </c>
      <c r="I17" s="225">
        <v>6</v>
      </c>
      <c r="J17" s="225">
        <v>6</v>
      </c>
      <c r="K17" s="498">
        <v>6</v>
      </c>
      <c r="L17" s="498">
        <v>6</v>
      </c>
      <c r="M17" s="498">
        <v>6</v>
      </c>
      <c r="N17" s="498">
        <v>6</v>
      </c>
      <c r="O17" s="498">
        <v>6</v>
      </c>
      <c r="P17" s="498">
        <v>6</v>
      </c>
      <c r="Q17" s="499">
        <v>6</v>
      </c>
      <c r="R17" s="24"/>
      <c r="S17" s="24"/>
      <c r="T17" s="24"/>
    </row>
    <row r="18" spans="1:22">
      <c r="A18" s="722"/>
      <c r="B18" s="227" t="s">
        <v>265</v>
      </c>
      <c r="C18" s="225">
        <v>13</v>
      </c>
      <c r="D18" s="225">
        <v>13</v>
      </c>
      <c r="E18" s="225">
        <v>13</v>
      </c>
      <c r="F18" s="225">
        <v>13</v>
      </c>
      <c r="G18" s="225">
        <v>13</v>
      </c>
      <c r="H18" s="225">
        <v>13</v>
      </c>
      <c r="I18" s="225">
        <v>13</v>
      </c>
      <c r="J18" s="225">
        <v>13</v>
      </c>
      <c r="K18" s="498">
        <v>13</v>
      </c>
      <c r="L18" s="498">
        <v>13</v>
      </c>
      <c r="M18" s="498">
        <v>13</v>
      </c>
      <c r="N18" s="498">
        <v>13</v>
      </c>
      <c r="O18" s="498">
        <v>13</v>
      </c>
      <c r="P18" s="498">
        <v>13</v>
      </c>
      <c r="Q18" s="499">
        <v>13</v>
      </c>
      <c r="R18" s="28"/>
      <c r="S18" s="28"/>
      <c r="T18" s="28"/>
    </row>
    <row r="19" spans="1:22" ht="15" customHeight="1">
      <c r="A19" s="722"/>
      <c r="B19" s="227" t="s">
        <v>266</v>
      </c>
      <c r="C19" s="225">
        <v>16</v>
      </c>
      <c r="D19" s="225">
        <v>16</v>
      </c>
      <c r="E19" s="225">
        <v>16</v>
      </c>
      <c r="F19" s="225">
        <v>16</v>
      </c>
      <c r="G19" s="225">
        <v>16</v>
      </c>
      <c r="H19" s="225">
        <v>16</v>
      </c>
      <c r="I19" s="225">
        <v>16</v>
      </c>
      <c r="J19" s="225">
        <v>16</v>
      </c>
      <c r="K19" s="498">
        <v>16</v>
      </c>
      <c r="L19" s="498">
        <v>16</v>
      </c>
      <c r="M19" s="498">
        <v>16</v>
      </c>
      <c r="N19" s="498">
        <v>16</v>
      </c>
      <c r="O19" s="498">
        <v>16</v>
      </c>
      <c r="P19" s="498">
        <v>16</v>
      </c>
      <c r="Q19" s="499">
        <v>16</v>
      </c>
      <c r="R19" s="151"/>
      <c r="S19" s="151"/>
      <c r="T19" s="151"/>
      <c r="U19" s="151"/>
      <c r="V19" s="151"/>
    </row>
    <row r="20" spans="1:22">
      <c r="A20" s="722"/>
      <c r="B20" s="108" t="s">
        <v>344</v>
      </c>
      <c r="C20" s="225"/>
      <c r="D20" s="225"/>
      <c r="E20" s="225"/>
      <c r="F20" s="225"/>
      <c r="G20" s="225"/>
      <c r="H20" s="225"/>
      <c r="I20" s="225"/>
      <c r="J20" s="225"/>
      <c r="K20" s="225"/>
      <c r="L20" s="225"/>
      <c r="M20" s="225"/>
      <c r="N20" s="225"/>
      <c r="O20" s="225"/>
      <c r="P20" s="225"/>
      <c r="Q20" s="226"/>
      <c r="R20" s="151"/>
      <c r="S20" s="151"/>
      <c r="T20" s="151"/>
      <c r="U20" s="151"/>
      <c r="V20" s="151"/>
    </row>
    <row r="21" spans="1:22">
      <c r="A21" s="722"/>
      <c r="B21" s="227" t="s">
        <v>263</v>
      </c>
      <c r="C21" s="225">
        <v>3</v>
      </c>
      <c r="D21" s="225">
        <v>3</v>
      </c>
      <c r="E21" s="225">
        <v>3</v>
      </c>
      <c r="F21" s="225">
        <v>3</v>
      </c>
      <c r="G21" s="225">
        <v>3</v>
      </c>
      <c r="H21" s="225">
        <v>3</v>
      </c>
      <c r="I21" s="225">
        <v>3</v>
      </c>
      <c r="J21" s="225">
        <v>3</v>
      </c>
      <c r="K21" s="498">
        <v>3</v>
      </c>
      <c r="L21" s="498">
        <v>3</v>
      </c>
      <c r="M21" s="498">
        <v>3</v>
      </c>
      <c r="N21" s="498">
        <v>3</v>
      </c>
      <c r="O21" s="498">
        <v>3</v>
      </c>
      <c r="P21" s="498">
        <v>3</v>
      </c>
      <c r="Q21" s="499">
        <v>3</v>
      </c>
    </row>
    <row r="22" spans="1:22">
      <c r="A22" s="722"/>
      <c r="B22" s="227" t="s">
        <v>264</v>
      </c>
      <c r="C22" s="225">
        <v>7</v>
      </c>
      <c r="D22" s="225">
        <v>7</v>
      </c>
      <c r="E22" s="225">
        <v>7</v>
      </c>
      <c r="F22" s="225">
        <v>7</v>
      </c>
      <c r="G22" s="225">
        <v>7</v>
      </c>
      <c r="H22" s="225">
        <v>7</v>
      </c>
      <c r="I22" s="225">
        <v>7</v>
      </c>
      <c r="J22" s="225">
        <v>7</v>
      </c>
      <c r="K22" s="498">
        <v>7</v>
      </c>
      <c r="L22" s="498">
        <v>7</v>
      </c>
      <c r="M22" s="498">
        <v>7</v>
      </c>
      <c r="N22" s="498">
        <v>7</v>
      </c>
      <c r="O22" s="498">
        <v>7</v>
      </c>
      <c r="P22" s="498">
        <v>7</v>
      </c>
      <c r="Q22" s="499">
        <v>7</v>
      </c>
    </row>
    <row r="23" spans="1:22">
      <c r="A23" s="722"/>
      <c r="B23" s="227" t="s">
        <v>265</v>
      </c>
      <c r="C23" s="225">
        <v>3</v>
      </c>
      <c r="D23" s="225">
        <v>3</v>
      </c>
      <c r="E23" s="225">
        <v>3</v>
      </c>
      <c r="F23" s="225">
        <v>3</v>
      </c>
      <c r="G23" s="225">
        <v>3</v>
      </c>
      <c r="H23" s="225">
        <v>3</v>
      </c>
      <c r="I23" s="225">
        <v>3</v>
      </c>
      <c r="J23" s="225">
        <v>3</v>
      </c>
      <c r="K23" s="498">
        <v>3</v>
      </c>
      <c r="L23" s="498">
        <v>3</v>
      </c>
      <c r="M23" s="498">
        <v>3</v>
      </c>
      <c r="N23" s="498">
        <v>3</v>
      </c>
      <c r="O23" s="498">
        <v>3</v>
      </c>
      <c r="P23" s="498">
        <v>3</v>
      </c>
      <c r="Q23" s="499">
        <v>3</v>
      </c>
    </row>
    <row r="24" spans="1:22">
      <c r="A24" s="722"/>
      <c r="B24" s="227" t="s">
        <v>266</v>
      </c>
      <c r="C24" s="225">
        <v>2</v>
      </c>
      <c r="D24" s="225">
        <v>2</v>
      </c>
      <c r="E24" s="225">
        <v>2</v>
      </c>
      <c r="F24" s="225">
        <v>2</v>
      </c>
      <c r="G24" s="225">
        <v>2</v>
      </c>
      <c r="H24" s="225">
        <v>2</v>
      </c>
      <c r="I24" s="225">
        <v>2</v>
      </c>
      <c r="J24" s="225">
        <v>2</v>
      </c>
      <c r="K24" s="498">
        <v>2</v>
      </c>
      <c r="L24" s="498">
        <v>2</v>
      </c>
      <c r="M24" s="498">
        <v>2</v>
      </c>
      <c r="N24" s="498">
        <v>2</v>
      </c>
      <c r="O24" s="498">
        <v>2</v>
      </c>
      <c r="P24" s="498">
        <v>2</v>
      </c>
      <c r="Q24" s="499">
        <v>2</v>
      </c>
    </row>
    <row r="25" spans="1:22">
      <c r="A25" s="723"/>
      <c r="B25" s="108" t="s">
        <v>267</v>
      </c>
      <c r="C25" s="225"/>
      <c r="D25" s="225"/>
      <c r="E25" s="225"/>
      <c r="F25" s="225"/>
      <c r="G25" s="225"/>
      <c r="H25" s="225"/>
      <c r="I25" s="225"/>
      <c r="J25" s="225"/>
      <c r="K25" s="225"/>
      <c r="L25" s="225"/>
      <c r="M25" s="225"/>
      <c r="N25" s="225"/>
      <c r="O25" s="225"/>
      <c r="P25" s="225"/>
      <c r="Q25" s="226"/>
    </row>
    <row r="26" spans="1:22">
      <c r="A26" s="721" t="s">
        <v>25</v>
      </c>
      <c r="B26" s="108" t="s">
        <v>262</v>
      </c>
      <c r="C26" s="225"/>
      <c r="D26" s="225"/>
      <c r="E26" s="225"/>
      <c r="F26" s="225"/>
      <c r="G26" s="225"/>
      <c r="H26" s="225"/>
      <c r="I26" s="225"/>
      <c r="J26" s="225"/>
      <c r="K26" s="225"/>
      <c r="L26" s="225"/>
      <c r="M26" s="225"/>
      <c r="N26" s="225"/>
      <c r="O26" s="225"/>
      <c r="P26" s="225"/>
      <c r="Q26" s="226"/>
    </row>
    <row r="27" spans="1:22">
      <c r="A27" s="722"/>
      <c r="B27" s="227" t="s">
        <v>263</v>
      </c>
      <c r="C27" s="225">
        <v>3</v>
      </c>
      <c r="D27" s="225">
        <v>3</v>
      </c>
      <c r="E27" s="225">
        <v>3</v>
      </c>
      <c r="F27" s="225">
        <v>3</v>
      </c>
      <c r="G27" s="225">
        <v>3</v>
      </c>
      <c r="H27" s="225">
        <v>3</v>
      </c>
      <c r="I27" s="225">
        <v>3</v>
      </c>
      <c r="J27" s="225">
        <v>3</v>
      </c>
      <c r="K27" s="498">
        <v>5</v>
      </c>
      <c r="L27" s="498">
        <v>5</v>
      </c>
      <c r="M27" s="498">
        <v>5</v>
      </c>
      <c r="N27" s="498">
        <v>5</v>
      </c>
      <c r="O27" s="498">
        <v>5</v>
      </c>
      <c r="P27" s="498">
        <v>5</v>
      </c>
      <c r="Q27" s="499">
        <v>5</v>
      </c>
    </row>
    <row r="28" spans="1:22">
      <c r="A28" s="722"/>
      <c r="B28" s="227" t="s">
        <v>264</v>
      </c>
      <c r="C28" s="225">
        <v>7</v>
      </c>
      <c r="D28" s="225">
        <v>7</v>
      </c>
      <c r="E28" s="225">
        <v>7</v>
      </c>
      <c r="F28" s="225">
        <v>7</v>
      </c>
      <c r="G28" s="225">
        <v>7</v>
      </c>
      <c r="H28" s="225">
        <v>7</v>
      </c>
      <c r="I28" s="225">
        <v>7</v>
      </c>
      <c r="J28" s="225">
        <v>7</v>
      </c>
      <c r="K28" s="498">
        <v>7</v>
      </c>
      <c r="L28" s="498">
        <v>7</v>
      </c>
      <c r="M28" s="498">
        <v>7</v>
      </c>
      <c r="N28" s="498">
        <v>7</v>
      </c>
      <c r="O28" s="498">
        <v>7</v>
      </c>
      <c r="P28" s="498">
        <v>7</v>
      </c>
      <c r="Q28" s="499">
        <v>7</v>
      </c>
    </row>
    <row r="29" spans="1:22">
      <c r="A29" s="722"/>
      <c r="B29" s="227" t="s">
        <v>265</v>
      </c>
      <c r="C29" s="225">
        <v>14</v>
      </c>
      <c r="D29" s="225">
        <v>14</v>
      </c>
      <c r="E29" s="225">
        <v>14</v>
      </c>
      <c r="F29" s="225">
        <v>14</v>
      </c>
      <c r="G29" s="225">
        <v>14</v>
      </c>
      <c r="H29" s="225">
        <v>14</v>
      </c>
      <c r="I29" s="225">
        <v>14</v>
      </c>
      <c r="J29" s="225">
        <v>14</v>
      </c>
      <c r="K29" s="498">
        <v>14</v>
      </c>
      <c r="L29" s="498">
        <v>14</v>
      </c>
      <c r="M29" s="498">
        <v>14</v>
      </c>
      <c r="N29" s="498">
        <v>14</v>
      </c>
      <c r="O29" s="498">
        <v>14</v>
      </c>
      <c r="P29" s="498">
        <v>14</v>
      </c>
      <c r="Q29" s="499">
        <v>14</v>
      </c>
    </row>
    <row r="30" spans="1:22">
      <c r="A30" s="722"/>
      <c r="B30" s="227" t="s">
        <v>266</v>
      </c>
      <c r="C30" s="225">
        <v>17</v>
      </c>
      <c r="D30" s="225">
        <v>17</v>
      </c>
      <c r="E30" s="225">
        <v>17</v>
      </c>
      <c r="F30" s="225">
        <v>17</v>
      </c>
      <c r="G30" s="225">
        <v>17</v>
      </c>
      <c r="H30" s="225">
        <v>17</v>
      </c>
      <c r="I30" s="225">
        <v>17</v>
      </c>
      <c r="J30" s="225">
        <v>17</v>
      </c>
      <c r="K30" s="498">
        <v>17</v>
      </c>
      <c r="L30" s="498">
        <v>17</v>
      </c>
      <c r="M30" s="498">
        <v>17</v>
      </c>
      <c r="N30" s="498">
        <v>17</v>
      </c>
      <c r="O30" s="498">
        <v>17</v>
      </c>
      <c r="P30" s="498">
        <v>17</v>
      </c>
      <c r="Q30" s="499">
        <v>17</v>
      </c>
    </row>
    <row r="31" spans="1:22">
      <c r="A31" s="722"/>
      <c r="B31" s="108" t="s">
        <v>344</v>
      </c>
      <c r="C31" s="225"/>
      <c r="D31" s="225"/>
      <c r="E31" s="225"/>
      <c r="F31" s="225"/>
      <c r="G31" s="225"/>
      <c r="H31" s="225"/>
      <c r="I31" s="225"/>
      <c r="J31" s="225"/>
      <c r="K31" s="225"/>
      <c r="L31" s="225"/>
      <c r="M31" s="225"/>
      <c r="N31" s="225"/>
      <c r="O31" s="225"/>
      <c r="P31" s="225"/>
      <c r="Q31" s="226"/>
    </row>
    <row r="32" spans="1:22">
      <c r="A32" s="722"/>
      <c r="B32" s="227" t="s">
        <v>263</v>
      </c>
      <c r="C32" s="225">
        <v>5</v>
      </c>
      <c r="D32" s="225">
        <v>5</v>
      </c>
      <c r="E32" s="225">
        <v>5</v>
      </c>
      <c r="F32" s="225">
        <v>5</v>
      </c>
      <c r="G32" s="225">
        <v>5</v>
      </c>
      <c r="H32" s="225">
        <v>5</v>
      </c>
      <c r="I32" s="225">
        <v>5</v>
      </c>
      <c r="J32" s="225">
        <v>5</v>
      </c>
      <c r="K32" s="498">
        <v>2</v>
      </c>
      <c r="L32" s="498">
        <v>2</v>
      </c>
      <c r="M32" s="498">
        <v>2</v>
      </c>
      <c r="N32" s="498">
        <v>2</v>
      </c>
      <c r="O32" s="498">
        <v>2</v>
      </c>
      <c r="P32" s="498">
        <v>2</v>
      </c>
      <c r="Q32" s="499">
        <v>2</v>
      </c>
    </row>
    <row r="33" spans="1:17">
      <c r="A33" s="722"/>
      <c r="B33" s="227" t="s">
        <v>264</v>
      </c>
      <c r="C33" s="225">
        <v>7</v>
      </c>
      <c r="D33" s="225">
        <v>7</v>
      </c>
      <c r="E33" s="225">
        <v>7</v>
      </c>
      <c r="F33" s="225">
        <v>7</v>
      </c>
      <c r="G33" s="225">
        <v>7</v>
      </c>
      <c r="H33" s="225">
        <v>7</v>
      </c>
      <c r="I33" s="225">
        <v>7</v>
      </c>
      <c r="J33" s="225">
        <v>7</v>
      </c>
      <c r="K33" s="498">
        <v>7</v>
      </c>
      <c r="L33" s="498">
        <v>7</v>
      </c>
      <c r="M33" s="498">
        <v>7</v>
      </c>
      <c r="N33" s="498">
        <v>7</v>
      </c>
      <c r="O33" s="498">
        <v>7</v>
      </c>
      <c r="P33" s="498">
        <v>7</v>
      </c>
      <c r="Q33" s="499">
        <v>7</v>
      </c>
    </row>
    <row r="34" spans="1:17">
      <c r="A34" s="722"/>
      <c r="B34" s="227" t="s">
        <v>265</v>
      </c>
      <c r="C34" s="225">
        <v>3</v>
      </c>
      <c r="D34" s="225">
        <v>3</v>
      </c>
      <c r="E34" s="225">
        <v>3</v>
      </c>
      <c r="F34" s="225">
        <v>3</v>
      </c>
      <c r="G34" s="225">
        <v>3</v>
      </c>
      <c r="H34" s="225">
        <v>3</v>
      </c>
      <c r="I34" s="225">
        <v>3</v>
      </c>
      <c r="J34" s="225">
        <v>3</v>
      </c>
      <c r="K34" s="498">
        <v>3</v>
      </c>
      <c r="L34" s="498">
        <v>3</v>
      </c>
      <c r="M34" s="498">
        <v>3</v>
      </c>
      <c r="N34" s="498">
        <v>3</v>
      </c>
      <c r="O34" s="498">
        <v>3</v>
      </c>
      <c r="P34" s="498">
        <v>3</v>
      </c>
      <c r="Q34" s="499">
        <v>3</v>
      </c>
    </row>
    <row r="35" spans="1:17">
      <c r="A35" s="722"/>
      <c r="B35" s="227" t="s">
        <v>266</v>
      </c>
      <c r="C35" s="225">
        <v>2</v>
      </c>
      <c r="D35" s="225">
        <v>2</v>
      </c>
      <c r="E35" s="225">
        <v>2</v>
      </c>
      <c r="F35" s="225">
        <v>2</v>
      </c>
      <c r="G35" s="225">
        <v>2</v>
      </c>
      <c r="H35" s="225">
        <v>2</v>
      </c>
      <c r="I35" s="225">
        <v>2</v>
      </c>
      <c r="J35" s="225">
        <v>2</v>
      </c>
      <c r="K35" s="498">
        <v>2</v>
      </c>
      <c r="L35" s="498">
        <v>2</v>
      </c>
      <c r="M35" s="498">
        <v>2</v>
      </c>
      <c r="N35" s="498">
        <v>2</v>
      </c>
      <c r="O35" s="498">
        <v>2</v>
      </c>
      <c r="P35" s="498">
        <v>2</v>
      </c>
      <c r="Q35" s="499">
        <v>2</v>
      </c>
    </row>
    <row r="36" spans="1:17">
      <c r="A36" s="723"/>
      <c r="B36" s="108" t="s">
        <v>267</v>
      </c>
      <c r="C36" s="225">
        <v>7</v>
      </c>
      <c r="D36" s="225">
        <v>7</v>
      </c>
      <c r="E36" s="225">
        <v>7</v>
      </c>
      <c r="F36" s="225">
        <v>7</v>
      </c>
      <c r="G36" s="225">
        <v>7</v>
      </c>
      <c r="H36" s="225">
        <v>7</v>
      </c>
      <c r="I36" s="225">
        <v>7</v>
      </c>
      <c r="J36" s="225">
        <v>7</v>
      </c>
      <c r="K36" s="498">
        <v>7</v>
      </c>
      <c r="L36" s="498">
        <v>7</v>
      </c>
      <c r="M36" s="498">
        <v>7</v>
      </c>
      <c r="N36" s="498">
        <v>7</v>
      </c>
      <c r="O36" s="498">
        <v>7</v>
      </c>
      <c r="P36" s="498">
        <v>7</v>
      </c>
      <c r="Q36" s="499">
        <v>7</v>
      </c>
    </row>
    <row r="37" spans="1:17">
      <c r="A37" s="721" t="s">
        <v>4</v>
      </c>
      <c r="B37" s="108" t="s">
        <v>262</v>
      </c>
      <c r="C37" s="225"/>
      <c r="D37" s="225"/>
      <c r="E37" s="225"/>
      <c r="F37" s="225"/>
      <c r="G37" s="225"/>
      <c r="H37" s="225"/>
      <c r="I37" s="225"/>
      <c r="J37" s="225"/>
      <c r="K37" s="225"/>
      <c r="L37" s="225"/>
      <c r="M37" s="225"/>
      <c r="N37" s="225"/>
      <c r="O37" s="225"/>
      <c r="P37" s="225"/>
      <c r="Q37" s="226"/>
    </row>
    <row r="38" spans="1:17">
      <c r="A38" s="722"/>
      <c r="B38" s="227" t="s">
        <v>263</v>
      </c>
      <c r="C38" s="225">
        <v>4</v>
      </c>
      <c r="D38" s="225">
        <v>4</v>
      </c>
      <c r="E38" s="225">
        <v>4</v>
      </c>
      <c r="F38" s="225">
        <v>4</v>
      </c>
      <c r="G38" s="225">
        <v>4</v>
      </c>
      <c r="H38" s="225">
        <v>4</v>
      </c>
      <c r="I38" s="225">
        <v>4</v>
      </c>
      <c r="J38" s="225">
        <v>4</v>
      </c>
      <c r="K38" s="498">
        <v>4</v>
      </c>
      <c r="L38" s="498">
        <v>4</v>
      </c>
      <c r="M38" s="498">
        <v>4</v>
      </c>
      <c r="N38" s="498">
        <v>4</v>
      </c>
      <c r="O38" s="498">
        <v>4</v>
      </c>
      <c r="P38" s="498">
        <v>4</v>
      </c>
      <c r="Q38" s="499">
        <v>4</v>
      </c>
    </row>
    <row r="39" spans="1:17">
      <c r="A39" s="722"/>
      <c r="B39" s="227" t="s">
        <v>264</v>
      </c>
      <c r="C39" s="225">
        <v>6</v>
      </c>
      <c r="D39" s="225">
        <v>6</v>
      </c>
      <c r="E39" s="225">
        <v>6</v>
      </c>
      <c r="F39" s="225">
        <v>6</v>
      </c>
      <c r="G39" s="225">
        <v>6</v>
      </c>
      <c r="H39" s="225">
        <v>6</v>
      </c>
      <c r="I39" s="225">
        <v>6</v>
      </c>
      <c r="J39" s="225">
        <v>6</v>
      </c>
      <c r="K39" s="498">
        <v>6</v>
      </c>
      <c r="L39" s="498">
        <v>6</v>
      </c>
      <c r="M39" s="498">
        <v>6</v>
      </c>
      <c r="N39" s="498">
        <v>6</v>
      </c>
      <c r="O39" s="498">
        <v>6</v>
      </c>
      <c r="P39" s="498">
        <v>6</v>
      </c>
      <c r="Q39" s="499">
        <v>6</v>
      </c>
    </row>
    <row r="40" spans="1:17">
      <c r="A40" s="722"/>
      <c r="B40" s="227" t="s">
        <v>265</v>
      </c>
      <c r="C40" s="225">
        <v>12</v>
      </c>
      <c r="D40" s="225">
        <v>12</v>
      </c>
      <c r="E40" s="225">
        <v>12</v>
      </c>
      <c r="F40" s="225">
        <v>12</v>
      </c>
      <c r="G40" s="225">
        <v>12</v>
      </c>
      <c r="H40" s="225">
        <v>12</v>
      </c>
      <c r="I40" s="225">
        <v>12</v>
      </c>
      <c r="J40" s="225">
        <v>12</v>
      </c>
      <c r="K40" s="498">
        <v>12</v>
      </c>
      <c r="L40" s="498">
        <v>12</v>
      </c>
      <c r="M40" s="498">
        <v>12</v>
      </c>
      <c r="N40" s="498">
        <v>12</v>
      </c>
      <c r="O40" s="498">
        <v>12</v>
      </c>
      <c r="P40" s="498">
        <v>12</v>
      </c>
      <c r="Q40" s="499">
        <v>12</v>
      </c>
    </row>
    <row r="41" spans="1:17">
      <c r="A41" s="722"/>
      <c r="B41" s="227" t="s">
        <v>266</v>
      </c>
      <c r="C41" s="225">
        <v>15</v>
      </c>
      <c r="D41" s="225">
        <v>15</v>
      </c>
      <c r="E41" s="225">
        <v>15</v>
      </c>
      <c r="F41" s="225">
        <v>15</v>
      </c>
      <c r="G41" s="225">
        <v>15</v>
      </c>
      <c r="H41" s="225">
        <v>15</v>
      </c>
      <c r="I41" s="225">
        <v>15</v>
      </c>
      <c r="J41" s="225">
        <v>15</v>
      </c>
      <c r="K41" s="498">
        <v>15</v>
      </c>
      <c r="L41" s="498">
        <v>15</v>
      </c>
      <c r="M41" s="498">
        <v>15</v>
      </c>
      <c r="N41" s="498">
        <v>15</v>
      </c>
      <c r="O41" s="498">
        <v>15</v>
      </c>
      <c r="P41" s="498">
        <v>15</v>
      </c>
      <c r="Q41" s="499">
        <v>15</v>
      </c>
    </row>
    <row r="42" spans="1:17">
      <c r="A42" s="722"/>
      <c r="B42" s="108" t="s">
        <v>344</v>
      </c>
      <c r="C42" s="225"/>
      <c r="D42" s="225"/>
      <c r="E42" s="225"/>
      <c r="F42" s="225"/>
      <c r="G42" s="225"/>
      <c r="H42" s="225"/>
      <c r="I42" s="225"/>
      <c r="J42" s="225"/>
      <c r="K42" s="225"/>
      <c r="L42" s="225"/>
      <c r="M42" s="225"/>
      <c r="N42" s="225"/>
      <c r="O42" s="225"/>
      <c r="P42" s="225"/>
      <c r="Q42" s="226"/>
    </row>
    <row r="43" spans="1:17">
      <c r="A43" s="722"/>
      <c r="B43" s="227" t="s">
        <v>263</v>
      </c>
      <c r="C43" s="225">
        <v>2</v>
      </c>
      <c r="D43" s="225">
        <v>2</v>
      </c>
      <c r="E43" s="225">
        <v>2</v>
      </c>
      <c r="F43" s="225">
        <v>2</v>
      </c>
      <c r="G43" s="225">
        <v>2</v>
      </c>
      <c r="H43" s="225">
        <v>2</v>
      </c>
      <c r="I43" s="225">
        <v>2</v>
      </c>
      <c r="J43" s="225">
        <v>2</v>
      </c>
      <c r="K43" s="498">
        <v>2</v>
      </c>
      <c r="L43" s="498">
        <v>2</v>
      </c>
      <c r="M43" s="498">
        <v>2</v>
      </c>
      <c r="N43" s="498">
        <v>2</v>
      </c>
      <c r="O43" s="498">
        <v>2</v>
      </c>
      <c r="P43" s="498">
        <v>2</v>
      </c>
      <c r="Q43" s="499">
        <v>2</v>
      </c>
    </row>
    <row r="44" spans="1:17">
      <c r="A44" s="722"/>
      <c r="B44" s="227" t="s">
        <v>264</v>
      </c>
      <c r="C44" s="225">
        <v>6</v>
      </c>
      <c r="D44" s="225">
        <v>6</v>
      </c>
      <c r="E44" s="225">
        <v>6</v>
      </c>
      <c r="F44" s="225">
        <v>6</v>
      </c>
      <c r="G44" s="225">
        <v>6</v>
      </c>
      <c r="H44" s="225">
        <v>6</v>
      </c>
      <c r="I44" s="225">
        <v>6</v>
      </c>
      <c r="J44" s="225">
        <v>6</v>
      </c>
      <c r="K44" s="498">
        <v>6</v>
      </c>
      <c r="L44" s="498">
        <v>6</v>
      </c>
      <c r="M44" s="498">
        <v>6</v>
      </c>
      <c r="N44" s="498">
        <v>6</v>
      </c>
      <c r="O44" s="498">
        <v>6</v>
      </c>
      <c r="P44" s="498">
        <v>6</v>
      </c>
      <c r="Q44" s="499">
        <v>6</v>
      </c>
    </row>
    <row r="45" spans="1:17">
      <c r="A45" s="722"/>
      <c r="B45" s="227" t="s">
        <v>265</v>
      </c>
      <c r="C45" s="225">
        <v>3</v>
      </c>
      <c r="D45" s="225">
        <v>3</v>
      </c>
      <c r="E45" s="225">
        <v>3</v>
      </c>
      <c r="F45" s="225">
        <v>3</v>
      </c>
      <c r="G45" s="225">
        <v>3</v>
      </c>
      <c r="H45" s="225">
        <v>3</v>
      </c>
      <c r="I45" s="225">
        <v>3</v>
      </c>
      <c r="J45" s="225">
        <v>3</v>
      </c>
      <c r="K45" s="498">
        <v>3</v>
      </c>
      <c r="L45" s="498">
        <v>3</v>
      </c>
      <c r="M45" s="498">
        <v>3</v>
      </c>
      <c r="N45" s="498">
        <v>3</v>
      </c>
      <c r="O45" s="498">
        <v>3</v>
      </c>
      <c r="P45" s="498">
        <v>3</v>
      </c>
      <c r="Q45" s="499">
        <v>3</v>
      </c>
    </row>
    <row r="46" spans="1:17">
      <c r="A46" s="722"/>
      <c r="B46" s="227" t="s">
        <v>266</v>
      </c>
      <c r="C46" s="225">
        <v>4</v>
      </c>
      <c r="D46" s="225">
        <v>4</v>
      </c>
      <c r="E46" s="225">
        <v>4</v>
      </c>
      <c r="F46" s="225">
        <v>4</v>
      </c>
      <c r="G46" s="225">
        <v>4</v>
      </c>
      <c r="H46" s="225">
        <v>4</v>
      </c>
      <c r="I46" s="225">
        <v>4</v>
      </c>
      <c r="J46" s="225">
        <v>4</v>
      </c>
      <c r="K46" s="498">
        <v>4</v>
      </c>
      <c r="L46" s="498">
        <v>4</v>
      </c>
      <c r="M46" s="498">
        <v>4</v>
      </c>
      <c r="N46" s="498">
        <v>4</v>
      </c>
      <c r="O46" s="498">
        <v>4</v>
      </c>
      <c r="P46" s="498">
        <v>4</v>
      </c>
      <c r="Q46" s="499">
        <v>4</v>
      </c>
    </row>
    <row r="47" spans="1:17" ht="15" thickBot="1">
      <c r="A47" s="724"/>
      <c r="B47" s="170" t="s">
        <v>267</v>
      </c>
      <c r="C47" s="228">
        <v>10</v>
      </c>
      <c r="D47" s="228">
        <v>10</v>
      </c>
      <c r="E47" s="228">
        <v>10</v>
      </c>
      <c r="F47" s="228">
        <v>10</v>
      </c>
      <c r="G47" s="228">
        <v>10</v>
      </c>
      <c r="H47" s="228">
        <v>10</v>
      </c>
      <c r="I47" s="228">
        <v>10</v>
      </c>
      <c r="J47" s="228">
        <v>10</v>
      </c>
      <c r="K47" s="500">
        <v>10</v>
      </c>
      <c r="L47" s="500">
        <v>10</v>
      </c>
      <c r="M47" s="500">
        <v>10</v>
      </c>
      <c r="N47" s="500">
        <v>10</v>
      </c>
      <c r="O47" s="500">
        <v>10</v>
      </c>
      <c r="P47" s="500">
        <v>10</v>
      </c>
      <c r="Q47" s="501">
        <v>10</v>
      </c>
    </row>
    <row r="48" spans="1:17">
      <c r="A48" s="149" t="s">
        <v>28</v>
      </c>
      <c r="B48" s="24"/>
      <c r="C48" s="39"/>
      <c r="D48" s="41"/>
      <c r="E48" s="41"/>
      <c r="F48" s="24"/>
      <c r="G48" s="24"/>
      <c r="H48" s="24"/>
      <c r="I48" s="24"/>
      <c r="J48" s="24"/>
    </row>
    <row r="49" spans="1:1">
      <c r="A49" s="155" t="s">
        <v>327</v>
      </c>
    </row>
    <row r="51" spans="1:1">
      <c r="A51" s="155" t="s">
        <v>478</v>
      </c>
    </row>
    <row r="53" spans="1:1">
      <c r="A53" s="155" t="s">
        <v>727</v>
      </c>
    </row>
  </sheetData>
  <mergeCells count="4">
    <mergeCell ref="A4:A14"/>
    <mergeCell ref="A15:A25"/>
    <mergeCell ref="A26:A36"/>
    <mergeCell ref="A37:A47"/>
  </mergeCells>
  <hyperlinks>
    <hyperlink ref="S5" location="Content!B27" display="Back to Content Page" xr:uid="{00000000-0004-0000-2400-000000000000}"/>
  </hyperlinks>
  <pageMargins left="0.7" right="0.7" top="0.75" bottom="0.75" header="0.3" footer="0.3"/>
  <pageSetup scale="68" orientation="landscape"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52"/>
  <sheetViews>
    <sheetView workbookViewId="0">
      <pane xSplit="2" ySplit="3" topLeftCell="F32" activePane="bottomRight" state="frozen"/>
      <selection pane="topRight" activeCell="C1" sqref="C1"/>
      <selection pane="bottomLeft" activeCell="A4" sqref="A4"/>
      <selection pane="bottomRight" activeCell="A52" sqref="A52"/>
    </sheetView>
  </sheetViews>
  <sheetFormatPr defaultColWidth="9.21875" defaultRowHeight="14.4"/>
  <cols>
    <col min="1" max="1" width="33.77734375" customWidth="1"/>
    <col min="2" max="2" width="41.21875" customWidth="1"/>
    <col min="3" max="17" width="8.77734375" customWidth="1"/>
  </cols>
  <sheetData>
    <row r="1" spans="1:22">
      <c r="A1" s="29" t="s">
        <v>701</v>
      </c>
      <c r="B1" s="24"/>
      <c r="C1" s="24"/>
      <c r="D1" s="24"/>
      <c r="E1" s="24"/>
      <c r="F1" s="24"/>
      <c r="G1" s="24"/>
      <c r="H1" s="24"/>
      <c r="I1" s="24"/>
      <c r="J1" s="24"/>
    </row>
    <row r="2" spans="1:22" ht="15" thickBot="1">
      <c r="A2" s="24"/>
      <c r="B2" s="24"/>
      <c r="C2" s="24"/>
      <c r="D2" s="24"/>
      <c r="E2" s="24"/>
      <c r="F2" s="24"/>
      <c r="G2" s="24"/>
      <c r="H2" s="24"/>
      <c r="I2" s="24"/>
      <c r="J2" s="24"/>
    </row>
    <row r="3" spans="1:22">
      <c r="A3" s="207" t="s">
        <v>15</v>
      </c>
      <c r="B3" s="208" t="s">
        <v>45</v>
      </c>
      <c r="C3" s="209">
        <v>2009</v>
      </c>
      <c r="D3" s="209">
        <v>2010</v>
      </c>
      <c r="E3" s="209">
        <v>2011</v>
      </c>
      <c r="F3" s="209">
        <v>2012</v>
      </c>
      <c r="G3" s="209">
        <v>2013</v>
      </c>
      <c r="H3" s="209">
        <v>2014</v>
      </c>
      <c r="I3" s="209">
        <v>2015</v>
      </c>
      <c r="J3" s="210">
        <v>2016</v>
      </c>
      <c r="K3" s="210">
        <v>2017</v>
      </c>
      <c r="L3" s="210">
        <v>2018</v>
      </c>
      <c r="M3" s="210">
        <v>2019</v>
      </c>
      <c r="N3" s="210">
        <v>2020</v>
      </c>
      <c r="O3" s="210">
        <v>2021</v>
      </c>
      <c r="P3" s="210">
        <v>2022</v>
      </c>
      <c r="Q3" s="211">
        <v>2023</v>
      </c>
    </row>
    <row r="4" spans="1:22">
      <c r="A4" s="721" t="s">
        <v>3</v>
      </c>
      <c r="B4" s="108" t="s">
        <v>262</v>
      </c>
      <c r="C4" s="225"/>
      <c r="D4" s="225"/>
      <c r="E4" s="225"/>
      <c r="F4" s="225"/>
      <c r="G4" s="225"/>
      <c r="H4" s="225"/>
      <c r="I4" s="225"/>
      <c r="J4" s="225"/>
      <c r="K4" s="225"/>
      <c r="L4" s="225"/>
      <c r="M4" s="225"/>
      <c r="N4" s="225"/>
      <c r="O4" s="225"/>
      <c r="P4" s="225"/>
      <c r="Q4" s="226"/>
    </row>
    <row r="5" spans="1:22">
      <c r="A5" s="722"/>
      <c r="B5" s="227" t="s">
        <v>263</v>
      </c>
      <c r="C5" s="225">
        <v>5</v>
      </c>
      <c r="D5" s="225">
        <v>5</v>
      </c>
      <c r="E5" s="225">
        <v>5</v>
      </c>
      <c r="F5" s="225">
        <v>5</v>
      </c>
      <c r="G5" s="225">
        <v>5</v>
      </c>
      <c r="H5" s="225">
        <v>5</v>
      </c>
      <c r="I5" s="225"/>
      <c r="J5" s="225"/>
      <c r="K5" s="498">
        <v>3</v>
      </c>
      <c r="L5" s="498">
        <v>3</v>
      </c>
      <c r="M5" s="498">
        <v>3</v>
      </c>
      <c r="N5" s="498">
        <v>3</v>
      </c>
      <c r="O5" s="498">
        <v>3</v>
      </c>
      <c r="P5" s="498">
        <v>3</v>
      </c>
      <c r="Q5" s="499">
        <v>3</v>
      </c>
      <c r="S5" s="48" t="s">
        <v>12</v>
      </c>
    </row>
    <row r="6" spans="1:22">
      <c r="A6" s="722"/>
      <c r="B6" s="227" t="s">
        <v>264</v>
      </c>
      <c r="C6" s="225">
        <v>7</v>
      </c>
      <c r="D6" s="225">
        <v>7</v>
      </c>
      <c r="E6" s="225">
        <v>7</v>
      </c>
      <c r="F6" s="225">
        <v>7</v>
      </c>
      <c r="G6" s="225">
        <v>7</v>
      </c>
      <c r="H6" s="225">
        <v>7</v>
      </c>
      <c r="I6" s="225">
        <v>7</v>
      </c>
      <c r="J6" s="225">
        <v>7</v>
      </c>
      <c r="K6" s="498">
        <v>7</v>
      </c>
      <c r="L6" s="498">
        <v>7</v>
      </c>
      <c r="M6" s="498">
        <v>7</v>
      </c>
      <c r="N6" s="498">
        <v>7</v>
      </c>
      <c r="O6" s="498">
        <v>7</v>
      </c>
      <c r="P6" s="498">
        <v>7</v>
      </c>
      <c r="Q6" s="499">
        <v>7</v>
      </c>
      <c r="R6" s="28"/>
      <c r="S6" s="28"/>
      <c r="T6" s="28"/>
    </row>
    <row r="7" spans="1:22" ht="20.25" customHeight="1">
      <c r="A7" s="722"/>
      <c r="B7" s="227" t="s">
        <v>265</v>
      </c>
      <c r="C7" s="225">
        <v>14</v>
      </c>
      <c r="D7" s="225">
        <v>14</v>
      </c>
      <c r="E7" s="225">
        <v>14</v>
      </c>
      <c r="F7" s="225">
        <v>14</v>
      </c>
      <c r="G7" s="225">
        <v>14</v>
      </c>
      <c r="H7" s="225">
        <v>14</v>
      </c>
      <c r="I7" s="225">
        <v>14</v>
      </c>
      <c r="J7" s="225">
        <v>14</v>
      </c>
      <c r="K7" s="498">
        <v>14</v>
      </c>
      <c r="L7" s="498">
        <v>14</v>
      </c>
      <c r="M7" s="498">
        <v>14</v>
      </c>
      <c r="N7" s="498">
        <v>14</v>
      </c>
      <c r="O7" s="498">
        <v>14</v>
      </c>
      <c r="P7" s="498">
        <v>14</v>
      </c>
      <c r="Q7" s="499">
        <v>14</v>
      </c>
      <c r="R7" s="151"/>
      <c r="S7" s="151"/>
      <c r="T7" s="151"/>
      <c r="U7" s="151"/>
      <c r="V7" s="151"/>
    </row>
    <row r="8" spans="1:22">
      <c r="A8" s="722"/>
      <c r="B8" s="227" t="s">
        <v>266</v>
      </c>
      <c r="C8" s="225">
        <v>16</v>
      </c>
      <c r="D8" s="225">
        <v>16</v>
      </c>
      <c r="E8" s="225">
        <v>16</v>
      </c>
      <c r="F8" s="225">
        <v>16</v>
      </c>
      <c r="G8" s="225">
        <v>16</v>
      </c>
      <c r="H8" s="225">
        <v>16</v>
      </c>
      <c r="I8" s="225">
        <v>16</v>
      </c>
      <c r="J8" s="225">
        <v>16</v>
      </c>
      <c r="K8" s="498">
        <v>16</v>
      </c>
      <c r="L8" s="498">
        <v>16</v>
      </c>
      <c r="M8" s="498">
        <v>16</v>
      </c>
      <c r="N8" s="498">
        <v>16</v>
      </c>
      <c r="O8" s="498">
        <v>16</v>
      </c>
      <c r="P8" s="498">
        <v>16</v>
      </c>
      <c r="Q8" s="499">
        <v>16</v>
      </c>
      <c r="R8" s="151"/>
      <c r="S8" s="151"/>
      <c r="T8" s="151"/>
      <c r="U8" s="151"/>
      <c r="V8" s="151"/>
    </row>
    <row r="9" spans="1:22">
      <c r="A9" s="722"/>
      <c r="B9" s="108" t="s">
        <v>344</v>
      </c>
      <c r="C9" s="225"/>
      <c r="D9" s="225"/>
      <c r="E9" s="225"/>
      <c r="F9" s="225"/>
      <c r="G9" s="225"/>
      <c r="H9" s="225"/>
      <c r="I9" s="225"/>
      <c r="J9" s="225"/>
      <c r="K9" s="225"/>
      <c r="L9" s="225"/>
      <c r="M9" s="225"/>
      <c r="N9" s="225"/>
      <c r="O9" s="225"/>
      <c r="P9" s="225"/>
      <c r="Q9" s="226"/>
      <c r="R9" s="151"/>
      <c r="S9" s="151"/>
      <c r="T9" s="151"/>
      <c r="U9" s="151"/>
      <c r="V9" s="151"/>
    </row>
    <row r="10" spans="1:22" ht="21" customHeight="1">
      <c r="A10" s="722"/>
      <c r="B10" s="227" t="s">
        <v>263</v>
      </c>
      <c r="C10" s="225">
        <v>3</v>
      </c>
      <c r="D10" s="225">
        <v>3</v>
      </c>
      <c r="E10" s="225">
        <v>3</v>
      </c>
      <c r="F10" s="225">
        <v>3</v>
      </c>
      <c r="G10" s="225">
        <v>3</v>
      </c>
      <c r="H10" s="225">
        <v>3</v>
      </c>
      <c r="I10" s="225">
        <v>6</v>
      </c>
      <c r="J10" s="225">
        <v>7</v>
      </c>
      <c r="K10" s="498">
        <v>4</v>
      </c>
      <c r="L10" s="498">
        <v>4</v>
      </c>
      <c r="M10" s="498">
        <v>4</v>
      </c>
      <c r="N10" s="498">
        <v>4</v>
      </c>
      <c r="O10" s="498">
        <v>4</v>
      </c>
      <c r="P10" s="498">
        <v>4</v>
      </c>
      <c r="Q10" s="499">
        <v>4</v>
      </c>
      <c r="R10" s="151"/>
      <c r="S10" s="151"/>
      <c r="T10" s="151"/>
      <c r="U10" s="151"/>
      <c r="V10" s="151"/>
    </row>
    <row r="11" spans="1:22">
      <c r="A11" s="722"/>
      <c r="B11" s="227" t="s">
        <v>264</v>
      </c>
      <c r="C11" s="225">
        <v>7</v>
      </c>
      <c r="D11" s="225">
        <v>7</v>
      </c>
      <c r="E11" s="225">
        <v>7</v>
      </c>
      <c r="F11" s="225">
        <v>7</v>
      </c>
      <c r="G11" s="225">
        <v>7</v>
      </c>
      <c r="H11" s="225">
        <v>7</v>
      </c>
      <c r="I11" s="225">
        <v>7</v>
      </c>
      <c r="J11" s="225">
        <v>7</v>
      </c>
      <c r="K11" s="498">
        <v>7</v>
      </c>
      <c r="L11" s="498">
        <v>7</v>
      </c>
      <c r="M11" s="498">
        <v>7</v>
      </c>
      <c r="N11" s="498">
        <v>7</v>
      </c>
      <c r="O11" s="498">
        <v>7</v>
      </c>
      <c r="P11" s="498">
        <v>7</v>
      </c>
      <c r="Q11" s="499">
        <v>7</v>
      </c>
      <c r="R11" s="151"/>
      <c r="S11" s="151"/>
      <c r="T11" s="151"/>
      <c r="U11" s="151"/>
      <c r="V11" s="151"/>
    </row>
    <row r="12" spans="1:22">
      <c r="A12" s="722"/>
      <c r="B12" s="227" t="s">
        <v>265</v>
      </c>
      <c r="C12" s="225">
        <v>2</v>
      </c>
      <c r="D12" s="225">
        <v>2</v>
      </c>
      <c r="E12" s="225">
        <v>2</v>
      </c>
      <c r="F12" s="225">
        <v>2</v>
      </c>
      <c r="G12" s="225">
        <v>2</v>
      </c>
      <c r="H12" s="225">
        <v>2</v>
      </c>
      <c r="I12" s="225">
        <v>2</v>
      </c>
      <c r="J12" s="225">
        <v>2</v>
      </c>
      <c r="K12" s="498">
        <v>2</v>
      </c>
      <c r="L12" s="498">
        <v>2</v>
      </c>
      <c r="M12" s="498">
        <v>2</v>
      </c>
      <c r="N12" s="498">
        <v>2</v>
      </c>
      <c r="O12" s="498">
        <v>2</v>
      </c>
      <c r="P12" s="498">
        <v>2</v>
      </c>
      <c r="Q12" s="499">
        <v>2</v>
      </c>
      <c r="R12" s="151"/>
      <c r="S12" s="151"/>
      <c r="T12" s="151"/>
      <c r="U12" s="151"/>
      <c r="V12" s="151"/>
    </row>
    <row r="13" spans="1:22" ht="21" customHeight="1">
      <c r="A13" s="722"/>
      <c r="B13" s="227" t="s">
        <v>266</v>
      </c>
      <c r="C13" s="225">
        <v>3</v>
      </c>
      <c r="D13" s="225">
        <v>3</v>
      </c>
      <c r="E13" s="225">
        <v>3</v>
      </c>
      <c r="F13" s="225">
        <v>3</v>
      </c>
      <c r="G13" s="225">
        <v>3</v>
      </c>
      <c r="H13" s="225">
        <v>3</v>
      </c>
      <c r="I13" s="225">
        <v>3</v>
      </c>
      <c r="J13" s="225">
        <v>3</v>
      </c>
      <c r="K13" s="498">
        <v>3</v>
      </c>
      <c r="L13" s="498">
        <v>3</v>
      </c>
      <c r="M13" s="498">
        <v>3</v>
      </c>
      <c r="N13" s="498">
        <v>3</v>
      </c>
      <c r="O13" s="498">
        <v>3</v>
      </c>
      <c r="P13" s="498">
        <v>3</v>
      </c>
      <c r="Q13" s="499">
        <v>3</v>
      </c>
      <c r="R13" s="151"/>
      <c r="S13" s="151"/>
      <c r="T13" s="151"/>
      <c r="U13" s="151"/>
      <c r="V13" s="151"/>
    </row>
    <row r="14" spans="1:22" ht="15" customHeight="1">
      <c r="A14" s="723"/>
      <c r="B14" s="108" t="s">
        <v>267</v>
      </c>
      <c r="C14" s="225">
        <v>9</v>
      </c>
      <c r="D14" s="225">
        <v>9</v>
      </c>
      <c r="E14" s="225">
        <v>9</v>
      </c>
      <c r="F14" s="225">
        <v>9</v>
      </c>
      <c r="G14" s="225">
        <v>9</v>
      </c>
      <c r="H14" s="225">
        <v>9</v>
      </c>
      <c r="I14" s="225">
        <v>9</v>
      </c>
      <c r="J14" s="225">
        <v>9</v>
      </c>
      <c r="K14" s="498">
        <v>9</v>
      </c>
      <c r="L14" s="498">
        <v>9</v>
      </c>
      <c r="M14" s="498">
        <v>9</v>
      </c>
      <c r="N14" s="498">
        <v>9</v>
      </c>
      <c r="O14" s="498">
        <v>9</v>
      </c>
      <c r="P14" s="498">
        <v>9</v>
      </c>
      <c r="Q14" s="499">
        <v>9</v>
      </c>
      <c r="R14" s="151"/>
      <c r="S14" s="151"/>
      <c r="T14" s="151"/>
      <c r="U14" s="151"/>
      <c r="V14" s="151"/>
    </row>
    <row r="15" spans="1:22">
      <c r="A15" s="721" t="s">
        <v>65</v>
      </c>
      <c r="B15" s="108" t="s">
        <v>262</v>
      </c>
      <c r="C15" s="225"/>
      <c r="D15" s="225"/>
      <c r="E15" s="225"/>
      <c r="F15" s="225"/>
      <c r="G15" s="225"/>
      <c r="H15" s="225"/>
      <c r="I15" s="225"/>
      <c r="J15" s="225"/>
      <c r="K15" s="225"/>
      <c r="L15" s="225"/>
      <c r="M15" s="225"/>
      <c r="N15" s="225"/>
      <c r="O15" s="225"/>
      <c r="P15" s="225"/>
      <c r="Q15" s="226"/>
      <c r="R15" s="151"/>
      <c r="S15" s="151"/>
      <c r="T15" s="151"/>
      <c r="U15" s="151"/>
      <c r="V15" s="151"/>
    </row>
    <row r="16" spans="1:22">
      <c r="A16" s="722"/>
      <c r="B16" s="227" t="s">
        <v>263</v>
      </c>
      <c r="C16" s="225">
        <v>5</v>
      </c>
      <c r="D16" s="225">
        <v>5</v>
      </c>
      <c r="E16" s="225">
        <v>5</v>
      </c>
      <c r="F16" s="225">
        <v>5</v>
      </c>
      <c r="G16" s="225">
        <v>5</v>
      </c>
      <c r="H16" s="225">
        <v>5</v>
      </c>
      <c r="I16" s="225">
        <v>5</v>
      </c>
      <c r="J16" s="225">
        <v>5</v>
      </c>
      <c r="K16" s="498">
        <v>5</v>
      </c>
      <c r="L16" s="498">
        <v>5</v>
      </c>
      <c r="M16" s="498">
        <v>5</v>
      </c>
      <c r="N16" s="498">
        <v>6</v>
      </c>
      <c r="O16" s="498">
        <v>6</v>
      </c>
      <c r="P16" s="498">
        <v>6</v>
      </c>
      <c r="Q16" s="499">
        <v>6</v>
      </c>
      <c r="R16" s="28"/>
      <c r="S16" s="28"/>
      <c r="T16" s="28"/>
    </row>
    <row r="17" spans="1:22" ht="15" customHeight="1">
      <c r="A17" s="722"/>
      <c r="B17" s="227" t="s">
        <v>264</v>
      </c>
      <c r="C17" s="225">
        <v>7</v>
      </c>
      <c r="D17" s="225">
        <v>7</v>
      </c>
      <c r="E17" s="225">
        <v>7</v>
      </c>
      <c r="F17" s="225">
        <v>7</v>
      </c>
      <c r="G17" s="225">
        <v>7</v>
      </c>
      <c r="H17" s="225">
        <v>7</v>
      </c>
      <c r="I17" s="225">
        <v>7</v>
      </c>
      <c r="J17" s="225">
        <v>7</v>
      </c>
      <c r="K17" s="498">
        <v>7</v>
      </c>
      <c r="L17" s="498">
        <v>7</v>
      </c>
      <c r="M17" s="498">
        <v>7</v>
      </c>
      <c r="N17" s="498">
        <v>7</v>
      </c>
      <c r="O17" s="498">
        <v>7</v>
      </c>
      <c r="P17" s="498">
        <v>7</v>
      </c>
      <c r="Q17" s="499">
        <v>7</v>
      </c>
      <c r="R17" s="24"/>
      <c r="S17" s="24"/>
      <c r="T17" s="24"/>
    </row>
    <row r="18" spans="1:22">
      <c r="A18" s="722"/>
      <c r="B18" s="227" t="s">
        <v>265</v>
      </c>
      <c r="C18" s="225">
        <v>14</v>
      </c>
      <c r="D18" s="225">
        <v>14</v>
      </c>
      <c r="E18" s="225">
        <v>14</v>
      </c>
      <c r="F18" s="225">
        <v>14</v>
      </c>
      <c r="G18" s="225">
        <v>14</v>
      </c>
      <c r="H18" s="225">
        <v>14</v>
      </c>
      <c r="I18" s="225">
        <v>14</v>
      </c>
      <c r="J18" s="225">
        <v>14</v>
      </c>
      <c r="K18" s="498">
        <v>14</v>
      </c>
      <c r="L18" s="498">
        <v>14</v>
      </c>
      <c r="M18" s="498">
        <v>14</v>
      </c>
      <c r="N18" s="498">
        <v>14</v>
      </c>
      <c r="O18" s="498">
        <v>14</v>
      </c>
      <c r="P18" s="498">
        <v>14</v>
      </c>
      <c r="Q18" s="499">
        <v>14</v>
      </c>
      <c r="R18" s="28"/>
      <c r="S18" s="28"/>
      <c r="T18" s="28"/>
    </row>
    <row r="19" spans="1:22" ht="15" customHeight="1">
      <c r="A19" s="722"/>
      <c r="B19" s="227" t="s">
        <v>266</v>
      </c>
      <c r="C19" s="225">
        <v>18</v>
      </c>
      <c r="D19" s="225">
        <v>18</v>
      </c>
      <c r="E19" s="225">
        <v>18</v>
      </c>
      <c r="F19" s="225">
        <v>18</v>
      </c>
      <c r="G19" s="225">
        <v>18</v>
      </c>
      <c r="H19" s="225">
        <v>18</v>
      </c>
      <c r="I19" s="225">
        <v>18</v>
      </c>
      <c r="J19" s="225">
        <v>18</v>
      </c>
      <c r="K19" s="498">
        <v>18</v>
      </c>
      <c r="L19" s="498">
        <v>18</v>
      </c>
      <c r="M19" s="498">
        <v>18</v>
      </c>
      <c r="N19" s="498">
        <v>18</v>
      </c>
      <c r="O19" s="498">
        <v>18</v>
      </c>
      <c r="P19" s="498">
        <v>18</v>
      </c>
      <c r="Q19" s="499">
        <v>18</v>
      </c>
      <c r="R19" s="151"/>
      <c r="S19" s="151"/>
      <c r="T19" s="151"/>
      <c r="U19" s="151"/>
      <c r="V19" s="151"/>
    </row>
    <row r="20" spans="1:22">
      <c r="A20" s="722"/>
      <c r="B20" s="108" t="s">
        <v>344</v>
      </c>
      <c r="C20" s="225"/>
      <c r="D20" s="225"/>
      <c r="E20" s="225"/>
      <c r="F20" s="225"/>
      <c r="G20" s="225"/>
      <c r="H20" s="225"/>
      <c r="I20" s="225"/>
      <c r="J20" s="225"/>
      <c r="K20" s="225"/>
      <c r="L20" s="225"/>
      <c r="M20" s="225"/>
      <c r="N20" s="225"/>
      <c r="O20" s="225"/>
      <c r="P20" s="225"/>
      <c r="Q20" s="226"/>
      <c r="R20" s="151"/>
      <c r="S20" s="151"/>
      <c r="T20" s="151"/>
      <c r="U20" s="151"/>
      <c r="V20" s="151"/>
    </row>
    <row r="21" spans="1:22">
      <c r="A21" s="722"/>
      <c r="B21" s="227" t="s">
        <v>263</v>
      </c>
      <c r="C21" s="225">
        <v>2</v>
      </c>
      <c r="D21" s="225">
        <v>2</v>
      </c>
      <c r="E21" s="225">
        <v>2</v>
      </c>
      <c r="F21" s="225">
        <v>2</v>
      </c>
      <c r="G21" s="225">
        <v>2</v>
      </c>
      <c r="H21" s="225">
        <v>2</v>
      </c>
      <c r="I21" s="225">
        <v>2</v>
      </c>
      <c r="J21" s="225">
        <v>2</v>
      </c>
      <c r="K21" s="498">
        <v>2</v>
      </c>
      <c r="L21" s="498">
        <v>2</v>
      </c>
      <c r="M21" s="498">
        <v>2</v>
      </c>
      <c r="N21" s="498">
        <v>1</v>
      </c>
      <c r="O21" s="498">
        <v>1</v>
      </c>
      <c r="P21" s="498">
        <v>1</v>
      </c>
      <c r="Q21" s="499">
        <v>1</v>
      </c>
    </row>
    <row r="22" spans="1:22">
      <c r="A22" s="722"/>
      <c r="B22" s="227" t="s">
        <v>264</v>
      </c>
      <c r="C22" s="225">
        <v>4</v>
      </c>
      <c r="D22" s="225">
        <v>4</v>
      </c>
      <c r="E22" s="225">
        <v>4</v>
      </c>
      <c r="F22" s="225">
        <v>4</v>
      </c>
      <c r="G22" s="225">
        <v>4</v>
      </c>
      <c r="H22" s="225">
        <v>4</v>
      </c>
      <c r="I22" s="225">
        <v>4</v>
      </c>
      <c r="J22" s="225">
        <v>4</v>
      </c>
      <c r="K22" s="498">
        <v>7</v>
      </c>
      <c r="L22" s="498">
        <v>7</v>
      </c>
      <c r="M22" s="498">
        <v>7</v>
      </c>
      <c r="N22" s="498">
        <v>7</v>
      </c>
      <c r="O22" s="498">
        <v>7</v>
      </c>
      <c r="P22" s="498">
        <v>7</v>
      </c>
      <c r="Q22" s="499">
        <v>7</v>
      </c>
    </row>
    <row r="23" spans="1:22">
      <c r="A23" s="722"/>
      <c r="B23" s="227" t="s">
        <v>265</v>
      </c>
      <c r="C23" s="225">
        <v>2</v>
      </c>
      <c r="D23" s="225">
        <v>2</v>
      </c>
      <c r="E23" s="225">
        <v>2</v>
      </c>
      <c r="F23" s="225">
        <v>2</v>
      </c>
      <c r="G23" s="225">
        <v>2</v>
      </c>
      <c r="H23" s="225">
        <v>2</v>
      </c>
      <c r="I23" s="225">
        <v>2</v>
      </c>
      <c r="J23" s="225">
        <v>2</v>
      </c>
      <c r="K23" s="498">
        <v>4</v>
      </c>
      <c r="L23" s="498">
        <v>4</v>
      </c>
      <c r="M23" s="498">
        <v>4</v>
      </c>
      <c r="N23" s="498">
        <v>4</v>
      </c>
      <c r="O23" s="498">
        <v>4</v>
      </c>
      <c r="P23" s="498">
        <v>4</v>
      </c>
      <c r="Q23" s="499">
        <v>4</v>
      </c>
    </row>
    <row r="24" spans="1:22">
      <c r="A24" s="722"/>
      <c r="B24" s="227" t="s">
        <v>266</v>
      </c>
      <c r="C24" s="225">
        <v>6</v>
      </c>
      <c r="D24" s="225">
        <v>6</v>
      </c>
      <c r="E24" s="225">
        <v>6</v>
      </c>
      <c r="F24" s="225">
        <v>6</v>
      </c>
      <c r="G24" s="225">
        <v>6</v>
      </c>
      <c r="H24" s="225">
        <v>6</v>
      </c>
      <c r="I24" s="225">
        <v>6</v>
      </c>
      <c r="J24" s="225">
        <v>6</v>
      </c>
      <c r="K24" s="498">
        <v>2</v>
      </c>
      <c r="L24" s="498">
        <v>2</v>
      </c>
      <c r="M24" s="498">
        <v>2</v>
      </c>
      <c r="N24" s="498">
        <v>2</v>
      </c>
      <c r="O24" s="498">
        <v>2</v>
      </c>
      <c r="P24" s="498">
        <v>2</v>
      </c>
      <c r="Q24" s="499">
        <v>2</v>
      </c>
    </row>
    <row r="25" spans="1:22">
      <c r="A25" s="723"/>
      <c r="B25" s="108" t="s">
        <v>267</v>
      </c>
      <c r="C25" s="225">
        <v>7</v>
      </c>
      <c r="D25" s="225">
        <v>7</v>
      </c>
      <c r="E25" s="225">
        <v>7</v>
      </c>
      <c r="F25" s="225">
        <v>7</v>
      </c>
      <c r="G25" s="225">
        <v>7</v>
      </c>
      <c r="H25" s="225">
        <v>7</v>
      </c>
      <c r="I25" s="225">
        <v>7</v>
      </c>
      <c r="J25" s="225">
        <v>7</v>
      </c>
      <c r="K25" s="498">
        <v>7</v>
      </c>
      <c r="L25" s="498">
        <v>7</v>
      </c>
      <c r="M25" s="498">
        <v>7</v>
      </c>
      <c r="N25" s="498">
        <v>7</v>
      </c>
      <c r="O25" s="498">
        <v>7</v>
      </c>
      <c r="P25" s="498">
        <v>7</v>
      </c>
      <c r="Q25" s="499">
        <v>7</v>
      </c>
    </row>
    <row r="26" spans="1:22">
      <c r="A26" s="721" t="s">
        <v>2</v>
      </c>
      <c r="B26" s="108" t="s">
        <v>262</v>
      </c>
      <c r="C26" s="225"/>
      <c r="D26" s="225"/>
      <c r="E26" s="225"/>
      <c r="F26" s="225"/>
      <c r="G26" s="225"/>
      <c r="H26" s="225"/>
      <c r="I26" s="225"/>
      <c r="J26" s="225"/>
      <c r="K26" s="225"/>
      <c r="L26" s="225"/>
      <c r="M26" s="225"/>
      <c r="N26" s="225"/>
      <c r="O26" s="225"/>
      <c r="P26" s="225"/>
      <c r="Q26" s="226"/>
    </row>
    <row r="27" spans="1:22">
      <c r="A27" s="722"/>
      <c r="B27" s="227" t="s">
        <v>263</v>
      </c>
      <c r="C27" s="225">
        <v>3</v>
      </c>
      <c r="D27" s="225">
        <v>3</v>
      </c>
      <c r="E27" s="225">
        <v>3</v>
      </c>
      <c r="F27" s="225">
        <v>3</v>
      </c>
      <c r="G27" s="225">
        <v>0.5</v>
      </c>
      <c r="H27" s="225">
        <v>3</v>
      </c>
      <c r="I27" s="225">
        <v>3</v>
      </c>
      <c r="J27" s="225">
        <v>3</v>
      </c>
      <c r="K27" s="498">
        <v>3</v>
      </c>
      <c r="L27" s="498">
        <v>3</v>
      </c>
      <c r="M27" s="498">
        <v>3</v>
      </c>
      <c r="N27" s="498">
        <v>3</v>
      </c>
      <c r="O27" s="498">
        <v>3</v>
      </c>
      <c r="P27" s="498">
        <v>3</v>
      </c>
      <c r="Q27" s="499">
        <v>3</v>
      </c>
    </row>
    <row r="28" spans="1:22">
      <c r="A28" s="722"/>
      <c r="B28" s="227" t="s">
        <v>264</v>
      </c>
      <c r="C28" s="225">
        <v>7</v>
      </c>
      <c r="D28" s="225">
        <v>7</v>
      </c>
      <c r="E28" s="225">
        <v>7</v>
      </c>
      <c r="F28" s="225">
        <v>7</v>
      </c>
      <c r="G28" s="225">
        <v>7</v>
      </c>
      <c r="H28" s="225">
        <v>7</v>
      </c>
      <c r="I28" s="225">
        <v>7</v>
      </c>
      <c r="J28" s="225">
        <v>7</v>
      </c>
      <c r="K28" s="498">
        <v>7</v>
      </c>
      <c r="L28" s="498">
        <v>7</v>
      </c>
      <c r="M28" s="498">
        <v>7</v>
      </c>
      <c r="N28" s="498">
        <v>7</v>
      </c>
      <c r="O28" s="498">
        <v>7</v>
      </c>
      <c r="P28" s="498">
        <v>7</v>
      </c>
      <c r="Q28" s="499">
        <v>7</v>
      </c>
    </row>
    <row r="29" spans="1:22">
      <c r="A29" s="722"/>
      <c r="B29" s="227" t="s">
        <v>265</v>
      </c>
      <c r="C29" s="225">
        <v>14</v>
      </c>
      <c r="D29" s="225">
        <v>14</v>
      </c>
      <c r="E29" s="225">
        <v>14</v>
      </c>
      <c r="F29" s="225">
        <v>14</v>
      </c>
      <c r="G29" s="225">
        <v>14</v>
      </c>
      <c r="H29" s="225">
        <v>14</v>
      </c>
      <c r="I29" s="225">
        <v>14</v>
      </c>
      <c r="J29" s="225">
        <v>14</v>
      </c>
      <c r="K29" s="498">
        <v>14</v>
      </c>
      <c r="L29" s="498">
        <v>14</v>
      </c>
      <c r="M29" s="498">
        <v>14</v>
      </c>
      <c r="N29" s="498">
        <v>14</v>
      </c>
      <c r="O29" s="498">
        <v>14</v>
      </c>
      <c r="P29" s="498">
        <v>14</v>
      </c>
      <c r="Q29" s="499">
        <v>14</v>
      </c>
    </row>
    <row r="30" spans="1:22">
      <c r="A30" s="722"/>
      <c r="B30" s="227" t="s">
        <v>266</v>
      </c>
      <c r="C30" s="225">
        <v>16</v>
      </c>
      <c r="D30" s="225">
        <v>16</v>
      </c>
      <c r="E30" s="225">
        <v>16</v>
      </c>
      <c r="F30" s="225">
        <v>16</v>
      </c>
      <c r="G30" s="225">
        <v>16</v>
      </c>
      <c r="H30" s="225">
        <v>16</v>
      </c>
      <c r="I30" s="225">
        <v>16</v>
      </c>
      <c r="J30" s="225">
        <v>16</v>
      </c>
      <c r="K30" s="498">
        <v>16</v>
      </c>
      <c r="L30" s="498">
        <v>16</v>
      </c>
      <c r="M30" s="498">
        <v>16</v>
      </c>
      <c r="N30" s="498">
        <v>16</v>
      </c>
      <c r="O30" s="498">
        <v>16</v>
      </c>
      <c r="P30" s="498">
        <v>16</v>
      </c>
      <c r="Q30" s="499">
        <v>16</v>
      </c>
    </row>
    <row r="31" spans="1:22">
      <c r="A31" s="722"/>
      <c r="B31" s="108" t="s">
        <v>344</v>
      </c>
      <c r="C31" s="225"/>
      <c r="D31" s="225"/>
      <c r="E31" s="225"/>
      <c r="F31" s="225"/>
      <c r="G31" s="225"/>
      <c r="H31" s="225"/>
      <c r="I31" s="225"/>
      <c r="J31" s="225"/>
      <c r="K31" s="225"/>
      <c r="L31" s="225"/>
      <c r="M31" s="225"/>
      <c r="N31" s="225"/>
      <c r="O31" s="225"/>
      <c r="P31" s="225"/>
      <c r="Q31" s="226"/>
    </row>
    <row r="32" spans="1:22">
      <c r="A32" s="722"/>
      <c r="B32" s="227" t="s">
        <v>263</v>
      </c>
      <c r="C32" s="225">
        <v>4</v>
      </c>
      <c r="D32" s="225">
        <v>4</v>
      </c>
      <c r="E32" s="225">
        <v>4</v>
      </c>
      <c r="F32" s="225">
        <v>4</v>
      </c>
      <c r="G32" s="225">
        <v>6</v>
      </c>
      <c r="H32" s="225">
        <v>4</v>
      </c>
      <c r="I32" s="225">
        <v>4</v>
      </c>
      <c r="J32" s="225">
        <v>4</v>
      </c>
      <c r="K32" s="498">
        <v>4</v>
      </c>
      <c r="L32" s="498">
        <v>4</v>
      </c>
      <c r="M32" s="498">
        <v>4</v>
      </c>
      <c r="N32" s="498">
        <v>4</v>
      </c>
      <c r="O32" s="498">
        <v>4</v>
      </c>
      <c r="P32" s="498">
        <v>4</v>
      </c>
      <c r="Q32" s="499">
        <v>4</v>
      </c>
    </row>
    <row r="33" spans="1:17">
      <c r="A33" s="722"/>
      <c r="B33" s="227" t="s">
        <v>264</v>
      </c>
      <c r="C33" s="225">
        <v>7</v>
      </c>
      <c r="D33" s="225">
        <v>7</v>
      </c>
      <c r="E33" s="225">
        <v>7</v>
      </c>
      <c r="F33" s="225">
        <v>7</v>
      </c>
      <c r="G33" s="225">
        <v>7</v>
      </c>
      <c r="H33" s="225">
        <v>7</v>
      </c>
      <c r="I33" s="225">
        <v>7</v>
      </c>
      <c r="J33" s="225">
        <v>7</v>
      </c>
      <c r="K33" s="498">
        <v>7</v>
      </c>
      <c r="L33" s="498">
        <v>7</v>
      </c>
      <c r="M33" s="498">
        <v>7</v>
      </c>
      <c r="N33" s="498">
        <v>7</v>
      </c>
      <c r="O33" s="498">
        <v>7</v>
      </c>
      <c r="P33" s="498">
        <v>7</v>
      </c>
      <c r="Q33" s="499">
        <v>7</v>
      </c>
    </row>
    <row r="34" spans="1:17">
      <c r="A34" s="722"/>
      <c r="B34" s="227" t="s">
        <v>265</v>
      </c>
      <c r="C34" s="225">
        <v>2</v>
      </c>
      <c r="D34" s="225">
        <v>2</v>
      </c>
      <c r="E34" s="225">
        <v>2</v>
      </c>
      <c r="F34" s="225">
        <v>2</v>
      </c>
      <c r="G34" s="225">
        <v>2</v>
      </c>
      <c r="H34" s="225">
        <v>2</v>
      </c>
      <c r="I34" s="225">
        <v>2</v>
      </c>
      <c r="J34" s="225">
        <v>2</v>
      </c>
      <c r="K34" s="498">
        <v>2</v>
      </c>
      <c r="L34" s="498">
        <v>2</v>
      </c>
      <c r="M34" s="498">
        <v>2</v>
      </c>
      <c r="N34" s="498">
        <v>2</v>
      </c>
      <c r="O34" s="498">
        <v>2</v>
      </c>
      <c r="P34" s="498">
        <v>2</v>
      </c>
      <c r="Q34" s="499">
        <v>2</v>
      </c>
    </row>
    <row r="35" spans="1:17">
      <c r="A35" s="722"/>
      <c r="B35" s="227" t="s">
        <v>266</v>
      </c>
      <c r="C35" s="225">
        <v>3</v>
      </c>
      <c r="D35" s="225">
        <v>3</v>
      </c>
      <c r="E35" s="225">
        <v>3</v>
      </c>
      <c r="F35" s="225">
        <v>3</v>
      </c>
      <c r="G35" s="225">
        <v>3</v>
      </c>
      <c r="H35" s="225">
        <v>3</v>
      </c>
      <c r="I35" s="225">
        <v>3</v>
      </c>
      <c r="J35" s="225">
        <v>3</v>
      </c>
      <c r="K35" s="498">
        <v>3</v>
      </c>
      <c r="L35" s="498">
        <v>3</v>
      </c>
      <c r="M35" s="498">
        <v>3</v>
      </c>
      <c r="N35" s="498">
        <v>3</v>
      </c>
      <c r="O35" s="498">
        <v>3</v>
      </c>
      <c r="P35" s="498">
        <v>3</v>
      </c>
      <c r="Q35" s="499">
        <v>3</v>
      </c>
    </row>
    <row r="36" spans="1:17">
      <c r="A36" s="723"/>
      <c r="B36" s="108" t="s">
        <v>267</v>
      </c>
      <c r="C36" s="225">
        <v>7</v>
      </c>
      <c r="D36" s="225">
        <v>7</v>
      </c>
      <c r="E36" s="225">
        <v>7</v>
      </c>
      <c r="F36" s="225">
        <v>7</v>
      </c>
      <c r="G36" s="225">
        <v>7</v>
      </c>
      <c r="H36" s="225">
        <v>7</v>
      </c>
      <c r="I36" s="225">
        <v>7</v>
      </c>
      <c r="J36" s="225">
        <v>7</v>
      </c>
      <c r="K36" s="498">
        <v>7</v>
      </c>
      <c r="L36" s="498">
        <v>7</v>
      </c>
      <c r="M36" s="498">
        <v>7</v>
      </c>
      <c r="N36" s="498">
        <v>7</v>
      </c>
      <c r="O36" s="498">
        <v>7</v>
      </c>
      <c r="P36" s="498">
        <v>7</v>
      </c>
      <c r="Q36" s="499">
        <v>7</v>
      </c>
    </row>
    <row r="37" spans="1:17">
      <c r="A37" s="721" t="s">
        <v>40</v>
      </c>
      <c r="B37" s="108" t="s">
        <v>262</v>
      </c>
      <c r="C37" s="225"/>
      <c r="D37" s="225"/>
      <c r="E37" s="225"/>
      <c r="F37" s="225"/>
      <c r="G37" s="225"/>
      <c r="H37" s="225"/>
      <c r="I37" s="225"/>
      <c r="J37" s="225"/>
      <c r="K37" s="225"/>
      <c r="L37" s="225"/>
      <c r="M37" s="225"/>
      <c r="N37" s="225"/>
      <c r="O37" s="225"/>
      <c r="P37" s="225"/>
      <c r="Q37" s="226"/>
    </row>
    <row r="38" spans="1:17">
      <c r="A38" s="722"/>
      <c r="B38" s="227" t="s">
        <v>263</v>
      </c>
      <c r="C38" s="225">
        <v>4</v>
      </c>
      <c r="D38" s="225">
        <v>4</v>
      </c>
      <c r="E38" s="225">
        <v>4</v>
      </c>
      <c r="F38" s="225">
        <v>4</v>
      </c>
      <c r="G38" s="225">
        <v>4</v>
      </c>
      <c r="H38" s="225">
        <v>4</v>
      </c>
      <c r="I38" s="225">
        <v>4</v>
      </c>
      <c r="J38" s="225">
        <v>4</v>
      </c>
      <c r="K38" s="498">
        <v>4</v>
      </c>
      <c r="L38" s="498">
        <v>4</v>
      </c>
      <c r="M38" s="498">
        <v>4</v>
      </c>
      <c r="N38" s="498">
        <v>4</v>
      </c>
      <c r="O38" s="498">
        <v>4</v>
      </c>
      <c r="P38" s="498">
        <v>4</v>
      </c>
      <c r="Q38" s="499">
        <v>4</v>
      </c>
    </row>
    <row r="39" spans="1:17">
      <c r="A39" s="722"/>
      <c r="B39" s="227" t="s">
        <v>264</v>
      </c>
      <c r="C39" s="225">
        <v>6</v>
      </c>
      <c r="D39" s="225">
        <v>6</v>
      </c>
      <c r="E39" s="225">
        <v>6</v>
      </c>
      <c r="F39" s="225">
        <v>6</v>
      </c>
      <c r="G39" s="225">
        <v>6</v>
      </c>
      <c r="H39" s="225">
        <v>6</v>
      </c>
      <c r="I39" s="225">
        <v>6</v>
      </c>
      <c r="J39" s="225">
        <v>6</v>
      </c>
      <c r="K39" s="498">
        <v>6</v>
      </c>
      <c r="L39" s="498">
        <v>6</v>
      </c>
      <c r="M39" s="498">
        <v>6</v>
      </c>
      <c r="N39" s="498">
        <v>6</v>
      </c>
      <c r="O39" s="498">
        <v>6</v>
      </c>
      <c r="P39" s="498">
        <v>6</v>
      </c>
      <c r="Q39" s="499">
        <v>6</v>
      </c>
    </row>
    <row r="40" spans="1:17">
      <c r="A40" s="722"/>
      <c r="B40" s="227" t="s">
        <v>265</v>
      </c>
      <c r="C40" s="225">
        <v>13</v>
      </c>
      <c r="D40" s="225">
        <v>13</v>
      </c>
      <c r="E40" s="225">
        <v>13</v>
      </c>
      <c r="F40" s="225">
        <v>13</v>
      </c>
      <c r="G40" s="225">
        <v>13</v>
      </c>
      <c r="H40" s="225">
        <v>13</v>
      </c>
      <c r="I40" s="225">
        <v>13</v>
      </c>
      <c r="J40" s="225">
        <v>13</v>
      </c>
      <c r="K40" s="498">
        <v>13</v>
      </c>
      <c r="L40" s="498">
        <v>13</v>
      </c>
      <c r="M40" s="498">
        <v>13</v>
      </c>
      <c r="N40" s="498">
        <v>13</v>
      </c>
      <c r="O40" s="498">
        <v>13</v>
      </c>
      <c r="P40" s="498">
        <v>13</v>
      </c>
      <c r="Q40" s="499">
        <v>13</v>
      </c>
    </row>
    <row r="41" spans="1:17">
      <c r="A41" s="722"/>
      <c r="B41" s="227" t="s">
        <v>266</v>
      </c>
      <c r="C41" s="225">
        <v>15</v>
      </c>
      <c r="D41" s="225">
        <v>15</v>
      </c>
      <c r="E41" s="225">
        <v>15</v>
      </c>
      <c r="F41" s="225">
        <v>15</v>
      </c>
      <c r="G41" s="225">
        <v>15</v>
      </c>
      <c r="H41" s="225">
        <v>15</v>
      </c>
      <c r="I41" s="225">
        <v>15</v>
      </c>
      <c r="J41" s="225">
        <v>15</v>
      </c>
      <c r="K41" s="498">
        <v>17</v>
      </c>
      <c r="L41" s="498">
        <v>17</v>
      </c>
      <c r="M41" s="498">
        <v>17</v>
      </c>
      <c r="N41" s="498">
        <v>17</v>
      </c>
      <c r="O41" s="498">
        <v>15</v>
      </c>
      <c r="P41" s="498">
        <v>15</v>
      </c>
      <c r="Q41" s="499">
        <v>15</v>
      </c>
    </row>
    <row r="42" spans="1:17">
      <c r="A42" s="722"/>
      <c r="B42" s="108" t="s">
        <v>344</v>
      </c>
      <c r="C42" s="225"/>
      <c r="D42" s="225"/>
      <c r="E42" s="225"/>
      <c r="F42" s="225"/>
      <c r="G42" s="225"/>
      <c r="H42" s="225"/>
      <c r="I42" s="225"/>
      <c r="J42" s="225"/>
      <c r="K42" s="225"/>
      <c r="L42" s="225"/>
      <c r="M42" s="225"/>
      <c r="N42" s="225"/>
      <c r="O42" s="225"/>
      <c r="P42" s="225"/>
      <c r="Q42" s="226"/>
    </row>
    <row r="43" spans="1:17">
      <c r="A43" s="722"/>
      <c r="B43" s="227" t="s">
        <v>263</v>
      </c>
      <c r="C43" s="225">
        <v>2</v>
      </c>
      <c r="D43" s="225">
        <v>2</v>
      </c>
      <c r="E43" s="225">
        <v>2</v>
      </c>
      <c r="F43" s="225">
        <v>2</v>
      </c>
      <c r="G43" s="225">
        <v>2</v>
      </c>
      <c r="H43" s="225">
        <v>2</v>
      </c>
      <c r="I43" s="225">
        <v>2</v>
      </c>
      <c r="J43" s="225">
        <v>2</v>
      </c>
      <c r="K43" s="498">
        <v>2</v>
      </c>
      <c r="L43" s="498">
        <v>2</v>
      </c>
      <c r="M43" s="498">
        <v>2</v>
      </c>
      <c r="N43" s="498">
        <v>2</v>
      </c>
      <c r="O43" s="498">
        <v>2</v>
      </c>
      <c r="P43" s="498">
        <v>2</v>
      </c>
      <c r="Q43" s="499">
        <v>2</v>
      </c>
    </row>
    <row r="44" spans="1:17">
      <c r="A44" s="722"/>
      <c r="B44" s="227" t="s">
        <v>264</v>
      </c>
      <c r="C44" s="225">
        <v>7</v>
      </c>
      <c r="D44" s="225">
        <v>7</v>
      </c>
      <c r="E44" s="225">
        <v>7</v>
      </c>
      <c r="F44" s="225">
        <v>7</v>
      </c>
      <c r="G44" s="225">
        <v>7</v>
      </c>
      <c r="H44" s="225">
        <v>7</v>
      </c>
      <c r="I44" s="225">
        <v>7</v>
      </c>
      <c r="J44" s="225">
        <v>7</v>
      </c>
      <c r="K44" s="498">
        <v>7</v>
      </c>
      <c r="L44" s="498">
        <v>7</v>
      </c>
      <c r="M44" s="498">
        <v>7</v>
      </c>
      <c r="N44" s="498">
        <v>7</v>
      </c>
      <c r="O44" s="498">
        <v>7</v>
      </c>
      <c r="P44" s="498">
        <v>7</v>
      </c>
      <c r="Q44" s="499">
        <v>7</v>
      </c>
    </row>
    <row r="45" spans="1:17">
      <c r="A45" s="722"/>
      <c r="B45" s="227" t="s">
        <v>265</v>
      </c>
      <c r="C45" s="225">
        <v>2</v>
      </c>
      <c r="D45" s="225">
        <v>2</v>
      </c>
      <c r="E45" s="225">
        <v>2</v>
      </c>
      <c r="F45" s="225">
        <v>2</v>
      </c>
      <c r="G45" s="225">
        <v>2</v>
      </c>
      <c r="H45" s="225">
        <v>2</v>
      </c>
      <c r="I45" s="225">
        <v>2</v>
      </c>
      <c r="J45" s="225">
        <v>2</v>
      </c>
      <c r="K45" s="498">
        <v>4</v>
      </c>
      <c r="L45" s="498">
        <v>4</v>
      </c>
      <c r="M45" s="498">
        <v>4</v>
      </c>
      <c r="N45" s="498">
        <v>4</v>
      </c>
      <c r="O45" s="498">
        <v>2</v>
      </c>
      <c r="P45" s="498">
        <v>2</v>
      </c>
      <c r="Q45" s="499">
        <v>2</v>
      </c>
    </row>
    <row r="46" spans="1:17">
      <c r="A46" s="722"/>
      <c r="B46" s="227" t="s">
        <v>266</v>
      </c>
      <c r="C46" s="225">
        <v>4</v>
      </c>
      <c r="D46" s="225">
        <v>4</v>
      </c>
      <c r="E46" s="225">
        <v>4</v>
      </c>
      <c r="F46" s="225">
        <v>4</v>
      </c>
      <c r="G46" s="225">
        <v>4</v>
      </c>
      <c r="H46" s="225">
        <v>4</v>
      </c>
      <c r="I46" s="225">
        <v>4</v>
      </c>
      <c r="J46" s="225">
        <v>4</v>
      </c>
      <c r="K46" s="498">
        <v>2</v>
      </c>
      <c r="L46" s="498">
        <v>2</v>
      </c>
      <c r="M46" s="498">
        <v>2</v>
      </c>
      <c r="N46" s="498">
        <v>2</v>
      </c>
      <c r="O46" s="498">
        <v>4</v>
      </c>
      <c r="P46" s="498">
        <v>4</v>
      </c>
      <c r="Q46" s="499">
        <v>4</v>
      </c>
    </row>
    <row r="47" spans="1:17" ht="15" thickBot="1">
      <c r="A47" s="724"/>
      <c r="B47" s="170" t="s">
        <v>267</v>
      </c>
      <c r="C47" s="228">
        <v>7</v>
      </c>
      <c r="D47" s="228">
        <v>7</v>
      </c>
      <c r="E47" s="228">
        <v>7</v>
      </c>
      <c r="F47" s="228">
        <v>7</v>
      </c>
      <c r="G47" s="228">
        <v>7</v>
      </c>
      <c r="H47" s="228">
        <v>7</v>
      </c>
      <c r="I47" s="228">
        <v>7</v>
      </c>
      <c r="J47" s="228">
        <v>7</v>
      </c>
      <c r="K47" s="500">
        <v>7</v>
      </c>
      <c r="L47" s="500">
        <v>7</v>
      </c>
      <c r="M47" s="500">
        <v>7</v>
      </c>
      <c r="N47" s="500">
        <v>7</v>
      </c>
      <c r="O47" s="500">
        <v>7</v>
      </c>
      <c r="P47" s="500">
        <v>7</v>
      </c>
      <c r="Q47" s="501">
        <v>7</v>
      </c>
    </row>
    <row r="48" spans="1:17">
      <c r="A48" s="149" t="s">
        <v>28</v>
      </c>
      <c r="B48" s="24"/>
      <c r="C48" s="39"/>
      <c r="D48" s="41"/>
      <c r="E48" s="41"/>
      <c r="F48" s="24"/>
      <c r="G48" s="24"/>
      <c r="H48" s="24"/>
      <c r="I48" s="24"/>
      <c r="J48" s="24"/>
    </row>
    <row r="49" spans="1:1">
      <c r="A49" s="155" t="s">
        <v>327</v>
      </c>
    </row>
    <row r="50" spans="1:1">
      <c r="A50" s="155" t="s">
        <v>478</v>
      </c>
    </row>
    <row r="52" spans="1:1">
      <c r="A52" s="155" t="s">
        <v>727</v>
      </c>
    </row>
  </sheetData>
  <mergeCells count="4">
    <mergeCell ref="A4:A14"/>
    <mergeCell ref="A15:A25"/>
    <mergeCell ref="A26:A36"/>
    <mergeCell ref="A37:A47"/>
  </mergeCells>
  <hyperlinks>
    <hyperlink ref="S5" location="Content!B27" display="Back to Content Page" xr:uid="{00000000-0004-0000-2500-000000000000}"/>
  </hyperlinks>
  <pageMargins left="0.7" right="0.7" top="0.75" bottom="0.75" header="0.3" footer="0.3"/>
  <pageSetup scale="68" orientation="landscape"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X67"/>
  <sheetViews>
    <sheetView workbookViewId="0">
      <pane xSplit="2" ySplit="3" topLeftCell="G33" activePane="bottomRight" state="frozen"/>
      <selection pane="topRight" activeCell="C1" sqref="C1"/>
      <selection pane="bottomLeft" activeCell="A4" sqref="A4"/>
      <selection pane="bottomRight" activeCell="P48" sqref="P48"/>
    </sheetView>
  </sheetViews>
  <sheetFormatPr defaultColWidth="9.21875" defaultRowHeight="14.4"/>
  <cols>
    <col min="1" max="1" width="33.77734375" customWidth="1"/>
    <col min="2" max="2" width="9" customWidth="1"/>
    <col min="3" max="16" width="10.21875" customWidth="1"/>
  </cols>
  <sheetData>
    <row r="1" spans="1:24">
      <c r="A1" s="29" t="s">
        <v>702</v>
      </c>
      <c r="B1" s="24"/>
      <c r="C1" s="24"/>
      <c r="D1" s="24"/>
      <c r="E1" s="24"/>
      <c r="F1" s="24"/>
      <c r="G1" s="24"/>
      <c r="H1" s="24"/>
      <c r="I1" s="24"/>
      <c r="J1" s="24"/>
    </row>
    <row r="2" spans="1:24" ht="15" thickBot="1">
      <c r="A2" s="24"/>
      <c r="B2" s="24"/>
      <c r="C2" s="24"/>
      <c r="D2" s="24"/>
      <c r="E2" s="24"/>
      <c r="F2" s="24"/>
      <c r="G2" s="24"/>
      <c r="H2" s="24"/>
      <c r="I2" s="24"/>
      <c r="J2" s="24"/>
    </row>
    <row r="3" spans="1:24">
      <c r="A3" s="231" t="s">
        <v>15</v>
      </c>
      <c r="B3" s="232" t="s">
        <v>45</v>
      </c>
      <c r="C3" s="209">
        <v>2010</v>
      </c>
      <c r="D3" s="209">
        <v>2011</v>
      </c>
      <c r="E3" s="209">
        <v>2012</v>
      </c>
      <c r="F3" s="209">
        <v>2013</v>
      </c>
      <c r="G3" s="209">
        <v>2014</v>
      </c>
      <c r="H3" s="209">
        <v>2015</v>
      </c>
      <c r="I3" s="210">
        <v>2016</v>
      </c>
      <c r="J3" s="210">
        <v>2017</v>
      </c>
      <c r="K3" s="210">
        <v>2018</v>
      </c>
      <c r="L3" s="210">
        <v>2019</v>
      </c>
      <c r="M3" s="210">
        <v>2020</v>
      </c>
      <c r="N3" s="210">
        <v>2021</v>
      </c>
      <c r="O3" s="210">
        <v>2022</v>
      </c>
      <c r="P3" s="211">
        <v>2023</v>
      </c>
    </row>
    <row r="4" spans="1:24">
      <c r="A4" s="717" t="s">
        <v>14</v>
      </c>
      <c r="B4" s="97" t="s">
        <v>43</v>
      </c>
      <c r="C4" s="115">
        <v>75.400000000000006</v>
      </c>
      <c r="D4" s="115">
        <v>78.3</v>
      </c>
      <c r="E4" s="115">
        <v>78.3</v>
      </c>
      <c r="F4" s="115">
        <v>78.3</v>
      </c>
      <c r="G4" s="115">
        <v>75.900000000000006</v>
      </c>
      <c r="H4" s="115">
        <v>71.2</v>
      </c>
      <c r="I4" s="115">
        <v>71.2</v>
      </c>
      <c r="J4" s="115"/>
      <c r="K4" s="115">
        <v>70.5</v>
      </c>
      <c r="L4" s="115">
        <v>70.5</v>
      </c>
      <c r="M4" s="115"/>
      <c r="N4" s="115"/>
      <c r="O4" s="115"/>
      <c r="P4" s="181"/>
      <c r="X4" s="48" t="s">
        <v>12</v>
      </c>
    </row>
    <row r="5" spans="1:24">
      <c r="A5" s="717"/>
      <c r="B5" s="97" t="s">
        <v>44</v>
      </c>
      <c r="C5" s="115">
        <v>77.2</v>
      </c>
      <c r="D5" s="115">
        <v>79.7</v>
      </c>
      <c r="E5" s="115">
        <v>79.7</v>
      </c>
      <c r="F5" s="115">
        <v>79.7</v>
      </c>
      <c r="G5" s="115">
        <v>76.099999999999994</v>
      </c>
      <c r="H5" s="115">
        <v>71.400000000000006</v>
      </c>
      <c r="I5" s="115">
        <v>71.400000000000006</v>
      </c>
      <c r="J5" s="115"/>
      <c r="K5" s="115">
        <v>71.8</v>
      </c>
      <c r="L5" s="115">
        <v>71.8</v>
      </c>
      <c r="M5" s="115"/>
      <c r="N5" s="115"/>
      <c r="O5" s="115"/>
      <c r="P5" s="181"/>
      <c r="Q5" s="72"/>
    </row>
    <row r="6" spans="1:24">
      <c r="A6" s="717"/>
      <c r="B6" s="97" t="s">
        <v>46</v>
      </c>
      <c r="C6" s="115">
        <v>76.3</v>
      </c>
      <c r="D6" s="115">
        <v>79</v>
      </c>
      <c r="E6" s="115">
        <v>79</v>
      </c>
      <c r="F6" s="115">
        <v>79</v>
      </c>
      <c r="G6" s="115">
        <v>76</v>
      </c>
      <c r="H6" s="115">
        <v>71.3</v>
      </c>
      <c r="I6" s="115">
        <v>71.3</v>
      </c>
      <c r="J6" s="115"/>
      <c r="K6" s="115">
        <v>71.099999999999994</v>
      </c>
      <c r="L6" s="115">
        <v>71.099999999999994</v>
      </c>
      <c r="M6" s="115"/>
      <c r="N6" s="115"/>
      <c r="O6" s="115"/>
      <c r="P6" s="181"/>
      <c r="R6" s="156" t="s">
        <v>28</v>
      </c>
    </row>
    <row r="7" spans="1:24">
      <c r="A7" s="717" t="s">
        <v>13</v>
      </c>
      <c r="B7" s="97" t="s">
        <v>43</v>
      </c>
      <c r="C7" s="115">
        <v>87.9</v>
      </c>
      <c r="D7" s="115">
        <v>91.4</v>
      </c>
      <c r="E7" s="115">
        <v>93.5</v>
      </c>
      <c r="F7" s="115">
        <v>93.5</v>
      </c>
      <c r="G7" s="115">
        <v>93.6</v>
      </c>
      <c r="H7" s="115">
        <v>93.6</v>
      </c>
      <c r="I7" s="115">
        <v>94.9</v>
      </c>
      <c r="J7" s="115">
        <v>92.317293102897921</v>
      </c>
      <c r="K7" s="107">
        <v>93.3</v>
      </c>
      <c r="L7" s="115"/>
      <c r="M7" s="115"/>
      <c r="N7" s="115">
        <v>82.597009999999997</v>
      </c>
      <c r="O7" s="115"/>
      <c r="P7" s="181"/>
      <c r="R7" s="150"/>
    </row>
    <row r="8" spans="1:24" ht="15" customHeight="1">
      <c r="A8" s="717"/>
      <c r="B8" s="97" t="s">
        <v>44</v>
      </c>
      <c r="C8" s="115">
        <v>86.4</v>
      </c>
      <c r="D8" s="115">
        <v>89.9</v>
      </c>
      <c r="E8" s="115">
        <v>92.2</v>
      </c>
      <c r="F8" s="115">
        <v>92.2</v>
      </c>
      <c r="G8" s="115">
        <v>92.2</v>
      </c>
      <c r="H8" s="115">
        <v>92.2</v>
      </c>
      <c r="I8" s="115">
        <v>93.5</v>
      </c>
      <c r="J8" s="120">
        <v>91.912792843183496</v>
      </c>
      <c r="K8" s="107">
        <v>92.8</v>
      </c>
      <c r="L8" s="115"/>
      <c r="M8" s="115"/>
      <c r="N8" s="115">
        <v>80.8</v>
      </c>
      <c r="O8" s="115"/>
      <c r="P8" s="181"/>
      <c r="R8" s="685" t="s">
        <v>163</v>
      </c>
      <c r="S8" s="685"/>
      <c r="T8" s="685"/>
      <c r="U8" s="685"/>
      <c r="V8" s="685"/>
    </row>
    <row r="9" spans="1:24">
      <c r="A9" s="717"/>
      <c r="B9" s="97" t="s">
        <v>46</v>
      </c>
      <c r="C9" s="115">
        <v>89.4</v>
      </c>
      <c r="D9" s="115">
        <v>90.6</v>
      </c>
      <c r="E9" s="115">
        <v>93.1</v>
      </c>
      <c r="F9" s="115">
        <v>93.1</v>
      </c>
      <c r="G9" s="115">
        <v>92.9</v>
      </c>
      <c r="H9" s="115">
        <v>92.9</v>
      </c>
      <c r="I9" s="115">
        <v>94.2</v>
      </c>
      <c r="J9" s="107">
        <v>92.2</v>
      </c>
      <c r="K9" s="107">
        <v>93.1</v>
      </c>
      <c r="L9" s="115"/>
      <c r="M9" s="115"/>
      <c r="N9" s="115">
        <v>81.669160000000005</v>
      </c>
      <c r="O9" s="115"/>
      <c r="P9" s="181"/>
      <c r="R9" s="685"/>
      <c r="S9" s="685"/>
      <c r="T9" s="685"/>
      <c r="U9" s="685"/>
      <c r="V9" s="685"/>
    </row>
    <row r="10" spans="1:24">
      <c r="A10" s="717" t="s">
        <v>259</v>
      </c>
      <c r="B10" s="97" t="s">
        <v>43</v>
      </c>
      <c r="C10" s="115"/>
      <c r="D10" s="115"/>
      <c r="E10" s="115"/>
      <c r="F10" s="115">
        <v>82.223749999999995</v>
      </c>
      <c r="G10" s="115">
        <v>79.216419999999999</v>
      </c>
      <c r="H10" s="115"/>
      <c r="I10" s="115"/>
      <c r="J10" s="115">
        <v>78.938159999999996</v>
      </c>
      <c r="K10" s="115">
        <v>87.061520000000002</v>
      </c>
      <c r="L10" s="115"/>
      <c r="M10" s="115"/>
      <c r="N10" s="115"/>
      <c r="O10" s="115"/>
      <c r="P10" s="181"/>
      <c r="R10" s="685"/>
      <c r="S10" s="685"/>
      <c r="T10" s="685"/>
      <c r="U10" s="685"/>
      <c r="V10" s="685"/>
    </row>
    <row r="11" spans="1:24">
      <c r="A11" s="717"/>
      <c r="B11" s="97" t="s">
        <v>44</v>
      </c>
      <c r="C11" s="115"/>
      <c r="D11" s="115"/>
      <c r="E11" s="115"/>
      <c r="F11" s="115">
        <v>86.946619999999996</v>
      </c>
      <c r="G11" s="115">
        <v>82.432829999999996</v>
      </c>
      <c r="H11" s="115"/>
      <c r="I11" s="115"/>
      <c r="J11" s="115">
        <v>80.705870000000004</v>
      </c>
      <c r="K11" s="115">
        <v>87.641980000000004</v>
      </c>
      <c r="L11" s="115"/>
      <c r="M11" s="115"/>
      <c r="N11" s="115"/>
      <c r="O11" s="115"/>
      <c r="P11" s="181"/>
      <c r="R11" s="685"/>
      <c r="S11" s="685"/>
      <c r="T11" s="685"/>
      <c r="U11" s="685"/>
      <c r="V11" s="685"/>
    </row>
    <row r="12" spans="1:24">
      <c r="A12" s="717"/>
      <c r="B12" s="97" t="s">
        <v>46</v>
      </c>
      <c r="C12" s="115"/>
      <c r="D12" s="115"/>
      <c r="E12" s="115"/>
      <c r="F12" s="115">
        <v>84.625519999999995</v>
      </c>
      <c r="G12" s="115">
        <v>80.852140000000006</v>
      </c>
      <c r="H12" s="115"/>
      <c r="I12" s="115"/>
      <c r="J12" s="115">
        <v>79.837469999999996</v>
      </c>
      <c r="K12" s="115">
        <v>87.355959999999996</v>
      </c>
      <c r="L12" s="115"/>
      <c r="M12" s="115"/>
      <c r="N12" s="115"/>
      <c r="O12" s="115"/>
      <c r="P12" s="181"/>
      <c r="R12" s="685"/>
      <c r="S12" s="685"/>
      <c r="T12" s="685"/>
      <c r="U12" s="685"/>
      <c r="V12" s="685"/>
    </row>
    <row r="13" spans="1:24" ht="15" customHeight="1">
      <c r="A13" s="717" t="s">
        <v>85</v>
      </c>
      <c r="B13" s="97" t="s">
        <v>43</v>
      </c>
      <c r="C13" s="115"/>
      <c r="D13" s="115"/>
      <c r="E13" s="115"/>
      <c r="F13" s="115"/>
      <c r="G13" s="115"/>
      <c r="H13" s="115"/>
      <c r="I13" s="115">
        <v>77.400000000000006</v>
      </c>
      <c r="J13" s="115"/>
      <c r="K13" s="115"/>
      <c r="L13" s="115"/>
      <c r="M13" s="115">
        <v>77.5</v>
      </c>
      <c r="N13" s="115"/>
      <c r="O13" s="115"/>
      <c r="P13" s="181"/>
      <c r="R13" s="685" t="s">
        <v>155</v>
      </c>
      <c r="S13" s="685"/>
      <c r="T13" s="685"/>
      <c r="U13" s="685"/>
      <c r="V13" s="685"/>
    </row>
    <row r="14" spans="1:24" ht="15" customHeight="1">
      <c r="A14" s="717"/>
      <c r="B14" s="97" t="s">
        <v>44</v>
      </c>
      <c r="C14" s="115"/>
      <c r="D14" s="115"/>
      <c r="E14" s="115"/>
      <c r="F14" s="115"/>
      <c r="G14" s="115"/>
      <c r="H14" s="115"/>
      <c r="I14" s="115">
        <v>78.7</v>
      </c>
      <c r="J14" s="115"/>
      <c r="K14" s="115"/>
      <c r="L14" s="115"/>
      <c r="M14" s="115">
        <v>78.900000000000006</v>
      </c>
      <c r="N14" s="115"/>
      <c r="O14" s="115"/>
      <c r="P14" s="181"/>
      <c r="R14" s="685"/>
      <c r="S14" s="685"/>
      <c r="T14" s="685"/>
      <c r="U14" s="685"/>
      <c r="V14" s="685"/>
    </row>
    <row r="15" spans="1:24">
      <c r="A15" s="717"/>
      <c r="B15" s="97" t="s">
        <v>46</v>
      </c>
      <c r="C15" s="115"/>
      <c r="D15" s="115"/>
      <c r="E15" s="115"/>
      <c r="F15" s="115"/>
      <c r="G15" s="115"/>
      <c r="H15" s="115"/>
      <c r="I15" s="115">
        <v>78</v>
      </c>
      <c r="J15" s="115"/>
      <c r="K15" s="115"/>
      <c r="L15" s="115"/>
      <c r="M15" s="115">
        <v>78.2</v>
      </c>
      <c r="N15" s="115"/>
      <c r="O15" s="115"/>
      <c r="P15" s="181"/>
      <c r="R15" s="685"/>
      <c r="S15" s="685"/>
      <c r="T15" s="685"/>
      <c r="U15" s="685"/>
      <c r="V15" s="685"/>
    </row>
    <row r="16" spans="1:24">
      <c r="A16" s="717" t="s">
        <v>258</v>
      </c>
      <c r="B16" s="97" t="s">
        <v>43</v>
      </c>
      <c r="C16" s="115">
        <v>97</v>
      </c>
      <c r="D16" s="115">
        <v>91</v>
      </c>
      <c r="E16" s="115">
        <v>95.1</v>
      </c>
      <c r="F16" s="115">
        <v>92.1</v>
      </c>
      <c r="G16" s="115">
        <v>98.8</v>
      </c>
      <c r="H16" s="115">
        <v>94.9</v>
      </c>
      <c r="I16" s="115">
        <v>94.9</v>
      </c>
      <c r="J16" s="115">
        <v>82.376009999999994</v>
      </c>
      <c r="K16" s="115">
        <v>82.762879999999996</v>
      </c>
      <c r="L16" s="115">
        <v>88.337569999999999</v>
      </c>
      <c r="M16" s="115"/>
      <c r="N16" s="115"/>
      <c r="O16" s="115"/>
      <c r="P16" s="181"/>
      <c r="R16" s="685"/>
      <c r="S16" s="685"/>
      <c r="T16" s="685"/>
      <c r="U16" s="685"/>
      <c r="V16" s="685"/>
    </row>
    <row r="17" spans="1:22">
      <c r="A17" s="717"/>
      <c r="B17" s="97" t="s">
        <v>44</v>
      </c>
      <c r="C17" s="115">
        <v>96</v>
      </c>
      <c r="D17" s="115">
        <v>95.3</v>
      </c>
      <c r="E17" s="115">
        <v>96.9</v>
      </c>
      <c r="F17" s="115">
        <v>92.5</v>
      </c>
      <c r="G17" s="115">
        <v>93.8</v>
      </c>
      <c r="H17" s="115">
        <v>94</v>
      </c>
      <c r="I17" s="115">
        <v>94</v>
      </c>
      <c r="J17" s="115">
        <v>82.669460000000001</v>
      </c>
      <c r="K17" s="115">
        <v>84.52816</v>
      </c>
      <c r="L17" s="115">
        <v>90.693219999999997</v>
      </c>
      <c r="M17" s="115"/>
      <c r="N17" s="115"/>
      <c r="O17" s="115"/>
      <c r="P17" s="181"/>
      <c r="R17" s="685" t="s">
        <v>247</v>
      </c>
      <c r="S17" s="685"/>
      <c r="T17" s="685"/>
      <c r="U17" s="685"/>
      <c r="V17" s="685"/>
    </row>
    <row r="18" spans="1:22">
      <c r="A18" s="717"/>
      <c r="B18" s="97" t="s">
        <v>46</v>
      </c>
      <c r="C18" s="115">
        <v>96.5</v>
      </c>
      <c r="D18" s="115">
        <v>93.1</v>
      </c>
      <c r="E18" s="115">
        <v>95.5</v>
      </c>
      <c r="F18" s="115">
        <v>92.3</v>
      </c>
      <c r="G18" s="115">
        <v>96.3</v>
      </c>
      <c r="H18" s="115">
        <v>94.4</v>
      </c>
      <c r="I18" s="115">
        <v>94.4</v>
      </c>
      <c r="J18" s="115">
        <v>82.523570000000007</v>
      </c>
      <c r="K18" s="115">
        <v>83.650859999999994</v>
      </c>
      <c r="L18" s="115">
        <v>89.515730000000005</v>
      </c>
      <c r="M18" s="115"/>
      <c r="N18" s="115"/>
      <c r="O18" s="115"/>
      <c r="P18" s="181"/>
      <c r="R18" s="685"/>
      <c r="S18" s="685"/>
      <c r="T18" s="685"/>
      <c r="U18" s="685"/>
      <c r="V18" s="685"/>
    </row>
    <row r="19" spans="1:22">
      <c r="A19" s="717" t="s">
        <v>11</v>
      </c>
      <c r="B19" s="97" t="s">
        <v>43</v>
      </c>
      <c r="C19" s="115">
        <v>83.5</v>
      </c>
      <c r="D19" s="115">
        <v>83.1</v>
      </c>
      <c r="E19" s="115">
        <v>82.6</v>
      </c>
      <c r="F19" s="115">
        <v>79</v>
      </c>
      <c r="G19" s="115">
        <v>78.2</v>
      </c>
      <c r="H19" s="115">
        <v>77.2</v>
      </c>
      <c r="I19" s="115">
        <v>89.8</v>
      </c>
      <c r="J19" s="115">
        <v>87.8</v>
      </c>
      <c r="K19" s="115">
        <v>85.6</v>
      </c>
      <c r="L19" s="115">
        <v>85.7</v>
      </c>
      <c r="M19" s="115">
        <v>85.2</v>
      </c>
      <c r="N19" s="115">
        <v>81.7</v>
      </c>
      <c r="O19" s="115">
        <v>82.78</v>
      </c>
      <c r="P19" s="181">
        <v>81.67</v>
      </c>
      <c r="R19" s="685"/>
      <c r="S19" s="685"/>
      <c r="T19" s="685"/>
      <c r="U19" s="685"/>
      <c r="V19" s="685"/>
    </row>
    <row r="20" spans="1:22" ht="15" customHeight="1">
      <c r="A20" s="717"/>
      <c r="B20" s="97" t="s">
        <v>44</v>
      </c>
      <c r="C20" s="115">
        <v>80.099999999999994</v>
      </c>
      <c r="D20" s="115">
        <v>80.2</v>
      </c>
      <c r="E20" s="115">
        <v>79.599999999999994</v>
      </c>
      <c r="F20" s="115">
        <v>75.599999999999994</v>
      </c>
      <c r="G20" s="115">
        <v>75.099999999999994</v>
      </c>
      <c r="H20" s="115">
        <v>74.400000000000006</v>
      </c>
      <c r="I20" s="115">
        <v>89</v>
      </c>
      <c r="J20" s="115">
        <v>87.1</v>
      </c>
      <c r="K20" s="115">
        <v>84.8</v>
      </c>
      <c r="L20" s="115">
        <v>85.9</v>
      </c>
      <c r="M20" s="115">
        <v>86.1</v>
      </c>
      <c r="N20" s="115">
        <v>82.6</v>
      </c>
      <c r="O20" s="115">
        <v>84.76</v>
      </c>
      <c r="P20" s="181">
        <v>83.75</v>
      </c>
      <c r="R20" s="685" t="s">
        <v>328</v>
      </c>
      <c r="S20" s="685"/>
      <c r="T20" s="685"/>
      <c r="U20" s="685"/>
      <c r="V20" s="685"/>
    </row>
    <row r="21" spans="1:22">
      <c r="A21" s="717"/>
      <c r="B21" s="97" t="s">
        <v>46</v>
      </c>
      <c r="C21" s="115">
        <v>81.8</v>
      </c>
      <c r="D21" s="115">
        <v>81.599999999999994</v>
      </c>
      <c r="E21" s="115">
        <v>81.099999999999994</v>
      </c>
      <c r="F21" s="115">
        <v>77.3</v>
      </c>
      <c r="G21" s="115">
        <v>76.599999999999994</v>
      </c>
      <c r="H21" s="115">
        <v>75.8</v>
      </c>
      <c r="I21" s="115">
        <v>89.4</v>
      </c>
      <c r="J21" s="115">
        <v>87</v>
      </c>
      <c r="K21" s="115">
        <v>85.2</v>
      </c>
      <c r="L21" s="115">
        <v>85.8</v>
      </c>
      <c r="M21" s="115">
        <v>85.6</v>
      </c>
      <c r="N21" s="115">
        <v>82.2</v>
      </c>
      <c r="O21" s="115">
        <v>83.76</v>
      </c>
      <c r="P21" s="181">
        <v>82.67</v>
      </c>
      <c r="R21" s="685"/>
      <c r="S21" s="685"/>
      <c r="T21" s="685"/>
      <c r="U21" s="685"/>
      <c r="V21" s="685"/>
    </row>
    <row r="22" spans="1:22">
      <c r="A22" s="717" t="s">
        <v>10</v>
      </c>
      <c r="B22" s="97" t="s">
        <v>43</v>
      </c>
      <c r="C22" s="115">
        <v>74.900000000000006</v>
      </c>
      <c r="D22" s="115"/>
      <c r="E22" s="115">
        <v>70.8</v>
      </c>
      <c r="F22" s="115">
        <v>70.8</v>
      </c>
      <c r="G22" s="115">
        <v>88.3</v>
      </c>
      <c r="H22" s="115"/>
      <c r="I22" s="115"/>
      <c r="J22" s="115"/>
      <c r="K22" s="115">
        <v>68.599999999999994</v>
      </c>
      <c r="L22" s="115">
        <v>96.716260000000005</v>
      </c>
      <c r="M22" s="115">
        <v>99.222520000000003</v>
      </c>
      <c r="N22" s="115">
        <v>75.5</v>
      </c>
      <c r="O22" s="115"/>
      <c r="P22" s="181"/>
      <c r="R22" s="685"/>
      <c r="S22" s="685"/>
      <c r="T22" s="685"/>
      <c r="U22" s="685"/>
      <c r="V22" s="685"/>
    </row>
    <row r="23" spans="1:22">
      <c r="A23" s="717"/>
      <c r="B23" s="97" t="s">
        <v>44</v>
      </c>
      <c r="C23" s="115">
        <v>72</v>
      </c>
      <c r="D23" s="115"/>
      <c r="E23" s="115">
        <v>68.099999999999994</v>
      </c>
      <c r="F23" s="115">
        <v>68.099999999999994</v>
      </c>
      <c r="G23" s="115">
        <v>91.7</v>
      </c>
      <c r="H23" s="115"/>
      <c r="I23" s="115"/>
      <c r="J23" s="115"/>
      <c r="K23" s="115">
        <v>66.400000000000006</v>
      </c>
      <c r="L23" s="115">
        <v>91.783990000000003</v>
      </c>
      <c r="M23" s="115">
        <v>94.292599999999993</v>
      </c>
      <c r="N23" s="115">
        <v>71.3</v>
      </c>
      <c r="O23" s="115"/>
      <c r="P23" s="181"/>
      <c r="R23" s="685"/>
      <c r="S23" s="685"/>
      <c r="T23" s="685"/>
      <c r="U23" s="685"/>
      <c r="V23" s="685"/>
    </row>
    <row r="24" spans="1:22">
      <c r="A24" s="717"/>
      <c r="B24" s="97" t="s">
        <v>46</v>
      </c>
      <c r="C24" s="115">
        <v>73.400000000000006</v>
      </c>
      <c r="D24" s="115"/>
      <c r="E24" s="115">
        <v>69.400000000000006</v>
      </c>
      <c r="F24" s="115">
        <v>69.400000000000006</v>
      </c>
      <c r="G24" s="115">
        <v>90</v>
      </c>
      <c r="H24" s="115"/>
      <c r="I24" s="115"/>
      <c r="J24" s="115"/>
      <c r="K24" s="115">
        <v>67.5</v>
      </c>
      <c r="L24" s="115">
        <v>94.222920000000002</v>
      </c>
      <c r="M24" s="115">
        <v>96.729169999999996</v>
      </c>
      <c r="N24" s="115">
        <v>73.400000000000006</v>
      </c>
      <c r="O24" s="115"/>
      <c r="P24" s="181"/>
      <c r="R24" s="685"/>
      <c r="S24" s="685"/>
      <c r="T24" s="685"/>
      <c r="U24" s="685"/>
      <c r="V24" s="685"/>
    </row>
    <row r="25" spans="1:22" ht="15" customHeight="1">
      <c r="A25" s="717" t="s">
        <v>9</v>
      </c>
      <c r="B25" s="97" t="s">
        <v>43</v>
      </c>
      <c r="C25" s="115">
        <v>102</v>
      </c>
      <c r="D25" s="115">
        <v>125</v>
      </c>
      <c r="E25" s="115">
        <v>126</v>
      </c>
      <c r="F25" s="115">
        <v>100</v>
      </c>
      <c r="G25" s="115">
        <v>100</v>
      </c>
      <c r="H25" s="115">
        <v>100</v>
      </c>
      <c r="I25" s="115">
        <v>100</v>
      </c>
      <c r="J25" s="115">
        <v>100</v>
      </c>
      <c r="K25" s="115">
        <v>98.994990000000001</v>
      </c>
      <c r="L25" s="115">
        <v>100</v>
      </c>
      <c r="M25" s="115"/>
      <c r="N25" s="115"/>
      <c r="O25" s="115"/>
      <c r="P25" s="181"/>
      <c r="R25" s="725" t="s">
        <v>375</v>
      </c>
      <c r="S25" s="725"/>
      <c r="T25" s="725"/>
      <c r="U25" s="725"/>
      <c r="V25" s="725"/>
    </row>
    <row r="26" spans="1:22">
      <c r="A26" s="717"/>
      <c r="B26" s="97" t="s">
        <v>44</v>
      </c>
      <c r="C26" s="115">
        <v>99</v>
      </c>
      <c r="D26" s="115">
        <v>127</v>
      </c>
      <c r="E26" s="115">
        <v>128</v>
      </c>
      <c r="F26" s="115">
        <v>96.7209</v>
      </c>
      <c r="G26" s="115">
        <v>96.713229999999996</v>
      </c>
      <c r="H26" s="115">
        <v>96.257660000000001</v>
      </c>
      <c r="I26" s="115">
        <v>95.818520000000007</v>
      </c>
      <c r="J26" s="115">
        <v>95.509270000000001</v>
      </c>
      <c r="K26" s="115">
        <v>100</v>
      </c>
      <c r="L26" s="115">
        <v>96.306219999999996</v>
      </c>
      <c r="M26" s="115"/>
      <c r="N26" s="115"/>
      <c r="O26" s="115"/>
      <c r="P26" s="181"/>
      <c r="R26" s="725"/>
      <c r="S26" s="725"/>
      <c r="T26" s="725"/>
      <c r="U26" s="725"/>
      <c r="V26" s="725"/>
    </row>
    <row r="27" spans="1:22">
      <c r="A27" s="717"/>
      <c r="B27" s="97" t="s">
        <v>46</v>
      </c>
      <c r="C27" s="115">
        <v>100</v>
      </c>
      <c r="D27" s="115">
        <v>126</v>
      </c>
      <c r="E27" s="115">
        <v>127</v>
      </c>
      <c r="F27" s="115">
        <v>98.356440000000006</v>
      </c>
      <c r="G27" s="115">
        <v>98.351680000000002</v>
      </c>
      <c r="H27" s="115">
        <v>98.122110000000006</v>
      </c>
      <c r="I27" s="115">
        <v>97.900559999999999</v>
      </c>
      <c r="J27" s="115">
        <v>97.743880000000004</v>
      </c>
      <c r="K27" s="115">
        <v>99.500249999999994</v>
      </c>
      <c r="L27" s="115">
        <v>98.14161</v>
      </c>
      <c r="M27" s="115"/>
      <c r="N27" s="115"/>
      <c r="O27" s="115"/>
      <c r="P27" s="181"/>
      <c r="R27" s="725"/>
      <c r="S27" s="725"/>
      <c r="T27" s="725"/>
      <c r="U27" s="725"/>
      <c r="V27" s="725"/>
    </row>
    <row r="28" spans="1:22">
      <c r="A28" s="717" t="s">
        <v>8</v>
      </c>
      <c r="B28" s="97" t="s">
        <v>43</v>
      </c>
      <c r="C28" s="115">
        <v>96.763635730575729</v>
      </c>
      <c r="D28" s="115">
        <v>97.48618011335806</v>
      </c>
      <c r="E28" s="115">
        <v>99.361380414480109</v>
      </c>
      <c r="F28" s="115">
        <v>98.199516943570231</v>
      </c>
      <c r="G28" s="115">
        <v>98.7</v>
      </c>
      <c r="H28" s="115">
        <v>98.8</v>
      </c>
      <c r="I28" s="115">
        <v>99.4</v>
      </c>
      <c r="J28" s="115">
        <v>99</v>
      </c>
      <c r="K28" s="115">
        <v>98</v>
      </c>
      <c r="L28" s="115">
        <v>97.9</v>
      </c>
      <c r="M28" s="115">
        <v>97.9</v>
      </c>
      <c r="N28" s="115">
        <v>98.7</v>
      </c>
      <c r="O28" s="115">
        <v>98.7</v>
      </c>
      <c r="P28" s="181">
        <v>99.5</v>
      </c>
      <c r="R28" s="725"/>
      <c r="S28" s="725"/>
      <c r="T28" s="725"/>
      <c r="U28" s="725"/>
      <c r="V28" s="725"/>
    </row>
    <row r="29" spans="1:22" ht="14.4" customHeight="1">
      <c r="A29" s="717"/>
      <c r="B29" s="97" t="s">
        <v>44</v>
      </c>
      <c r="C29" s="115">
        <v>95.533046340845786</v>
      </c>
      <c r="D29" s="115">
        <v>95.87574736200267</v>
      </c>
      <c r="E29" s="115">
        <v>97.515827140104591</v>
      </c>
      <c r="F29" s="115">
        <v>96.177499734916765</v>
      </c>
      <c r="G29" s="115">
        <v>97.2</v>
      </c>
      <c r="H29" s="115">
        <v>96.8</v>
      </c>
      <c r="I29" s="115">
        <v>97.3</v>
      </c>
      <c r="J29" s="115">
        <v>97.5</v>
      </c>
      <c r="K29" s="115">
        <v>97.8</v>
      </c>
      <c r="L29" s="115">
        <v>97.2</v>
      </c>
      <c r="M29" s="115">
        <v>95.5</v>
      </c>
      <c r="N29" s="115">
        <v>95.7</v>
      </c>
      <c r="O29" s="115">
        <v>95.7</v>
      </c>
      <c r="P29" s="181">
        <v>99</v>
      </c>
      <c r="R29" s="725" t="s">
        <v>479</v>
      </c>
      <c r="S29" s="725"/>
      <c r="T29" s="725"/>
      <c r="U29" s="725"/>
      <c r="V29" s="725"/>
    </row>
    <row r="30" spans="1:22">
      <c r="A30" s="717"/>
      <c r="B30" s="97" t="s">
        <v>46</v>
      </c>
      <c r="C30" s="115">
        <v>96.138880318145979</v>
      </c>
      <c r="D30" s="115">
        <v>96.667957488920436</v>
      </c>
      <c r="E30" s="115">
        <v>98.423165388349091</v>
      </c>
      <c r="F30" s="115">
        <v>97.170930797029797</v>
      </c>
      <c r="G30" s="115">
        <v>98</v>
      </c>
      <c r="H30" s="115">
        <v>97.8</v>
      </c>
      <c r="I30" s="115">
        <v>98.3</v>
      </c>
      <c r="J30" s="115">
        <v>98.3</v>
      </c>
      <c r="K30" s="115">
        <v>97.9</v>
      </c>
      <c r="L30" s="115">
        <v>97.6</v>
      </c>
      <c r="M30" s="115">
        <v>96.7</v>
      </c>
      <c r="N30" s="115">
        <v>97.2</v>
      </c>
      <c r="O30" s="115">
        <v>97.2</v>
      </c>
      <c r="P30" s="181">
        <v>99.3</v>
      </c>
      <c r="R30" s="725"/>
      <c r="S30" s="725"/>
      <c r="T30" s="725"/>
      <c r="U30" s="725"/>
      <c r="V30" s="725"/>
    </row>
    <row r="31" spans="1:22">
      <c r="A31" s="717" t="s">
        <v>6</v>
      </c>
      <c r="B31" s="97" t="s">
        <v>43</v>
      </c>
      <c r="C31" s="115">
        <v>74.138099878144189</v>
      </c>
      <c r="D31" s="115">
        <v>72.501340812871632</v>
      </c>
      <c r="E31" s="115">
        <v>73.837358176941265</v>
      </c>
      <c r="F31" s="115">
        <v>76.364398807505353</v>
      </c>
      <c r="G31" s="115">
        <v>78.2</v>
      </c>
      <c r="H31" s="115">
        <v>79.653322565061742</v>
      </c>
      <c r="I31" s="115">
        <v>79.15126723914949</v>
      </c>
      <c r="J31" s="115">
        <v>78.511226689144536</v>
      </c>
      <c r="K31" s="115">
        <v>73.964178414756816</v>
      </c>
      <c r="L31" s="115">
        <v>75.082017099965142</v>
      </c>
      <c r="M31" s="115">
        <v>75.743156404413028</v>
      </c>
      <c r="N31" s="115">
        <v>75.113204235823432</v>
      </c>
      <c r="O31" s="115">
        <v>72.2</v>
      </c>
      <c r="P31" s="181">
        <v>93.251995150595405</v>
      </c>
      <c r="R31" s="725"/>
      <c r="S31" s="725"/>
      <c r="T31" s="725"/>
      <c r="U31" s="725"/>
      <c r="V31" s="725"/>
    </row>
    <row r="32" spans="1:22">
      <c r="A32" s="717"/>
      <c r="B32" s="97" t="s">
        <v>44</v>
      </c>
      <c r="C32" s="115">
        <v>77.842906771706168</v>
      </c>
      <c r="D32" s="115">
        <v>75.668293006800624</v>
      </c>
      <c r="E32" s="115">
        <v>77.245230309543487</v>
      </c>
      <c r="F32" s="115">
        <v>80.151547079190919</v>
      </c>
      <c r="G32" s="115">
        <v>81.2</v>
      </c>
      <c r="H32" s="115">
        <v>83.759247218275846</v>
      </c>
      <c r="I32" s="115">
        <v>81.882581757455853</v>
      </c>
      <c r="J32" s="115">
        <v>80.757382309279123</v>
      </c>
      <c r="K32" s="115">
        <v>75.121875963200083</v>
      </c>
      <c r="L32" s="115">
        <v>76.588936264250933</v>
      </c>
      <c r="M32" s="115">
        <v>77.030345774419757</v>
      </c>
      <c r="N32" s="115">
        <v>77.743277901263014</v>
      </c>
      <c r="O32" s="115">
        <v>75</v>
      </c>
      <c r="P32" s="181">
        <v>96.474015473054806</v>
      </c>
      <c r="R32" s="725"/>
      <c r="S32" s="725"/>
      <c r="T32" s="725"/>
      <c r="U32" s="725"/>
      <c r="V32" s="725"/>
    </row>
    <row r="33" spans="1:22">
      <c r="A33" s="717"/>
      <c r="B33" s="97" t="s">
        <v>46</v>
      </c>
      <c r="C33" s="115">
        <v>75.981620508826794</v>
      </c>
      <c r="D33" s="115">
        <v>74.077815784497602</v>
      </c>
      <c r="E33" s="115">
        <v>75.532397852179713</v>
      </c>
      <c r="F33" s="115">
        <v>78.248854320890302</v>
      </c>
      <c r="G33" s="115">
        <v>80</v>
      </c>
      <c r="H33" s="115">
        <v>81.696493291514159</v>
      </c>
      <c r="I33" s="115">
        <v>80.510447180304453</v>
      </c>
      <c r="J33" s="115">
        <v>79.629216338474322</v>
      </c>
      <c r="K33" s="115">
        <v>74.542580739033212</v>
      </c>
      <c r="L33" s="115">
        <v>75.832932239019783</v>
      </c>
      <c r="M33" s="115">
        <v>76.383134748180211</v>
      </c>
      <c r="N33" s="115">
        <v>76.418517325865466</v>
      </c>
      <c r="O33" s="115">
        <v>73.599999999999994</v>
      </c>
      <c r="P33" s="181">
        <v>94.851172457679411</v>
      </c>
      <c r="R33" s="725"/>
      <c r="S33" s="725"/>
      <c r="T33" s="725"/>
      <c r="U33" s="725"/>
      <c r="V33" s="725"/>
    </row>
    <row r="34" spans="1:22">
      <c r="A34" s="717" t="s">
        <v>5</v>
      </c>
      <c r="B34" s="97" t="s">
        <v>43</v>
      </c>
      <c r="C34" s="115">
        <v>87.210899999999995</v>
      </c>
      <c r="D34" s="115">
        <v>91.000039999999998</v>
      </c>
      <c r="E34" s="115">
        <v>88.988128662109403</v>
      </c>
      <c r="F34" s="115">
        <v>91.000039999999998</v>
      </c>
      <c r="G34" s="115"/>
      <c r="H34" s="115"/>
      <c r="I34" s="115"/>
      <c r="J34" s="115"/>
      <c r="K34" s="115"/>
      <c r="L34" s="115"/>
      <c r="M34" s="115"/>
      <c r="N34" s="115"/>
      <c r="O34" s="115"/>
      <c r="P34" s="181"/>
    </row>
    <row r="35" spans="1:22">
      <c r="A35" s="717"/>
      <c r="B35" s="97" t="s">
        <v>44</v>
      </c>
      <c r="C35" s="115">
        <v>83.084180000000003</v>
      </c>
      <c r="D35" s="115">
        <v>88.492519999999999</v>
      </c>
      <c r="E35" s="115">
        <v>86.367630004882798</v>
      </c>
      <c r="F35" s="115">
        <v>88.492519999999999</v>
      </c>
      <c r="G35" s="115"/>
      <c r="H35" s="115"/>
      <c r="I35" s="115"/>
      <c r="J35" s="115"/>
      <c r="K35" s="115"/>
      <c r="L35" s="115"/>
      <c r="M35" s="115"/>
      <c r="N35" s="115"/>
      <c r="O35" s="115"/>
      <c r="P35" s="181"/>
      <c r="R35" s="719" t="s">
        <v>731</v>
      </c>
      <c r="S35" s="719"/>
      <c r="T35" s="719"/>
      <c r="U35" s="719"/>
      <c r="V35" s="719"/>
    </row>
    <row r="36" spans="1:22">
      <c r="A36" s="717"/>
      <c r="B36" s="97" t="s">
        <v>46</v>
      </c>
      <c r="C36" s="115">
        <v>85.131619999999998</v>
      </c>
      <c r="D36" s="115">
        <v>89.743700000000004</v>
      </c>
      <c r="E36" s="115">
        <v>87.675613403320298</v>
      </c>
      <c r="F36" s="115">
        <v>89.743700000000004</v>
      </c>
      <c r="G36" s="115"/>
      <c r="H36" s="115"/>
      <c r="I36" s="115"/>
      <c r="J36" s="115">
        <v>97.341419999999999</v>
      </c>
      <c r="K36" s="115">
        <v>97.488919999999993</v>
      </c>
      <c r="L36" s="115"/>
      <c r="M36" s="115"/>
      <c r="N36" s="115"/>
      <c r="O36" s="115"/>
      <c r="P36" s="181"/>
      <c r="R36" s="719"/>
      <c r="S36" s="719"/>
      <c r="T36" s="719"/>
      <c r="U36" s="719"/>
      <c r="V36" s="719"/>
    </row>
    <row r="37" spans="1:22">
      <c r="A37" s="717" t="s">
        <v>4</v>
      </c>
      <c r="B37" s="97" t="s">
        <v>43</v>
      </c>
      <c r="C37" s="115">
        <v>104.5</v>
      </c>
      <c r="D37" s="115">
        <v>98.8</v>
      </c>
      <c r="E37" s="115"/>
      <c r="F37" s="115"/>
      <c r="G37" s="115">
        <v>100</v>
      </c>
      <c r="H37" s="115">
        <v>100</v>
      </c>
      <c r="I37" s="115"/>
      <c r="J37" s="115"/>
      <c r="K37" s="115"/>
      <c r="L37" s="115">
        <v>100</v>
      </c>
      <c r="M37" s="115">
        <v>96.871110000000002</v>
      </c>
      <c r="N37" s="115">
        <v>96.908069999999995</v>
      </c>
      <c r="O37" s="115">
        <v>98.08811</v>
      </c>
      <c r="P37" s="181"/>
      <c r="R37" s="719"/>
      <c r="S37" s="719"/>
      <c r="T37" s="719"/>
      <c r="U37" s="719"/>
      <c r="V37" s="719"/>
    </row>
    <row r="38" spans="1:22">
      <c r="A38" s="717"/>
      <c r="B38" s="97" t="s">
        <v>44</v>
      </c>
      <c r="C38" s="115">
        <v>104.8</v>
      </c>
      <c r="D38" s="115">
        <v>99.6</v>
      </c>
      <c r="E38" s="115"/>
      <c r="F38" s="115"/>
      <c r="G38" s="115">
        <v>100</v>
      </c>
      <c r="H38" s="115">
        <v>100</v>
      </c>
      <c r="I38" s="115"/>
      <c r="J38" s="115"/>
      <c r="K38" s="115"/>
      <c r="L38" s="115">
        <v>95.337469999999996</v>
      </c>
      <c r="M38" s="115">
        <v>96.579480000000004</v>
      </c>
      <c r="N38" s="115">
        <v>96.091070000000002</v>
      </c>
      <c r="O38" s="115">
        <v>97.820819999999998</v>
      </c>
      <c r="P38" s="181"/>
      <c r="R38" s="719"/>
      <c r="S38" s="719"/>
      <c r="T38" s="719"/>
      <c r="U38" s="719"/>
      <c r="V38" s="719"/>
    </row>
    <row r="39" spans="1:22">
      <c r="A39" s="717"/>
      <c r="B39" s="97" t="s">
        <v>46</v>
      </c>
      <c r="C39" s="115">
        <v>104.7</v>
      </c>
      <c r="D39" s="115">
        <v>99.2</v>
      </c>
      <c r="E39" s="115"/>
      <c r="F39" s="115"/>
      <c r="G39" s="115">
        <v>100</v>
      </c>
      <c r="H39" s="115">
        <v>100</v>
      </c>
      <c r="I39" s="115">
        <v>94.029439999999994</v>
      </c>
      <c r="J39" s="115">
        <v>92.027069999999995</v>
      </c>
      <c r="K39" s="115">
        <v>92.21011</v>
      </c>
      <c r="L39" s="115">
        <v>97.606650000000002</v>
      </c>
      <c r="M39" s="115">
        <v>96.723150000000004</v>
      </c>
      <c r="N39" s="115">
        <v>96.493560000000002</v>
      </c>
      <c r="O39" s="115">
        <v>97.952500000000001</v>
      </c>
      <c r="P39" s="181"/>
      <c r="R39" s="719"/>
      <c r="S39" s="719"/>
      <c r="T39" s="719"/>
      <c r="U39" s="719"/>
      <c r="V39" s="719"/>
    </row>
    <row r="40" spans="1:22">
      <c r="A40" s="717" t="s">
        <v>3</v>
      </c>
      <c r="B40" s="97" t="s">
        <v>43</v>
      </c>
      <c r="C40" s="115">
        <v>99.08</v>
      </c>
      <c r="D40" s="115">
        <v>99.1</v>
      </c>
      <c r="E40" s="115">
        <v>99.42</v>
      </c>
      <c r="F40" s="115">
        <v>99.37</v>
      </c>
      <c r="G40" s="115">
        <v>99.43</v>
      </c>
      <c r="H40" s="115">
        <v>99.2</v>
      </c>
      <c r="I40" s="115">
        <v>99.5</v>
      </c>
      <c r="J40" s="115">
        <v>94.665469999999999</v>
      </c>
      <c r="K40" s="115">
        <v>89.830629999999999</v>
      </c>
      <c r="L40" s="115">
        <v>93.492019999999997</v>
      </c>
      <c r="M40" s="115">
        <v>92.193690000000004</v>
      </c>
      <c r="N40" s="115">
        <v>88.691640000000007</v>
      </c>
      <c r="O40" s="115"/>
      <c r="P40" s="181"/>
      <c r="R40" s="719"/>
      <c r="S40" s="719"/>
      <c r="T40" s="719"/>
      <c r="U40" s="719"/>
      <c r="V40" s="719"/>
    </row>
    <row r="41" spans="1:22">
      <c r="A41" s="717"/>
      <c r="B41" s="97" t="s">
        <v>44</v>
      </c>
      <c r="C41" s="115">
        <v>99.02</v>
      </c>
      <c r="D41" s="115">
        <v>98.98</v>
      </c>
      <c r="E41" s="115">
        <v>98.96</v>
      </c>
      <c r="F41" s="115">
        <v>99.15</v>
      </c>
      <c r="G41" s="115">
        <v>99.09</v>
      </c>
      <c r="H41" s="115">
        <v>99.1</v>
      </c>
      <c r="I41" s="115">
        <v>99.2</v>
      </c>
      <c r="J41" s="115">
        <v>90.277150000000006</v>
      </c>
      <c r="K41" s="115">
        <v>88.170469999999995</v>
      </c>
      <c r="L41" s="115">
        <v>90.218010000000007</v>
      </c>
      <c r="M41" s="115">
        <v>88.729950000000002</v>
      </c>
      <c r="N41" s="115">
        <v>86.789029999999997</v>
      </c>
      <c r="O41" s="115"/>
      <c r="P41" s="181"/>
      <c r="R41" s="719"/>
      <c r="S41" s="719"/>
      <c r="T41" s="719"/>
      <c r="U41" s="719"/>
      <c r="V41" s="719"/>
    </row>
    <row r="42" spans="1:22">
      <c r="A42" s="717"/>
      <c r="B42" s="97" t="s">
        <v>46</v>
      </c>
      <c r="C42" s="115">
        <v>99.05</v>
      </c>
      <c r="D42" s="115">
        <v>99.04</v>
      </c>
      <c r="E42" s="115">
        <v>99.19</v>
      </c>
      <c r="F42" s="115">
        <v>99.26</v>
      </c>
      <c r="G42" s="115">
        <v>99.26</v>
      </c>
      <c r="H42" s="115">
        <v>99.2</v>
      </c>
      <c r="I42" s="115">
        <v>99.3</v>
      </c>
      <c r="J42" s="115">
        <v>92.449380000000005</v>
      </c>
      <c r="K42" s="115">
        <v>88.992040000000003</v>
      </c>
      <c r="L42" s="115">
        <v>91.826580000000007</v>
      </c>
      <c r="M42" s="115">
        <v>90.431539999999998</v>
      </c>
      <c r="N42" s="115">
        <v>87.72345</v>
      </c>
      <c r="O42" s="115"/>
      <c r="P42" s="181"/>
      <c r="R42" s="719"/>
      <c r="S42" s="719"/>
      <c r="T42" s="719"/>
      <c r="U42" s="719"/>
      <c r="V42" s="719"/>
    </row>
    <row r="43" spans="1:22">
      <c r="A43" s="717" t="s">
        <v>65</v>
      </c>
      <c r="B43" s="97" t="s">
        <v>43</v>
      </c>
      <c r="C43" s="115">
        <v>92.4</v>
      </c>
      <c r="D43" s="115">
        <v>94.245047786979228</v>
      </c>
      <c r="E43" s="115">
        <v>92.523489533026421</v>
      </c>
      <c r="F43" s="115">
        <v>90.3</v>
      </c>
      <c r="G43" s="115"/>
      <c r="H43" s="115">
        <v>86.4</v>
      </c>
      <c r="I43" s="115">
        <v>86.8</v>
      </c>
      <c r="J43" s="115">
        <v>85</v>
      </c>
      <c r="K43" s="115">
        <v>92</v>
      </c>
      <c r="L43" s="115">
        <v>96.1</v>
      </c>
      <c r="M43" s="115">
        <v>96.7</v>
      </c>
      <c r="N43" s="115">
        <v>96.5</v>
      </c>
      <c r="O43" s="115">
        <v>96.144041665903444</v>
      </c>
      <c r="P43" s="181"/>
    </row>
    <row r="44" spans="1:22">
      <c r="A44" s="717"/>
      <c r="B44" s="97" t="s">
        <v>44</v>
      </c>
      <c r="C44" s="115">
        <v>90.8</v>
      </c>
      <c r="D44" s="115">
        <v>93.728535077011017</v>
      </c>
      <c r="E44" s="115">
        <v>91.442007753223095</v>
      </c>
      <c r="F44" s="115">
        <v>89.1</v>
      </c>
      <c r="G44" s="115"/>
      <c r="H44" s="115">
        <v>84.7</v>
      </c>
      <c r="I44" s="115">
        <v>84.8</v>
      </c>
      <c r="J44" s="115">
        <v>82.9</v>
      </c>
      <c r="K44" s="115">
        <v>90.1</v>
      </c>
      <c r="L44" s="115">
        <v>94.7</v>
      </c>
      <c r="M44" s="115">
        <v>94.8</v>
      </c>
      <c r="N44" s="115">
        <v>94.1</v>
      </c>
      <c r="O44" s="115">
        <v>92.697364484579765</v>
      </c>
      <c r="P44" s="181"/>
    </row>
    <row r="45" spans="1:22">
      <c r="A45" s="717"/>
      <c r="B45" s="97" t="s">
        <v>46</v>
      </c>
      <c r="C45" s="115">
        <v>91.6</v>
      </c>
      <c r="D45" s="115">
        <v>93.986706659257607</v>
      </c>
      <c r="E45" s="115">
        <v>91.983145945276235</v>
      </c>
      <c r="F45" s="115">
        <v>89.7</v>
      </c>
      <c r="G45" s="115">
        <v>83.9</v>
      </c>
      <c r="H45" s="115">
        <v>85.6</v>
      </c>
      <c r="I45" s="115">
        <v>85.8</v>
      </c>
      <c r="J45" s="115">
        <v>84</v>
      </c>
      <c r="K45" s="115">
        <v>91.1</v>
      </c>
      <c r="L45" s="115">
        <v>95.4</v>
      </c>
      <c r="M45" s="115">
        <v>95.7</v>
      </c>
      <c r="N45" s="115">
        <v>95.3</v>
      </c>
      <c r="O45" s="115">
        <v>94.4</v>
      </c>
      <c r="P45" s="181"/>
    </row>
    <row r="46" spans="1:22">
      <c r="A46" s="717" t="s">
        <v>2</v>
      </c>
      <c r="B46" s="97" t="s">
        <v>43</v>
      </c>
      <c r="C46" s="115">
        <v>92.477459999999994</v>
      </c>
      <c r="D46" s="115">
        <v>96.488169999999997</v>
      </c>
      <c r="E46" s="115">
        <v>94.415847778320298</v>
      </c>
      <c r="F46" s="115">
        <v>108.2</v>
      </c>
      <c r="G46" s="115">
        <v>95.4</v>
      </c>
      <c r="H46" s="115">
        <v>90.9</v>
      </c>
      <c r="I46" s="115"/>
      <c r="J46" s="115">
        <v>84.929410000000004</v>
      </c>
      <c r="K46" s="115"/>
      <c r="L46" s="115"/>
      <c r="M46" s="115"/>
      <c r="N46" s="115"/>
      <c r="O46" s="115"/>
      <c r="P46" s="181"/>
    </row>
    <row r="47" spans="1:22">
      <c r="A47" s="717"/>
      <c r="B47" s="97" t="s">
        <v>44</v>
      </c>
      <c r="C47" s="115">
        <v>90.26755</v>
      </c>
      <c r="D47" s="115">
        <v>94.497739999999993</v>
      </c>
      <c r="E47" s="115">
        <v>93.013160705566406</v>
      </c>
      <c r="F47" s="115">
        <v>105.8</v>
      </c>
      <c r="G47" s="115">
        <v>93.1</v>
      </c>
      <c r="H47" s="115">
        <v>89.6</v>
      </c>
      <c r="I47" s="115"/>
      <c r="J47" s="115">
        <v>81.429860000000005</v>
      </c>
      <c r="K47" s="115"/>
      <c r="L47" s="115"/>
      <c r="M47" s="115"/>
      <c r="N47" s="115"/>
      <c r="O47" s="115"/>
      <c r="P47" s="181"/>
    </row>
    <row r="48" spans="1:22">
      <c r="A48" s="717"/>
      <c r="B48" s="97" t="s">
        <v>46</v>
      </c>
      <c r="C48" s="115">
        <v>91.367949999999993</v>
      </c>
      <c r="D48" s="115">
        <v>95.488990000000001</v>
      </c>
      <c r="E48" s="115">
        <v>93.716270446777301</v>
      </c>
      <c r="F48" s="115">
        <v>107</v>
      </c>
      <c r="G48" s="115">
        <v>94.3</v>
      </c>
      <c r="H48" s="115">
        <v>89</v>
      </c>
      <c r="I48" s="115"/>
      <c r="J48" s="115">
        <v>83.167450000000002</v>
      </c>
      <c r="K48" s="115"/>
      <c r="L48" s="115"/>
      <c r="M48" s="115"/>
      <c r="N48" s="115"/>
      <c r="O48" s="115"/>
      <c r="P48" s="181"/>
    </row>
    <row r="49" spans="1:24">
      <c r="A49" s="717" t="s">
        <v>1</v>
      </c>
      <c r="B49" s="97" t="s">
        <v>43</v>
      </c>
      <c r="C49" s="115"/>
      <c r="D49" s="115"/>
      <c r="E49" s="115">
        <v>88</v>
      </c>
      <c r="F49" s="115">
        <v>93.99</v>
      </c>
      <c r="G49" s="115">
        <v>92.5</v>
      </c>
      <c r="H49" s="115">
        <v>88.9</v>
      </c>
      <c r="I49" s="115">
        <v>90.1</v>
      </c>
      <c r="J49" s="115">
        <v>90.5</v>
      </c>
      <c r="K49" s="115">
        <v>92.5</v>
      </c>
      <c r="L49" s="115">
        <v>94.33</v>
      </c>
      <c r="M49" s="115">
        <v>85.62</v>
      </c>
      <c r="N49" s="115">
        <v>83.79</v>
      </c>
      <c r="O49" s="115">
        <v>88.94</v>
      </c>
      <c r="P49" s="181">
        <v>86.9</v>
      </c>
    </row>
    <row r="50" spans="1:24">
      <c r="A50" s="717"/>
      <c r="B50" s="97" t="s">
        <v>44</v>
      </c>
      <c r="C50" s="115"/>
      <c r="D50" s="115"/>
      <c r="E50" s="115">
        <v>87</v>
      </c>
      <c r="F50" s="115">
        <v>93.43</v>
      </c>
      <c r="G50" s="115">
        <v>91.9</v>
      </c>
      <c r="H50" s="115">
        <v>88.4</v>
      </c>
      <c r="I50" s="115">
        <v>89.97</v>
      </c>
      <c r="J50" s="115">
        <v>89.3</v>
      </c>
      <c r="K50" s="115">
        <v>91.3</v>
      </c>
      <c r="L50" s="115">
        <v>92.88</v>
      </c>
      <c r="M50" s="115">
        <v>85.52</v>
      </c>
      <c r="N50" s="115">
        <v>83.22</v>
      </c>
      <c r="O50" s="115">
        <v>87.72</v>
      </c>
      <c r="P50" s="181">
        <v>85.59</v>
      </c>
    </row>
    <row r="51" spans="1:24" ht="15" thickBot="1">
      <c r="A51" s="718"/>
      <c r="B51" s="170" t="s">
        <v>46</v>
      </c>
      <c r="C51" s="182"/>
      <c r="D51" s="182"/>
      <c r="E51" s="182">
        <v>87</v>
      </c>
      <c r="F51" s="182">
        <v>93.71</v>
      </c>
      <c r="G51" s="182">
        <v>92.2</v>
      </c>
      <c r="H51" s="182">
        <v>88.5</v>
      </c>
      <c r="I51" s="182">
        <v>90</v>
      </c>
      <c r="J51" s="182">
        <v>89.9</v>
      </c>
      <c r="K51" s="182">
        <v>91.9</v>
      </c>
      <c r="L51" s="182">
        <v>93.61</v>
      </c>
      <c r="M51" s="182">
        <v>85.57</v>
      </c>
      <c r="N51" s="182">
        <v>83.51</v>
      </c>
      <c r="O51" s="182">
        <v>88.33</v>
      </c>
      <c r="P51" s="183">
        <v>86.25</v>
      </c>
    </row>
    <row r="52" spans="1:24">
      <c r="A52" s="11"/>
      <c r="B52" s="11"/>
      <c r="C52" s="11"/>
      <c r="D52" s="11"/>
      <c r="E52" s="11"/>
      <c r="F52" s="11"/>
      <c r="G52" s="24"/>
      <c r="H52" s="24"/>
      <c r="I52" s="24"/>
      <c r="J52" s="24"/>
    </row>
    <row r="53" spans="1:24" ht="14.7" customHeight="1">
      <c r="B53" s="24"/>
      <c r="C53" s="28"/>
      <c r="D53" s="28"/>
      <c r="E53" s="28"/>
      <c r="F53" s="28"/>
      <c r="G53" s="28"/>
      <c r="H53" s="28"/>
      <c r="I53" s="24"/>
      <c r="J53" s="24"/>
    </row>
    <row r="54" spans="1:24">
      <c r="B54" s="24"/>
      <c r="C54" s="28"/>
      <c r="D54" s="28"/>
      <c r="E54" s="28"/>
      <c r="F54" s="28"/>
      <c r="G54" s="28"/>
      <c r="H54" s="28"/>
      <c r="I54" s="24"/>
      <c r="J54" s="24"/>
    </row>
    <row r="55" spans="1:24" ht="15" customHeight="1">
      <c r="C55" s="28"/>
      <c r="D55" s="28"/>
      <c r="E55" s="28"/>
      <c r="F55" s="28"/>
      <c r="G55" s="28"/>
      <c r="H55" s="28"/>
      <c r="I55" s="24"/>
      <c r="J55" s="230"/>
      <c r="L55" s="24"/>
      <c r="M55" s="24"/>
      <c r="N55" s="24"/>
      <c r="O55" s="24"/>
      <c r="P55" s="24"/>
      <c r="Q55" s="24"/>
      <c r="R55" s="24"/>
      <c r="S55" s="24"/>
      <c r="T55" s="24"/>
      <c r="U55" s="24"/>
      <c r="V55" s="24"/>
      <c r="W55" s="24"/>
      <c r="X55" s="24"/>
    </row>
    <row r="56" spans="1:24" ht="15" customHeight="1">
      <c r="C56" s="28"/>
      <c r="D56" s="28"/>
      <c r="E56" s="28"/>
      <c r="F56" s="28"/>
      <c r="G56" s="28"/>
      <c r="H56" s="28"/>
      <c r="I56" s="24"/>
      <c r="J56" s="230"/>
      <c r="L56" s="24"/>
      <c r="M56" s="24"/>
      <c r="N56" s="24"/>
      <c r="O56" s="24"/>
      <c r="P56" s="24"/>
      <c r="Q56" s="24"/>
      <c r="R56" s="24"/>
      <c r="S56" s="24"/>
      <c r="T56" s="24"/>
      <c r="U56" s="24"/>
      <c r="V56" s="24"/>
      <c r="W56" s="24"/>
      <c r="X56" s="24"/>
    </row>
    <row r="57" spans="1:24" ht="15" customHeight="1">
      <c r="C57" s="28"/>
      <c r="D57" s="28"/>
      <c r="E57" s="28"/>
      <c r="F57" s="28"/>
      <c r="G57" s="28"/>
      <c r="H57" s="28"/>
      <c r="I57" s="24"/>
      <c r="J57" s="24"/>
      <c r="L57" s="24"/>
      <c r="M57" s="24"/>
      <c r="N57" s="24"/>
      <c r="O57" s="24"/>
      <c r="P57" s="24"/>
      <c r="Q57" s="24"/>
      <c r="R57" s="24"/>
      <c r="S57" s="24"/>
      <c r="T57" s="24"/>
      <c r="U57" s="24"/>
      <c r="V57" s="24"/>
      <c r="W57" s="24"/>
      <c r="X57" s="24"/>
    </row>
    <row r="58" spans="1:24" ht="15" customHeight="1">
      <c r="C58" s="28"/>
      <c r="D58" s="28"/>
      <c r="E58" s="28"/>
      <c r="F58" s="28"/>
      <c r="G58" s="28"/>
      <c r="H58" s="28"/>
      <c r="I58" s="24"/>
      <c r="J58" s="230"/>
      <c r="L58" s="24"/>
      <c r="M58" s="24"/>
      <c r="N58" s="24"/>
      <c r="O58" s="24"/>
      <c r="P58" s="24"/>
      <c r="Q58" s="24"/>
      <c r="R58" s="24"/>
      <c r="S58" s="24"/>
      <c r="T58" s="24"/>
      <c r="U58" s="24"/>
      <c r="V58" s="24"/>
      <c r="W58" s="24"/>
      <c r="X58" s="24"/>
    </row>
    <row r="59" spans="1:24" ht="15" customHeight="1">
      <c r="C59" s="28"/>
      <c r="D59" s="28"/>
      <c r="E59" s="28"/>
      <c r="F59" s="28"/>
      <c r="G59" s="28"/>
      <c r="H59" s="28"/>
      <c r="I59" s="24"/>
      <c r="J59" s="230"/>
      <c r="L59" s="24"/>
      <c r="M59" s="24"/>
      <c r="N59" s="24"/>
      <c r="O59" s="24"/>
      <c r="P59" s="24"/>
      <c r="Q59" s="24"/>
      <c r="R59" s="24"/>
      <c r="S59" s="24"/>
      <c r="T59" s="24"/>
      <c r="U59" s="24"/>
      <c r="V59" s="24"/>
      <c r="W59" s="24"/>
      <c r="X59" s="24"/>
    </row>
    <row r="60" spans="1:24" ht="15" customHeight="1">
      <c r="B60" s="11"/>
      <c r="C60" s="24"/>
      <c r="D60" s="24"/>
      <c r="E60" s="24"/>
      <c r="F60" s="24"/>
      <c r="G60" s="24"/>
      <c r="H60" s="24"/>
      <c r="I60" s="24"/>
      <c r="J60" s="24"/>
      <c r="L60" s="24"/>
      <c r="M60" s="24"/>
      <c r="N60" s="24"/>
      <c r="O60" s="24"/>
      <c r="P60" s="24"/>
      <c r="Q60" s="24"/>
      <c r="R60" s="24"/>
      <c r="S60" s="24"/>
      <c r="T60" s="24"/>
      <c r="U60" s="24"/>
      <c r="V60" s="24"/>
      <c r="W60" s="24"/>
      <c r="X60" s="24"/>
    </row>
    <row r="61" spans="1:24" ht="14.7" customHeight="1">
      <c r="B61" s="24"/>
      <c r="C61" s="28"/>
      <c r="D61" s="28"/>
      <c r="E61" s="28"/>
      <c r="F61" s="28"/>
      <c r="G61" s="28"/>
      <c r="H61" s="28"/>
      <c r="I61" s="24"/>
      <c r="J61" s="24"/>
    </row>
    <row r="62" spans="1:24" ht="14.7" customHeight="1">
      <c r="B62" s="24"/>
      <c r="C62" s="28"/>
      <c r="D62" s="28"/>
      <c r="E62" s="28"/>
      <c r="F62" s="28"/>
      <c r="G62" s="28"/>
      <c r="H62" s="28"/>
      <c r="I62" s="24"/>
      <c r="J62" s="24"/>
    </row>
    <row r="63" spans="1:24">
      <c r="B63" s="24"/>
      <c r="C63" s="28"/>
      <c r="D63" s="28"/>
      <c r="E63" s="28"/>
      <c r="F63" s="28"/>
      <c r="G63" s="28"/>
      <c r="H63" s="28"/>
      <c r="I63" s="24"/>
      <c r="J63" s="24"/>
    </row>
    <row r="64" spans="1:24">
      <c r="B64" s="24"/>
      <c r="C64" s="28"/>
      <c r="D64" s="28"/>
      <c r="E64" s="28"/>
      <c r="F64" s="28"/>
      <c r="G64" s="28"/>
      <c r="H64" s="28"/>
      <c r="I64" s="24"/>
      <c r="J64" s="24"/>
      <c r="K64" s="24"/>
    </row>
    <row r="65" spans="1:11">
      <c r="A65" s="28"/>
      <c r="B65" s="24"/>
      <c r="C65" s="28"/>
      <c r="D65" s="28"/>
      <c r="E65" s="28"/>
      <c r="F65" s="28"/>
      <c r="G65" s="28"/>
      <c r="H65" s="28"/>
      <c r="I65" s="24"/>
      <c r="J65" s="24"/>
      <c r="K65" s="24"/>
    </row>
    <row r="66" spans="1:11">
      <c r="A66" s="24"/>
      <c r="B66" s="24"/>
      <c r="C66" s="24"/>
      <c r="D66" s="24"/>
      <c r="E66" s="24"/>
      <c r="F66" s="24"/>
      <c r="G66" s="24"/>
      <c r="H66" s="24"/>
      <c r="I66" s="24"/>
      <c r="J66" s="24"/>
      <c r="K66" s="24"/>
    </row>
    <row r="67" spans="1:11">
      <c r="K67" s="24"/>
    </row>
  </sheetData>
  <mergeCells count="23">
    <mergeCell ref="A4:A6"/>
    <mergeCell ref="A7:A9"/>
    <mergeCell ref="R8:V12"/>
    <mergeCell ref="A10:A12"/>
    <mergeCell ref="A13:A15"/>
    <mergeCell ref="R13:V16"/>
    <mergeCell ref="A16:A18"/>
    <mergeCell ref="R17:V19"/>
    <mergeCell ref="A19:A21"/>
    <mergeCell ref="R20:V24"/>
    <mergeCell ref="A22:A24"/>
    <mergeCell ref="A43:A45"/>
    <mergeCell ref="A46:A48"/>
    <mergeCell ref="A49:A51"/>
    <mergeCell ref="R25:V28"/>
    <mergeCell ref="A37:A39"/>
    <mergeCell ref="A25:A27"/>
    <mergeCell ref="A28:A30"/>
    <mergeCell ref="A31:A33"/>
    <mergeCell ref="A34:A36"/>
    <mergeCell ref="A40:A42"/>
    <mergeCell ref="R29:V33"/>
    <mergeCell ref="R35:V42"/>
  </mergeCells>
  <hyperlinks>
    <hyperlink ref="X4" location="Content!B27" display="Back to Content Page" xr:uid="{00000000-0004-0000-2600-000000000000}"/>
  </hyperlinks>
  <pageMargins left="0.7" right="0.7" top="0.75" bottom="0.75" header="0.3" footer="0.3"/>
  <pageSetup scale="61" orientation="landscape" r:id="rId1"/>
  <headerFoot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Y70"/>
  <sheetViews>
    <sheetView workbookViewId="0">
      <pane xSplit="2" ySplit="3" topLeftCell="C18" activePane="bottomRight" state="frozen"/>
      <selection pane="topRight" activeCell="C1" sqref="C1"/>
      <selection pane="bottomLeft" activeCell="A4" sqref="A4"/>
      <selection pane="bottomRight" activeCell="U47" sqref="T47:U47"/>
    </sheetView>
  </sheetViews>
  <sheetFormatPr defaultColWidth="9.21875" defaultRowHeight="14.4"/>
  <cols>
    <col min="1" max="1" width="33.77734375" customWidth="1"/>
    <col min="2" max="2" width="9" customWidth="1"/>
    <col min="3" max="16" width="9.77734375" customWidth="1"/>
    <col min="17" max="17" width="4.21875" customWidth="1"/>
  </cols>
  <sheetData>
    <row r="1" spans="1:25">
      <c r="A1" s="29" t="s">
        <v>703</v>
      </c>
      <c r="B1" s="24"/>
      <c r="C1" s="24"/>
      <c r="D1" s="24"/>
      <c r="E1" s="24"/>
      <c r="F1" s="24"/>
      <c r="G1" s="24"/>
      <c r="H1" s="24"/>
      <c r="I1" s="24"/>
      <c r="J1" s="24"/>
      <c r="L1" s="24"/>
      <c r="M1" s="24"/>
      <c r="N1" s="24"/>
      <c r="O1" s="24"/>
      <c r="P1" s="24"/>
      <c r="Q1" s="32"/>
      <c r="R1" s="32"/>
      <c r="S1" s="49"/>
      <c r="T1" s="49"/>
      <c r="U1" s="49"/>
      <c r="V1" s="49"/>
      <c r="W1" s="49"/>
    </row>
    <row r="2" spans="1:25" ht="15" thickBot="1">
      <c r="A2" s="24"/>
      <c r="B2" s="24"/>
      <c r="C2" s="24"/>
      <c r="D2" s="24"/>
      <c r="E2" s="24"/>
      <c r="F2" s="24"/>
      <c r="G2" s="24"/>
      <c r="H2" s="24"/>
      <c r="I2" s="24"/>
      <c r="J2" s="24"/>
      <c r="L2" s="24"/>
      <c r="M2" s="24"/>
      <c r="N2" s="24"/>
      <c r="O2" s="24"/>
      <c r="P2" s="24"/>
      <c r="Q2" s="32"/>
      <c r="R2" s="32"/>
      <c r="S2" s="49"/>
      <c r="T2" s="49"/>
      <c r="U2" s="49"/>
      <c r="V2" s="49"/>
      <c r="W2" s="49"/>
    </row>
    <row r="3" spans="1:25">
      <c r="A3" s="231" t="s">
        <v>15</v>
      </c>
      <c r="B3" s="232" t="s">
        <v>45</v>
      </c>
      <c r="C3" s="209">
        <v>2010</v>
      </c>
      <c r="D3" s="209">
        <v>2011</v>
      </c>
      <c r="E3" s="209">
        <v>2012</v>
      </c>
      <c r="F3" s="209">
        <v>2013</v>
      </c>
      <c r="G3" s="209">
        <v>2014</v>
      </c>
      <c r="H3" s="209">
        <v>2015</v>
      </c>
      <c r="I3" s="210">
        <v>2016</v>
      </c>
      <c r="J3" s="210">
        <v>2017</v>
      </c>
      <c r="K3" s="210">
        <v>2018</v>
      </c>
      <c r="L3" s="210">
        <v>2019</v>
      </c>
      <c r="M3" s="210">
        <v>2020</v>
      </c>
      <c r="N3" s="210">
        <v>2021</v>
      </c>
      <c r="O3" s="210">
        <v>2022</v>
      </c>
      <c r="P3" s="211">
        <v>2023</v>
      </c>
      <c r="Q3" s="24"/>
      <c r="R3" s="24"/>
    </row>
    <row r="4" spans="1:25">
      <c r="A4" s="717" t="s">
        <v>14</v>
      </c>
      <c r="B4" s="97" t="s">
        <v>43</v>
      </c>
      <c r="C4" s="112">
        <v>17.399999999999999</v>
      </c>
      <c r="D4" s="112">
        <v>27</v>
      </c>
      <c r="E4" s="112">
        <v>27</v>
      </c>
      <c r="F4" s="112">
        <v>27</v>
      </c>
      <c r="G4" s="112">
        <v>23.5</v>
      </c>
      <c r="H4" s="115">
        <v>37</v>
      </c>
      <c r="I4" s="115">
        <v>37</v>
      </c>
      <c r="J4" s="112"/>
      <c r="K4" s="115">
        <v>38.299999999999997</v>
      </c>
      <c r="L4" s="115">
        <v>38.299999999999997</v>
      </c>
      <c r="M4" s="112"/>
      <c r="N4" s="112"/>
      <c r="O4" s="112"/>
      <c r="P4" s="186"/>
      <c r="Q4" s="24"/>
      <c r="R4" s="24"/>
    </row>
    <row r="5" spans="1:25">
      <c r="A5" s="717"/>
      <c r="B5" s="97" t="s">
        <v>44</v>
      </c>
      <c r="C5" s="112">
        <v>20.6</v>
      </c>
      <c r="D5" s="112">
        <v>29.1</v>
      </c>
      <c r="E5" s="112">
        <v>29.1</v>
      </c>
      <c r="F5" s="112">
        <v>29.1</v>
      </c>
      <c r="G5" s="112">
        <v>23.8</v>
      </c>
      <c r="H5" s="115">
        <v>42.6</v>
      </c>
      <c r="I5" s="115">
        <v>42.6</v>
      </c>
      <c r="J5" s="112"/>
      <c r="K5" s="115">
        <v>41.6</v>
      </c>
      <c r="L5" s="115">
        <v>41.6</v>
      </c>
      <c r="M5" s="112"/>
      <c r="N5" s="112"/>
      <c r="O5" s="112"/>
      <c r="P5" s="186"/>
      <c r="Q5" s="24"/>
      <c r="Y5" s="48" t="s">
        <v>12</v>
      </c>
    </row>
    <row r="6" spans="1:25">
      <c r="A6" s="717"/>
      <c r="B6" s="116" t="s">
        <v>46</v>
      </c>
      <c r="C6" s="112">
        <v>18.899999999999999</v>
      </c>
      <c r="D6" s="112">
        <v>28</v>
      </c>
      <c r="E6" s="112">
        <v>28</v>
      </c>
      <c r="F6" s="112">
        <v>28</v>
      </c>
      <c r="G6" s="112">
        <v>23.7</v>
      </c>
      <c r="H6" s="115">
        <v>39.700000000000003</v>
      </c>
      <c r="I6" s="115">
        <v>39.700000000000003</v>
      </c>
      <c r="J6" s="112"/>
      <c r="K6" s="115">
        <v>39.9</v>
      </c>
      <c r="L6" s="115">
        <v>39.9</v>
      </c>
      <c r="M6" s="112"/>
      <c r="N6" s="112"/>
      <c r="O6" s="112"/>
      <c r="P6" s="186"/>
      <c r="Q6" s="24"/>
      <c r="R6" s="24"/>
    </row>
    <row r="7" spans="1:25">
      <c r="A7" s="717" t="s">
        <v>13</v>
      </c>
      <c r="B7" s="97" t="s">
        <v>43</v>
      </c>
      <c r="C7" s="115">
        <v>70.7</v>
      </c>
      <c r="D7" s="115">
        <v>70.7</v>
      </c>
      <c r="E7" s="115">
        <v>68.989999999999995</v>
      </c>
      <c r="F7" s="115">
        <v>67.599999999999994</v>
      </c>
      <c r="G7" s="115">
        <v>67.599999999999994</v>
      </c>
      <c r="H7" s="115">
        <v>66.286128210459367</v>
      </c>
      <c r="I7" s="115">
        <v>68.3</v>
      </c>
      <c r="J7" s="115">
        <v>63.1</v>
      </c>
      <c r="K7" s="115">
        <v>60.8</v>
      </c>
      <c r="L7" s="115">
        <v>60.5</v>
      </c>
      <c r="M7" s="115">
        <v>62</v>
      </c>
      <c r="N7" s="115">
        <v>55.531801310771733</v>
      </c>
      <c r="O7" s="115">
        <v>61.808083442994324</v>
      </c>
      <c r="P7" s="186"/>
      <c r="Q7" s="24"/>
      <c r="R7" s="149" t="s">
        <v>74</v>
      </c>
    </row>
    <row r="8" spans="1:25">
      <c r="A8" s="717"/>
      <c r="B8" s="97" t="s">
        <v>44</v>
      </c>
      <c r="C8" s="115">
        <v>60.7</v>
      </c>
      <c r="D8" s="115">
        <v>60.7</v>
      </c>
      <c r="E8" s="115">
        <v>61.06</v>
      </c>
      <c r="F8" s="115">
        <v>60.5</v>
      </c>
      <c r="G8" s="115">
        <v>60.5</v>
      </c>
      <c r="H8" s="115">
        <v>70.654778243147874</v>
      </c>
      <c r="I8" s="115">
        <v>71.5</v>
      </c>
      <c r="J8" s="115">
        <v>58</v>
      </c>
      <c r="K8" s="115">
        <v>55.9</v>
      </c>
      <c r="L8" s="115">
        <v>56.1</v>
      </c>
      <c r="M8" s="115">
        <v>57.5</v>
      </c>
      <c r="N8" s="115">
        <v>58.212509556557592</v>
      </c>
      <c r="O8" s="115">
        <v>57.142238758074406</v>
      </c>
      <c r="P8" s="186"/>
      <c r="Q8" s="24"/>
      <c r="R8" s="685" t="s">
        <v>418</v>
      </c>
      <c r="S8" s="685"/>
      <c r="T8" s="685"/>
      <c r="U8" s="685"/>
      <c r="V8" s="685"/>
    </row>
    <row r="9" spans="1:25" ht="15" customHeight="1">
      <c r="A9" s="717"/>
      <c r="B9" s="116" t="s">
        <v>46</v>
      </c>
      <c r="C9" s="115">
        <v>65.7</v>
      </c>
      <c r="D9" s="115">
        <v>65.8</v>
      </c>
      <c r="E9" s="115">
        <v>64.099999999999994</v>
      </c>
      <c r="F9" s="115">
        <v>62.833150000000003</v>
      </c>
      <c r="G9" s="115">
        <v>64.099999999999994</v>
      </c>
      <c r="H9" s="115">
        <v>68.470453226803613</v>
      </c>
      <c r="I9" s="115">
        <v>69.900000000000006</v>
      </c>
      <c r="J9" s="115">
        <v>61</v>
      </c>
      <c r="K9" s="115">
        <v>58.4</v>
      </c>
      <c r="L9" s="115">
        <v>58.3</v>
      </c>
      <c r="M9" s="115">
        <v>59.8</v>
      </c>
      <c r="N9" s="115">
        <v>56.9</v>
      </c>
      <c r="O9" s="115">
        <v>59.5</v>
      </c>
      <c r="P9" s="186"/>
      <c r="Q9" s="24"/>
      <c r="R9" s="685"/>
      <c r="S9" s="685"/>
      <c r="T9" s="685"/>
      <c r="U9" s="685"/>
      <c r="V9" s="685"/>
    </row>
    <row r="10" spans="1:25">
      <c r="A10" s="717" t="s">
        <v>259</v>
      </c>
      <c r="B10" s="97" t="s">
        <v>43</v>
      </c>
      <c r="C10" s="112"/>
      <c r="D10" s="112"/>
      <c r="E10" s="112"/>
      <c r="F10" s="112">
        <v>45.957479999999997</v>
      </c>
      <c r="G10" s="112">
        <v>46.646619999999999</v>
      </c>
      <c r="H10" s="112"/>
      <c r="I10" s="112"/>
      <c r="J10" s="112">
        <v>44.813040000000001</v>
      </c>
      <c r="K10" s="112"/>
      <c r="L10" s="112"/>
      <c r="M10" s="112"/>
      <c r="N10" s="112"/>
      <c r="O10" s="112"/>
      <c r="P10" s="186"/>
      <c r="Q10" s="24"/>
      <c r="R10" s="685"/>
      <c r="S10" s="685"/>
      <c r="T10" s="685"/>
      <c r="U10" s="685"/>
      <c r="V10" s="685"/>
    </row>
    <row r="11" spans="1:25">
      <c r="A11" s="717"/>
      <c r="B11" s="97" t="s">
        <v>44</v>
      </c>
      <c r="C11" s="112"/>
      <c r="D11" s="112"/>
      <c r="E11" s="112"/>
      <c r="F11" s="112">
        <v>42.924810000000001</v>
      </c>
      <c r="G11" s="112">
        <v>42.951990000000002</v>
      </c>
      <c r="H11" s="112"/>
      <c r="I11" s="112"/>
      <c r="J11" s="112">
        <v>41.203809999999997</v>
      </c>
      <c r="K11" s="112"/>
      <c r="L11" s="112"/>
      <c r="M11" s="112"/>
      <c r="N11" s="112"/>
      <c r="O11" s="112"/>
      <c r="P11" s="186"/>
      <c r="Q11" s="24"/>
      <c r="R11" s="685"/>
      <c r="S11" s="685"/>
      <c r="T11" s="685"/>
      <c r="U11" s="685"/>
      <c r="V11" s="685"/>
      <c r="W11" s="49"/>
      <c r="X11" s="49"/>
    </row>
    <row r="12" spans="1:25">
      <c r="A12" s="717"/>
      <c r="B12" s="116" t="s">
        <v>46</v>
      </c>
      <c r="C12" s="112"/>
      <c r="D12" s="112"/>
      <c r="E12" s="112"/>
      <c r="F12" s="112">
        <v>44.41592</v>
      </c>
      <c r="G12" s="112">
        <v>44.768500000000003</v>
      </c>
      <c r="H12" s="112"/>
      <c r="I12" s="112"/>
      <c r="J12" s="112">
        <v>42.9786</v>
      </c>
      <c r="K12" s="112"/>
      <c r="L12" s="112"/>
      <c r="M12" s="112"/>
      <c r="N12" s="112"/>
      <c r="O12" s="112"/>
      <c r="P12" s="186"/>
      <c r="Q12" s="24"/>
      <c r="R12" s="685"/>
      <c r="S12" s="685"/>
      <c r="T12" s="685"/>
      <c r="U12" s="685"/>
      <c r="V12" s="685"/>
    </row>
    <row r="13" spans="1:25" ht="15" customHeight="1">
      <c r="A13" s="717" t="s">
        <v>85</v>
      </c>
      <c r="B13" s="97" t="s">
        <v>43</v>
      </c>
      <c r="C13" s="112"/>
      <c r="D13" s="112"/>
      <c r="E13" s="112"/>
      <c r="F13" s="112"/>
      <c r="G13" s="112"/>
      <c r="H13" s="112"/>
      <c r="I13" s="112"/>
      <c r="J13" s="112"/>
      <c r="K13" s="115">
        <v>31.1</v>
      </c>
      <c r="L13" s="112"/>
      <c r="M13" s="112"/>
      <c r="N13" s="112"/>
      <c r="O13" s="112"/>
      <c r="P13" s="186"/>
      <c r="Q13" s="24"/>
      <c r="R13" s="685" t="s">
        <v>154</v>
      </c>
      <c r="S13" s="685"/>
      <c r="T13" s="685"/>
      <c r="U13" s="685"/>
      <c r="V13" s="685"/>
    </row>
    <row r="14" spans="1:25">
      <c r="A14" s="717"/>
      <c r="B14" s="97" t="s">
        <v>44</v>
      </c>
      <c r="C14" s="112"/>
      <c r="D14" s="112"/>
      <c r="E14" s="112"/>
      <c r="F14" s="112"/>
      <c r="G14" s="112"/>
      <c r="H14" s="112"/>
      <c r="I14" s="112"/>
      <c r="J14" s="112"/>
      <c r="K14" s="115">
        <v>32.200000000000003</v>
      </c>
      <c r="L14" s="112"/>
      <c r="M14" s="112"/>
      <c r="N14" s="112"/>
      <c r="O14" s="112"/>
      <c r="P14" s="186"/>
      <c r="Q14" s="24"/>
      <c r="R14" s="685"/>
      <c r="S14" s="685"/>
      <c r="T14" s="685"/>
      <c r="U14" s="685"/>
      <c r="V14" s="685"/>
    </row>
    <row r="15" spans="1:25">
      <c r="A15" s="717"/>
      <c r="B15" s="116" t="s">
        <v>46</v>
      </c>
      <c r="C15" s="112"/>
      <c r="D15" s="112"/>
      <c r="E15" s="112"/>
      <c r="F15" s="112"/>
      <c r="G15" s="112"/>
      <c r="H15" s="112"/>
      <c r="I15" s="112">
        <v>46.3</v>
      </c>
      <c r="J15" s="112"/>
      <c r="K15" s="115">
        <v>31.7</v>
      </c>
      <c r="L15" s="112"/>
      <c r="M15" s="112"/>
      <c r="N15" s="112"/>
      <c r="O15" s="112"/>
      <c r="P15" s="186"/>
      <c r="Q15" s="24"/>
      <c r="R15" s="685"/>
      <c r="S15" s="685"/>
      <c r="T15" s="685"/>
      <c r="U15" s="685"/>
      <c r="V15" s="685"/>
    </row>
    <row r="16" spans="1:25" ht="15" customHeight="1">
      <c r="A16" s="717" t="s">
        <v>258</v>
      </c>
      <c r="B16" s="97" t="s">
        <v>43</v>
      </c>
      <c r="C16" s="112">
        <v>52.4</v>
      </c>
      <c r="D16" s="112">
        <v>43.5</v>
      </c>
      <c r="E16" s="112">
        <v>43.4</v>
      </c>
      <c r="F16" s="112">
        <v>42.8</v>
      </c>
      <c r="G16" s="112">
        <v>45.6</v>
      </c>
      <c r="H16" s="112">
        <v>45.7</v>
      </c>
      <c r="I16" s="112">
        <v>45.7</v>
      </c>
      <c r="J16" s="112"/>
      <c r="K16" s="112"/>
      <c r="L16" s="112"/>
      <c r="M16" s="112"/>
      <c r="N16" s="112"/>
      <c r="O16" s="112"/>
      <c r="P16" s="186"/>
      <c r="Q16" s="24"/>
      <c r="R16" s="685" t="s">
        <v>248</v>
      </c>
      <c r="S16" s="685"/>
      <c r="T16" s="685"/>
      <c r="U16" s="685"/>
      <c r="V16" s="685"/>
    </row>
    <row r="17" spans="1:22" ht="15" customHeight="1">
      <c r="A17" s="717"/>
      <c r="B17" s="97" t="s">
        <v>44</v>
      </c>
      <c r="C17" s="112">
        <v>42</v>
      </c>
      <c r="D17" s="112">
        <v>38.4</v>
      </c>
      <c r="E17" s="112">
        <v>38.4</v>
      </c>
      <c r="F17" s="112">
        <v>36.200000000000003</v>
      </c>
      <c r="G17" s="112">
        <v>36.799999999999997</v>
      </c>
      <c r="H17" s="112">
        <v>38</v>
      </c>
      <c r="I17" s="112">
        <v>38</v>
      </c>
      <c r="J17" s="112"/>
      <c r="K17" s="112"/>
      <c r="L17" s="112"/>
      <c r="M17" s="112"/>
      <c r="N17" s="112"/>
      <c r="O17" s="112"/>
      <c r="P17" s="186"/>
      <c r="Q17" s="24"/>
      <c r="R17" s="685"/>
      <c r="S17" s="685"/>
      <c r="T17" s="685"/>
      <c r="U17" s="685"/>
      <c r="V17" s="685"/>
    </row>
    <row r="18" spans="1:22">
      <c r="A18" s="717"/>
      <c r="B18" s="116" t="s">
        <v>46</v>
      </c>
      <c r="C18" s="112">
        <v>47.2</v>
      </c>
      <c r="D18" s="112">
        <v>41</v>
      </c>
      <c r="E18" s="112">
        <v>41</v>
      </c>
      <c r="F18" s="112">
        <v>39.5</v>
      </c>
      <c r="G18" s="112">
        <v>41.2</v>
      </c>
      <c r="H18" s="112">
        <v>41.9</v>
      </c>
      <c r="I18" s="112">
        <v>41.9</v>
      </c>
      <c r="J18" s="112"/>
      <c r="K18" s="112"/>
      <c r="L18" s="112"/>
      <c r="M18" s="112"/>
      <c r="N18" s="112"/>
      <c r="O18" s="112"/>
      <c r="P18" s="186"/>
      <c r="Q18" s="24"/>
      <c r="R18" s="685"/>
      <c r="S18" s="685"/>
      <c r="T18" s="685"/>
      <c r="U18" s="685"/>
      <c r="V18" s="685"/>
    </row>
    <row r="19" spans="1:22">
      <c r="A19" s="717" t="s">
        <v>11</v>
      </c>
      <c r="B19" s="97" t="s">
        <v>43</v>
      </c>
      <c r="C19" s="112">
        <v>42.5</v>
      </c>
      <c r="D19" s="112">
        <v>44.2</v>
      </c>
      <c r="E19" s="112">
        <v>44.6</v>
      </c>
      <c r="F19" s="115">
        <v>45.6</v>
      </c>
      <c r="G19" s="115">
        <v>46.2</v>
      </c>
      <c r="H19" s="115">
        <v>47.3</v>
      </c>
      <c r="I19" s="115">
        <v>52.3</v>
      </c>
      <c r="J19" s="115">
        <v>52.1</v>
      </c>
      <c r="K19" s="115">
        <v>55.1</v>
      </c>
      <c r="L19" s="115">
        <v>59</v>
      </c>
      <c r="M19" s="115">
        <v>57.1</v>
      </c>
      <c r="N19" s="115">
        <v>54.1</v>
      </c>
      <c r="O19" s="115">
        <v>59</v>
      </c>
      <c r="P19" s="181">
        <v>59.3</v>
      </c>
      <c r="Q19" s="24"/>
      <c r="R19" s="685"/>
      <c r="S19" s="685"/>
      <c r="T19" s="685"/>
      <c r="U19" s="685"/>
      <c r="V19" s="685"/>
    </row>
    <row r="20" spans="1:22">
      <c r="A20" s="717"/>
      <c r="B20" s="97" t="s">
        <v>44</v>
      </c>
      <c r="C20" s="112">
        <v>26</v>
      </c>
      <c r="D20" s="112">
        <v>27.6</v>
      </c>
      <c r="E20" s="112">
        <v>28.5</v>
      </c>
      <c r="F20" s="115">
        <v>29.2</v>
      </c>
      <c r="G20" s="115">
        <v>29.4</v>
      </c>
      <c r="H20" s="115">
        <v>30.4</v>
      </c>
      <c r="I20" s="115">
        <v>34</v>
      </c>
      <c r="J20" s="115">
        <v>34.6</v>
      </c>
      <c r="K20" s="115">
        <v>38.5</v>
      </c>
      <c r="L20" s="115">
        <v>41.4</v>
      </c>
      <c r="M20" s="115">
        <v>40.4</v>
      </c>
      <c r="N20" s="115">
        <v>37.700000000000003</v>
      </c>
      <c r="O20" s="115">
        <v>41.3</v>
      </c>
      <c r="P20" s="181">
        <v>41.2</v>
      </c>
      <c r="Q20" s="24"/>
      <c r="R20" s="685"/>
      <c r="S20" s="685"/>
      <c r="T20" s="685"/>
      <c r="U20" s="685"/>
      <c r="V20" s="685"/>
    </row>
    <row r="21" spans="1:22">
      <c r="A21" s="717"/>
      <c r="B21" s="116" t="s">
        <v>46</v>
      </c>
      <c r="C21" s="112">
        <v>34.200000000000003</v>
      </c>
      <c r="D21" s="112">
        <v>35.799999999999997</v>
      </c>
      <c r="E21" s="112">
        <v>36.5</v>
      </c>
      <c r="F21" s="115">
        <v>37.299999999999997</v>
      </c>
      <c r="G21" s="115">
        <v>37.700000000000003</v>
      </c>
      <c r="H21" s="115">
        <v>38.700000000000003</v>
      </c>
      <c r="I21" s="115">
        <v>43.1</v>
      </c>
      <c r="J21" s="115">
        <v>43.3</v>
      </c>
      <c r="K21" s="115">
        <v>46.8</v>
      </c>
      <c r="L21" s="115">
        <v>50.1</v>
      </c>
      <c r="M21" s="115">
        <v>48.7</v>
      </c>
      <c r="N21" s="115">
        <v>45.9</v>
      </c>
      <c r="O21" s="115">
        <v>50.1</v>
      </c>
      <c r="P21" s="181">
        <v>50.1</v>
      </c>
      <c r="Q21" s="24"/>
      <c r="R21" s="685" t="s">
        <v>329</v>
      </c>
      <c r="S21" s="685"/>
      <c r="T21" s="685"/>
      <c r="U21" s="685"/>
      <c r="V21" s="685"/>
    </row>
    <row r="22" spans="1:22">
      <c r="A22" s="717" t="s">
        <v>10</v>
      </c>
      <c r="B22" s="97" t="s">
        <v>43</v>
      </c>
      <c r="C22" s="112"/>
      <c r="D22" s="112">
        <v>29.798660000000002</v>
      </c>
      <c r="E22" s="112">
        <v>31.075060000000001</v>
      </c>
      <c r="F22" s="112">
        <v>29</v>
      </c>
      <c r="G22" s="112">
        <v>31.634840000000001</v>
      </c>
      <c r="H22" s="112">
        <v>31.1388</v>
      </c>
      <c r="I22" s="112">
        <v>31.063849999999999</v>
      </c>
      <c r="J22" s="112">
        <v>30.28809</v>
      </c>
      <c r="K22" s="115">
        <v>29.4</v>
      </c>
      <c r="L22" s="112"/>
      <c r="M22" s="112"/>
      <c r="N22" s="115">
        <v>30.8</v>
      </c>
      <c r="O22" s="112"/>
      <c r="P22" s="186"/>
      <c r="Q22" s="24"/>
      <c r="R22" s="685"/>
      <c r="S22" s="685"/>
      <c r="T22" s="685"/>
      <c r="U22" s="685"/>
      <c r="V22" s="685"/>
    </row>
    <row r="23" spans="1:22">
      <c r="A23" s="717"/>
      <c r="B23" s="97" t="s">
        <v>44</v>
      </c>
      <c r="C23" s="112"/>
      <c r="D23" s="112">
        <v>29.826039999999999</v>
      </c>
      <c r="E23" s="112">
        <v>30.774989999999999</v>
      </c>
      <c r="F23" s="112">
        <v>26.6</v>
      </c>
      <c r="G23" s="112">
        <v>30.525759999999998</v>
      </c>
      <c r="H23" s="112">
        <v>29.437629999999999</v>
      </c>
      <c r="I23" s="112">
        <v>29.234030000000001</v>
      </c>
      <c r="J23" s="112">
        <v>27.956569999999999</v>
      </c>
      <c r="K23" s="115">
        <v>27.1</v>
      </c>
      <c r="L23" s="112"/>
      <c r="M23" s="112"/>
      <c r="N23" s="115">
        <v>27.6</v>
      </c>
      <c r="O23" s="112"/>
      <c r="P23" s="186"/>
      <c r="Q23" s="24"/>
      <c r="R23" s="685"/>
      <c r="S23" s="685"/>
      <c r="T23" s="685"/>
      <c r="U23" s="685"/>
      <c r="V23" s="685"/>
    </row>
    <row r="24" spans="1:22">
      <c r="A24" s="717"/>
      <c r="B24" s="116" t="s">
        <v>46</v>
      </c>
      <c r="C24" s="112"/>
      <c r="D24" s="112">
        <v>29.812329999999999</v>
      </c>
      <c r="E24" s="112">
        <v>30.925190000000001</v>
      </c>
      <c r="F24" s="112"/>
      <c r="G24" s="112">
        <v>31.080410000000001</v>
      </c>
      <c r="H24" s="112">
        <v>30.287859999999998</v>
      </c>
      <c r="I24" s="112">
        <v>30.147919999999999</v>
      </c>
      <c r="J24" s="112">
        <v>29.12022</v>
      </c>
      <c r="K24" s="115">
        <v>28.2</v>
      </c>
      <c r="L24" s="112"/>
      <c r="M24" s="112"/>
      <c r="N24" s="115">
        <v>29.2</v>
      </c>
      <c r="O24" s="112"/>
      <c r="P24" s="186"/>
      <c r="Q24" s="24"/>
      <c r="R24" s="685"/>
      <c r="S24" s="685"/>
      <c r="T24" s="685"/>
      <c r="U24" s="685"/>
      <c r="V24" s="685"/>
    </row>
    <row r="25" spans="1:22">
      <c r="A25" s="717" t="s">
        <v>9</v>
      </c>
      <c r="B25" s="97" t="s">
        <v>43</v>
      </c>
      <c r="C25" s="112">
        <v>12.140092794240713</v>
      </c>
      <c r="D25" s="112">
        <v>12.332395530939367</v>
      </c>
      <c r="E25" s="112">
        <v>12.041478757731888</v>
      </c>
      <c r="F25" s="112">
        <v>13.481023687187232</v>
      </c>
      <c r="G25" s="112">
        <v>14.943208834563368</v>
      </c>
      <c r="H25" s="112">
        <v>15</v>
      </c>
      <c r="I25" s="112">
        <v>32.20138</v>
      </c>
      <c r="J25" s="112"/>
      <c r="K25" s="112">
        <v>34.760959999999997</v>
      </c>
      <c r="L25" s="112"/>
      <c r="M25" s="112"/>
      <c r="N25" s="112"/>
      <c r="O25" s="112"/>
      <c r="P25" s="186"/>
      <c r="Q25" s="24"/>
      <c r="R25" s="685"/>
      <c r="S25" s="685"/>
      <c r="T25" s="685"/>
      <c r="U25" s="685"/>
      <c r="V25" s="685"/>
    </row>
    <row r="26" spans="1:22">
      <c r="A26" s="717"/>
      <c r="B26" s="97" t="s">
        <v>44</v>
      </c>
      <c r="C26" s="112">
        <v>13.318723885784198</v>
      </c>
      <c r="D26" s="112">
        <v>13.654764374538495</v>
      </c>
      <c r="E26" s="112">
        <v>13.669019775592506</v>
      </c>
      <c r="F26" s="112">
        <v>14.830375970960169</v>
      </c>
      <c r="G26" s="112">
        <v>15.835687148814726</v>
      </c>
      <c r="H26" s="112">
        <v>16</v>
      </c>
      <c r="I26" s="112">
        <v>33.714030000000001</v>
      </c>
      <c r="J26" s="112"/>
      <c r="K26" s="112">
        <v>33.717100000000002</v>
      </c>
      <c r="L26" s="112"/>
      <c r="M26" s="112"/>
      <c r="N26" s="112"/>
      <c r="O26" s="112"/>
      <c r="P26" s="186"/>
      <c r="Q26" s="24"/>
      <c r="R26" s="719" t="s">
        <v>734</v>
      </c>
      <c r="S26" s="719"/>
      <c r="T26" s="719"/>
      <c r="U26" s="719"/>
      <c r="V26" s="719"/>
    </row>
    <row r="27" spans="1:22">
      <c r="A27" s="717"/>
      <c r="B27" s="116" t="s">
        <v>46</v>
      </c>
      <c r="C27" s="112">
        <v>12.715162148050288</v>
      </c>
      <c r="D27" s="112">
        <v>12.978203566387389</v>
      </c>
      <c r="E27" s="112">
        <v>12.837120504729951</v>
      </c>
      <c r="F27" s="112">
        <v>14.141481305477189</v>
      </c>
      <c r="G27" s="112">
        <v>15.380470777147922</v>
      </c>
      <c r="H27" s="112">
        <v>15</v>
      </c>
      <c r="I27" s="112">
        <v>32.957180000000001</v>
      </c>
      <c r="J27" s="112"/>
      <c r="K27" s="112">
        <v>34.238849999999999</v>
      </c>
      <c r="L27" s="112"/>
      <c r="M27" s="112"/>
      <c r="N27" s="112"/>
      <c r="O27" s="112"/>
      <c r="P27" s="186"/>
      <c r="Q27" s="24"/>
      <c r="R27" s="719"/>
      <c r="S27" s="719"/>
      <c r="T27" s="719"/>
      <c r="U27" s="719"/>
      <c r="V27" s="719"/>
    </row>
    <row r="28" spans="1:22">
      <c r="A28" s="717" t="s">
        <v>8</v>
      </c>
      <c r="B28" s="97" t="s">
        <v>43</v>
      </c>
      <c r="C28" s="115">
        <v>70.7</v>
      </c>
      <c r="D28" s="115">
        <v>71.099999999999994</v>
      </c>
      <c r="E28" s="115">
        <v>72.400000000000006</v>
      </c>
      <c r="F28" s="115">
        <v>72.400000000000006</v>
      </c>
      <c r="G28" s="115">
        <v>72.8</v>
      </c>
      <c r="H28" s="115">
        <v>74</v>
      </c>
      <c r="I28" s="115">
        <v>72.099999999999994</v>
      </c>
      <c r="J28" s="115">
        <v>71.3</v>
      </c>
      <c r="K28" s="115">
        <v>71.599999999999994</v>
      </c>
      <c r="L28" s="115">
        <v>69.099999999999994</v>
      </c>
      <c r="M28" s="115">
        <v>67.599999999999994</v>
      </c>
      <c r="N28" s="115">
        <v>71.099999999999994</v>
      </c>
      <c r="O28" s="115">
        <v>71.099999999999994</v>
      </c>
      <c r="P28" s="181">
        <v>76.8</v>
      </c>
      <c r="Q28" s="24"/>
      <c r="R28" s="719"/>
      <c r="S28" s="719"/>
      <c r="T28" s="719"/>
      <c r="U28" s="719"/>
      <c r="V28" s="719"/>
    </row>
    <row r="29" spans="1:22">
      <c r="A29" s="717"/>
      <c r="B29" s="97" t="s">
        <v>44</v>
      </c>
      <c r="C29" s="115">
        <v>66.5</v>
      </c>
      <c r="D29" s="115">
        <v>67.2</v>
      </c>
      <c r="E29" s="115">
        <v>68.3</v>
      </c>
      <c r="F29" s="115">
        <v>68.400000000000006</v>
      </c>
      <c r="G29" s="115">
        <v>68.400000000000006</v>
      </c>
      <c r="H29" s="115">
        <v>70.400000000000006</v>
      </c>
      <c r="I29" s="115">
        <v>67.900000000000006</v>
      </c>
      <c r="J29" s="115">
        <v>66.3</v>
      </c>
      <c r="K29" s="115">
        <v>65</v>
      </c>
      <c r="L29" s="115">
        <v>63.2</v>
      </c>
      <c r="M29" s="115">
        <v>62.5</v>
      </c>
      <c r="N29" s="115">
        <v>68</v>
      </c>
      <c r="O29" s="115">
        <v>68</v>
      </c>
      <c r="P29" s="181">
        <v>69.3</v>
      </c>
      <c r="Q29" s="24"/>
      <c r="R29" s="719"/>
      <c r="S29" s="719"/>
      <c r="T29" s="719"/>
      <c r="U29" s="719"/>
      <c r="V29" s="719"/>
    </row>
    <row r="30" spans="1:22">
      <c r="A30" s="717"/>
      <c r="B30" s="116" t="s">
        <v>46</v>
      </c>
      <c r="C30" s="115">
        <v>68.599999999999994</v>
      </c>
      <c r="D30" s="115">
        <v>69.099999999999994</v>
      </c>
      <c r="E30" s="115">
        <v>70.3</v>
      </c>
      <c r="F30" s="115">
        <v>70.400000000000006</v>
      </c>
      <c r="G30" s="115">
        <v>70.599999999999994</v>
      </c>
      <c r="H30" s="115">
        <v>72.2</v>
      </c>
      <c r="I30" s="115">
        <v>69.900000000000006</v>
      </c>
      <c r="J30" s="115">
        <v>68.8</v>
      </c>
      <c r="K30" s="115">
        <v>68.2</v>
      </c>
      <c r="L30" s="115">
        <v>66.099999999999994</v>
      </c>
      <c r="M30" s="115">
        <v>65</v>
      </c>
      <c r="N30" s="115">
        <v>69.5</v>
      </c>
      <c r="O30" s="115">
        <v>69.5</v>
      </c>
      <c r="P30" s="181">
        <v>73</v>
      </c>
      <c r="Q30" s="24"/>
      <c r="R30" s="719"/>
      <c r="S30" s="719"/>
      <c r="T30" s="719"/>
      <c r="U30" s="719"/>
      <c r="V30" s="719"/>
    </row>
    <row r="31" spans="1:22">
      <c r="A31" s="717" t="s">
        <v>6</v>
      </c>
      <c r="B31" s="97" t="s">
        <v>43</v>
      </c>
      <c r="C31" s="112">
        <v>16.624129543359054</v>
      </c>
      <c r="D31" s="112">
        <v>16.624129543359054</v>
      </c>
      <c r="E31" s="112">
        <v>21.8</v>
      </c>
      <c r="F31" s="112">
        <v>20.399999999999999</v>
      </c>
      <c r="G31" s="112">
        <v>21.067559296362511</v>
      </c>
      <c r="H31" s="112">
        <v>21.8</v>
      </c>
      <c r="I31" s="112">
        <v>22.1</v>
      </c>
      <c r="J31" s="115">
        <v>22.388134854315496</v>
      </c>
      <c r="K31" s="115">
        <v>22.542495164670679</v>
      </c>
      <c r="L31" s="115">
        <v>23.936807649687815</v>
      </c>
      <c r="M31" s="115">
        <v>25.667410742349794</v>
      </c>
      <c r="N31" s="115">
        <v>25.767236989288495</v>
      </c>
      <c r="O31" s="115">
        <v>26.238331199079486</v>
      </c>
      <c r="P31" s="181">
        <v>25.327447604808256</v>
      </c>
      <c r="Q31" s="24"/>
      <c r="R31" s="719"/>
      <c r="S31" s="719"/>
      <c r="T31" s="719"/>
      <c r="U31" s="719"/>
      <c r="V31" s="719"/>
    </row>
    <row r="32" spans="1:22">
      <c r="A32" s="717"/>
      <c r="B32" s="97" t="s">
        <v>44</v>
      </c>
      <c r="C32" s="112">
        <v>16.299322245391291</v>
      </c>
      <c r="D32" s="112">
        <v>16.299322245391291</v>
      </c>
      <c r="E32" s="112">
        <v>20.6</v>
      </c>
      <c r="F32" s="112">
        <v>21.4</v>
      </c>
      <c r="G32" s="112">
        <v>21.668794200554913</v>
      </c>
      <c r="H32" s="112">
        <v>22</v>
      </c>
      <c r="I32" s="112">
        <v>21.9</v>
      </c>
      <c r="J32" s="115">
        <v>21.237056911574438</v>
      </c>
      <c r="K32" s="115">
        <v>21.521883281011817</v>
      </c>
      <c r="L32" s="115">
        <v>22.965257156431882</v>
      </c>
      <c r="M32" s="115">
        <v>24.536883431303387</v>
      </c>
      <c r="N32" s="115">
        <v>24.337741408442838</v>
      </c>
      <c r="O32" s="115">
        <v>24.559540599620771</v>
      </c>
      <c r="P32" s="181">
        <v>22.893145349291689</v>
      </c>
      <c r="Q32" s="24"/>
      <c r="R32" s="719"/>
      <c r="S32" s="719"/>
      <c r="T32" s="719"/>
      <c r="U32" s="719"/>
      <c r="V32" s="719"/>
    </row>
    <row r="33" spans="1:22">
      <c r="A33" s="717"/>
      <c r="B33" s="116" t="s">
        <v>46</v>
      </c>
      <c r="C33" s="112">
        <v>16.465135002796632</v>
      </c>
      <c r="D33" s="112">
        <v>16.465135002796632</v>
      </c>
      <c r="E33" s="112">
        <v>21.183424466029926</v>
      </c>
      <c r="F33" s="112">
        <v>20.9</v>
      </c>
      <c r="G33" s="112">
        <v>21.368034992269415</v>
      </c>
      <c r="H33" s="112">
        <v>21.9</v>
      </c>
      <c r="I33" s="112">
        <v>22</v>
      </c>
      <c r="J33" s="115">
        <v>21.811574710804489</v>
      </c>
      <c r="K33" s="115">
        <v>22.031878435690725</v>
      </c>
      <c r="L33" s="115">
        <v>23.451052308700973</v>
      </c>
      <c r="M33" s="115">
        <v>25.099516269587557</v>
      </c>
      <c r="N33" s="115">
        <v>25.04787954301591</v>
      </c>
      <c r="O33" s="115">
        <v>25.39463426643006</v>
      </c>
      <c r="P33" s="181">
        <v>24.109658382041609</v>
      </c>
      <c r="Q33" s="24"/>
      <c r="R33" s="719"/>
      <c r="S33" s="719"/>
      <c r="T33" s="719"/>
      <c r="U33" s="719"/>
      <c r="V33" s="719"/>
    </row>
    <row r="34" spans="1:22">
      <c r="A34" s="717" t="s">
        <v>5</v>
      </c>
      <c r="B34" s="97" t="s">
        <v>43</v>
      </c>
      <c r="C34" s="112"/>
      <c r="D34" s="112"/>
      <c r="E34" s="112"/>
      <c r="F34" s="112">
        <v>59.506230000000002</v>
      </c>
      <c r="G34" s="112"/>
      <c r="H34" s="112"/>
      <c r="I34" s="112"/>
      <c r="J34" s="112"/>
      <c r="K34" s="112"/>
      <c r="L34" s="112"/>
      <c r="M34" s="112"/>
      <c r="N34" s="112"/>
      <c r="O34" s="112"/>
      <c r="P34" s="186"/>
      <c r="Q34" s="24"/>
      <c r="R34" s="719"/>
      <c r="S34" s="719"/>
      <c r="T34" s="719"/>
      <c r="U34" s="719"/>
      <c r="V34" s="719"/>
    </row>
    <row r="35" spans="1:22">
      <c r="A35" s="717"/>
      <c r="B35" s="97" t="s">
        <v>44</v>
      </c>
      <c r="C35" s="112"/>
      <c r="D35" s="112"/>
      <c r="E35" s="112"/>
      <c r="F35" s="112">
        <v>48.249180000000003</v>
      </c>
      <c r="G35" s="112"/>
      <c r="H35" s="112"/>
      <c r="I35" s="112"/>
      <c r="J35" s="112"/>
      <c r="K35" s="112"/>
      <c r="L35" s="112"/>
      <c r="M35" s="112"/>
      <c r="N35" s="112"/>
      <c r="O35" s="112"/>
      <c r="P35" s="186"/>
      <c r="Q35" s="24"/>
      <c r="R35" s="719"/>
      <c r="S35" s="719"/>
      <c r="T35" s="719"/>
      <c r="U35" s="719"/>
      <c r="V35" s="719"/>
    </row>
    <row r="36" spans="1:22">
      <c r="A36" s="717"/>
      <c r="B36" s="116" t="s">
        <v>46</v>
      </c>
      <c r="C36" s="112">
        <v>55.7</v>
      </c>
      <c r="D36" s="112">
        <v>57.1</v>
      </c>
      <c r="E36" s="112"/>
      <c r="F36" s="112">
        <v>53.877940000000002</v>
      </c>
      <c r="G36" s="112"/>
      <c r="H36" s="112"/>
      <c r="I36" s="112"/>
      <c r="J36" s="112"/>
      <c r="K36" s="112"/>
      <c r="L36" s="112"/>
      <c r="M36" s="112"/>
      <c r="N36" s="112"/>
      <c r="O36" s="112"/>
      <c r="P36" s="186"/>
      <c r="Q36" s="24"/>
      <c r="R36" s="24"/>
      <c r="S36" s="24"/>
    </row>
    <row r="37" spans="1:22">
      <c r="A37" s="717" t="s">
        <v>4</v>
      </c>
      <c r="B37" s="97" t="s">
        <v>43</v>
      </c>
      <c r="C37" s="112"/>
      <c r="D37" s="112"/>
      <c r="E37" s="112"/>
      <c r="F37" s="112"/>
      <c r="G37" s="112">
        <v>100</v>
      </c>
      <c r="H37" s="112">
        <v>100</v>
      </c>
      <c r="I37" s="112">
        <v>84.796379999999999</v>
      </c>
      <c r="J37" s="112">
        <v>84.448949999999996</v>
      </c>
      <c r="K37" s="112">
        <v>82.590280000000007</v>
      </c>
      <c r="L37" s="112"/>
      <c r="M37" s="112"/>
      <c r="N37" s="112"/>
      <c r="O37" s="112"/>
      <c r="P37" s="186"/>
      <c r="Q37" s="24"/>
      <c r="R37" s="24"/>
      <c r="S37" s="24"/>
    </row>
    <row r="38" spans="1:22">
      <c r="A38" s="717"/>
      <c r="B38" s="97" t="s">
        <v>44</v>
      </c>
      <c r="C38" s="112"/>
      <c r="D38" s="112"/>
      <c r="E38" s="112"/>
      <c r="F38" s="112"/>
      <c r="G38" s="112">
        <v>100</v>
      </c>
      <c r="H38" s="112">
        <v>98</v>
      </c>
      <c r="I38" s="112">
        <v>76.665940000000006</v>
      </c>
      <c r="J38" s="112">
        <v>75.027050000000003</v>
      </c>
      <c r="K38" s="112">
        <v>77.632710000000003</v>
      </c>
      <c r="L38" s="112"/>
      <c r="M38" s="112"/>
      <c r="N38" s="112"/>
      <c r="O38" s="112"/>
      <c r="P38" s="186"/>
      <c r="Q38" s="24"/>
      <c r="R38" s="24"/>
      <c r="S38" s="24"/>
    </row>
    <row r="39" spans="1:22">
      <c r="A39" s="717"/>
      <c r="B39" s="116" t="s">
        <v>46</v>
      </c>
      <c r="C39" s="112">
        <v>99</v>
      </c>
      <c r="D39" s="112">
        <v>98.4</v>
      </c>
      <c r="E39" s="112">
        <v>98.3</v>
      </c>
      <c r="F39" s="112">
        <v>99.4</v>
      </c>
      <c r="G39" s="112">
        <v>97</v>
      </c>
      <c r="H39" s="112">
        <v>99</v>
      </c>
      <c r="I39" s="112">
        <v>80.646950000000004</v>
      </c>
      <c r="J39" s="112">
        <v>79.642309999999995</v>
      </c>
      <c r="K39" s="112">
        <v>80.061149999999998</v>
      </c>
      <c r="L39" s="112"/>
      <c r="M39" s="112"/>
      <c r="N39" s="112"/>
      <c r="O39" s="112"/>
      <c r="P39" s="186"/>
      <c r="Q39" s="24"/>
      <c r="R39" s="24"/>
      <c r="S39" s="24"/>
    </row>
    <row r="40" spans="1:22">
      <c r="A40" s="717" t="s">
        <v>3</v>
      </c>
      <c r="B40" s="97" t="s">
        <v>43</v>
      </c>
      <c r="C40" s="112">
        <v>87.67</v>
      </c>
      <c r="D40" s="112">
        <v>89.54</v>
      </c>
      <c r="E40" s="112">
        <v>89.83</v>
      </c>
      <c r="F40" s="112">
        <v>89.63</v>
      </c>
      <c r="G40" s="112">
        <v>90.2</v>
      </c>
      <c r="H40" s="112">
        <v>89.9</v>
      </c>
      <c r="I40" s="112">
        <v>89.6</v>
      </c>
      <c r="J40" s="112">
        <v>78.522720000000007</v>
      </c>
      <c r="K40" s="112"/>
      <c r="L40" s="112"/>
      <c r="M40" s="112"/>
      <c r="N40" s="112"/>
      <c r="O40" s="112"/>
      <c r="P40" s="186"/>
      <c r="Q40" s="24"/>
      <c r="R40" s="24"/>
      <c r="S40" s="24"/>
    </row>
    <row r="41" spans="1:22">
      <c r="A41" s="717"/>
      <c r="B41" s="97" t="s">
        <v>44</v>
      </c>
      <c r="C41" s="112">
        <v>89.78</v>
      </c>
      <c r="D41" s="112">
        <v>90.62</v>
      </c>
      <c r="E41" s="112">
        <v>91.14</v>
      </c>
      <c r="F41" s="112">
        <v>91.01</v>
      </c>
      <c r="G41" s="112">
        <v>91.28</v>
      </c>
      <c r="H41" s="112">
        <v>90.4</v>
      </c>
      <c r="I41" s="112">
        <v>89.6</v>
      </c>
      <c r="J41" s="112"/>
      <c r="K41" s="112"/>
      <c r="L41" s="112"/>
      <c r="M41" s="112"/>
      <c r="N41" s="112"/>
      <c r="O41" s="112"/>
      <c r="P41" s="186"/>
      <c r="Q41" s="24"/>
      <c r="R41" s="24"/>
      <c r="S41" s="24"/>
    </row>
    <row r="42" spans="1:22">
      <c r="A42" s="717"/>
      <c r="B42" s="116" t="s">
        <v>46</v>
      </c>
      <c r="C42" s="112">
        <v>88.73</v>
      </c>
      <c r="D42" s="112">
        <v>90.08</v>
      </c>
      <c r="E42" s="112">
        <v>90.49</v>
      </c>
      <c r="F42" s="112">
        <v>90.32</v>
      </c>
      <c r="G42" s="112">
        <v>90.74</v>
      </c>
      <c r="H42" s="112">
        <v>90.2</v>
      </c>
      <c r="I42" s="112">
        <v>89.6</v>
      </c>
      <c r="J42" s="112">
        <v>71.926609999999997</v>
      </c>
      <c r="K42" s="112"/>
      <c r="L42" s="112"/>
      <c r="M42" s="112"/>
      <c r="N42" s="112"/>
      <c r="O42" s="112"/>
      <c r="P42" s="186"/>
      <c r="Q42" s="24"/>
      <c r="R42" s="24"/>
      <c r="S42" s="24"/>
    </row>
    <row r="43" spans="1:22" ht="15" customHeight="1">
      <c r="A43" s="726" t="s">
        <v>117</v>
      </c>
      <c r="B43" s="129" t="s">
        <v>43</v>
      </c>
      <c r="C43" s="115">
        <v>27.545578315283315</v>
      </c>
      <c r="D43" s="115">
        <v>29.641819609246049</v>
      </c>
      <c r="E43" s="115">
        <v>32.981298242490183</v>
      </c>
      <c r="F43" s="115">
        <v>32.981298242490183</v>
      </c>
      <c r="G43" s="115">
        <v>29.8</v>
      </c>
      <c r="H43" s="115">
        <v>32.200000000000003</v>
      </c>
      <c r="I43" s="115">
        <v>26.8</v>
      </c>
      <c r="J43" s="115">
        <v>34.6</v>
      </c>
      <c r="K43" s="115">
        <v>36.6</v>
      </c>
      <c r="L43" s="115">
        <v>37.299999999999997</v>
      </c>
      <c r="M43" s="115">
        <v>38.9</v>
      </c>
      <c r="N43" s="115">
        <v>39.799999999999997</v>
      </c>
      <c r="O43" s="115"/>
      <c r="P43" s="186"/>
      <c r="Q43" s="24"/>
      <c r="R43" s="24"/>
      <c r="S43" s="24"/>
    </row>
    <row r="44" spans="1:22">
      <c r="A44" s="726"/>
      <c r="B44" s="129" t="s">
        <v>44</v>
      </c>
      <c r="C44" s="115">
        <v>32.152206848459173</v>
      </c>
      <c r="D44" s="115">
        <v>34.463131161662304</v>
      </c>
      <c r="E44" s="115">
        <v>35.63353281759354</v>
      </c>
      <c r="F44" s="115">
        <v>35.63353281759354</v>
      </c>
      <c r="G44" s="115">
        <v>30.4</v>
      </c>
      <c r="H44" s="115">
        <v>31.5</v>
      </c>
      <c r="I44" s="115">
        <v>28.1</v>
      </c>
      <c r="J44" s="115">
        <v>32</v>
      </c>
      <c r="K44" s="115">
        <v>32.6</v>
      </c>
      <c r="L44" s="115">
        <v>32.200000000000003</v>
      </c>
      <c r="M44" s="115">
        <v>33.200000000000003</v>
      </c>
      <c r="N44" s="115">
        <v>34.200000000000003</v>
      </c>
      <c r="O44" s="115"/>
      <c r="P44" s="186"/>
      <c r="Q44" s="24"/>
      <c r="R44" s="24"/>
      <c r="S44" s="24"/>
    </row>
    <row r="45" spans="1:22">
      <c r="A45" s="726"/>
      <c r="B45" s="233" t="s">
        <v>46</v>
      </c>
      <c r="C45" s="115">
        <v>29.862713132140684</v>
      </c>
      <c r="D45" s="115">
        <v>32.066940015756998</v>
      </c>
      <c r="E45" s="115">
        <v>34.31537259258404</v>
      </c>
      <c r="F45" s="115">
        <v>34.31537259258404</v>
      </c>
      <c r="G45" s="115">
        <v>30.1</v>
      </c>
      <c r="H45" s="115">
        <v>31.8</v>
      </c>
      <c r="I45" s="115">
        <v>27.5</v>
      </c>
      <c r="J45" s="115">
        <v>33.299999999999997</v>
      </c>
      <c r="K45" s="115">
        <v>34.6</v>
      </c>
      <c r="L45" s="115">
        <v>34.799999999999997</v>
      </c>
      <c r="M45" s="115">
        <v>36</v>
      </c>
      <c r="N45" s="115">
        <v>37</v>
      </c>
      <c r="O45" s="115"/>
      <c r="P45" s="186"/>
      <c r="Q45" s="24"/>
      <c r="R45" s="24"/>
      <c r="S45" s="24"/>
    </row>
    <row r="46" spans="1:22">
      <c r="A46" s="717" t="s">
        <v>2</v>
      </c>
      <c r="B46" s="97" t="s">
        <v>43</v>
      </c>
      <c r="C46" s="112"/>
      <c r="D46" s="112"/>
      <c r="E46" s="112">
        <v>24.9</v>
      </c>
      <c r="F46" s="112">
        <v>25</v>
      </c>
      <c r="G46" s="112">
        <v>25</v>
      </c>
      <c r="H46" s="112">
        <v>25.7</v>
      </c>
      <c r="I46" s="112"/>
      <c r="J46" s="112"/>
      <c r="K46" s="112"/>
      <c r="L46" s="112"/>
      <c r="M46" s="112"/>
      <c r="N46" s="112"/>
      <c r="O46" s="112"/>
      <c r="P46" s="186"/>
      <c r="Q46" s="24"/>
      <c r="R46" s="24"/>
      <c r="S46" s="24"/>
    </row>
    <row r="47" spans="1:22">
      <c r="A47" s="717"/>
      <c r="B47" s="97" t="s">
        <v>44</v>
      </c>
      <c r="C47" s="112"/>
      <c r="D47" s="112"/>
      <c r="E47" s="112">
        <v>32.6</v>
      </c>
      <c r="F47" s="112">
        <v>31.1</v>
      </c>
      <c r="G47" s="112">
        <v>30.9</v>
      </c>
      <c r="H47" s="112">
        <v>30.5</v>
      </c>
      <c r="I47" s="112"/>
      <c r="J47" s="112"/>
      <c r="K47" s="112"/>
      <c r="L47" s="112"/>
      <c r="M47" s="112"/>
      <c r="N47" s="112"/>
      <c r="O47" s="112"/>
      <c r="P47" s="186"/>
      <c r="Q47" s="24"/>
      <c r="R47" s="24"/>
      <c r="S47" s="24"/>
    </row>
    <row r="48" spans="1:22">
      <c r="A48" s="717"/>
      <c r="B48" s="116" t="s">
        <v>46</v>
      </c>
      <c r="C48" s="112">
        <v>29.5</v>
      </c>
      <c r="D48" s="112">
        <v>24.8</v>
      </c>
      <c r="E48" s="112">
        <v>28.7</v>
      </c>
      <c r="F48" s="112">
        <v>28</v>
      </c>
      <c r="G48" s="112">
        <v>27.9</v>
      </c>
      <c r="H48" s="112">
        <v>28.1</v>
      </c>
      <c r="I48" s="112"/>
      <c r="J48" s="112"/>
      <c r="K48" s="112"/>
      <c r="L48" s="112"/>
      <c r="M48" s="112"/>
      <c r="N48" s="112"/>
      <c r="O48" s="112"/>
      <c r="P48" s="186"/>
      <c r="Q48" s="24"/>
      <c r="R48" s="24"/>
    </row>
    <row r="49" spans="1:24">
      <c r="A49" s="717" t="s">
        <v>1</v>
      </c>
      <c r="B49" s="97" t="s">
        <v>43</v>
      </c>
      <c r="C49" s="112"/>
      <c r="D49" s="112"/>
      <c r="E49" s="112">
        <v>50</v>
      </c>
      <c r="F49" s="112">
        <v>50.9</v>
      </c>
      <c r="G49" s="112">
        <v>50</v>
      </c>
      <c r="H49" s="115">
        <v>51.1</v>
      </c>
      <c r="I49" s="115">
        <v>52.3</v>
      </c>
      <c r="J49" s="115">
        <v>53.2</v>
      </c>
      <c r="K49" s="115">
        <v>53.5</v>
      </c>
      <c r="L49" s="115">
        <v>61.45</v>
      </c>
      <c r="M49" s="115">
        <v>54.61</v>
      </c>
      <c r="N49" s="115">
        <v>52.78</v>
      </c>
      <c r="O49" s="115">
        <v>61.24</v>
      </c>
      <c r="P49" s="181">
        <v>59.71</v>
      </c>
      <c r="Q49" s="24"/>
      <c r="R49" s="24"/>
    </row>
    <row r="50" spans="1:24">
      <c r="A50" s="717"/>
      <c r="B50" s="97" t="s">
        <v>44</v>
      </c>
      <c r="C50" s="112"/>
      <c r="D50" s="112"/>
      <c r="E50" s="112">
        <v>50</v>
      </c>
      <c r="F50" s="112">
        <v>52.1</v>
      </c>
      <c r="G50" s="112">
        <v>49.2</v>
      </c>
      <c r="H50" s="115">
        <v>50.4</v>
      </c>
      <c r="I50" s="115">
        <v>52.4</v>
      </c>
      <c r="J50" s="115">
        <v>52.4</v>
      </c>
      <c r="K50" s="115">
        <v>52.7</v>
      </c>
      <c r="L50" s="115">
        <v>54.73</v>
      </c>
      <c r="M50" s="115">
        <v>50.12</v>
      </c>
      <c r="N50" s="115">
        <v>48.32</v>
      </c>
      <c r="O50" s="115">
        <v>55.44</v>
      </c>
      <c r="P50" s="181">
        <v>53.61</v>
      </c>
      <c r="Q50" s="24"/>
      <c r="R50" s="24"/>
    </row>
    <row r="51" spans="1:24" ht="15" thickBot="1">
      <c r="A51" s="718"/>
      <c r="B51" s="234" t="s">
        <v>46</v>
      </c>
      <c r="C51" s="188"/>
      <c r="D51" s="188"/>
      <c r="E51" s="188">
        <v>50</v>
      </c>
      <c r="F51" s="188">
        <v>51.5</v>
      </c>
      <c r="G51" s="188">
        <v>49.6</v>
      </c>
      <c r="H51" s="182">
        <v>50.1</v>
      </c>
      <c r="I51" s="182">
        <v>52.5</v>
      </c>
      <c r="J51" s="182">
        <v>52.8</v>
      </c>
      <c r="K51" s="182">
        <v>53.1</v>
      </c>
      <c r="L51" s="182">
        <v>58.08</v>
      </c>
      <c r="M51" s="182">
        <v>52.36</v>
      </c>
      <c r="N51" s="182">
        <v>50.56</v>
      </c>
      <c r="O51" s="182">
        <v>58.33</v>
      </c>
      <c r="P51" s="183">
        <v>56.66</v>
      </c>
      <c r="Q51" s="24"/>
      <c r="R51" s="24"/>
    </row>
    <row r="52" spans="1:24">
      <c r="B52" s="24"/>
      <c r="C52" s="24"/>
      <c r="D52" s="24"/>
      <c r="E52" s="24"/>
      <c r="F52" s="24"/>
      <c r="G52" s="24"/>
      <c r="H52" s="24"/>
      <c r="I52" s="24"/>
      <c r="J52" s="24"/>
      <c r="L52" s="24"/>
      <c r="M52" s="24"/>
      <c r="N52" s="24"/>
      <c r="O52" s="24"/>
      <c r="P52" s="24"/>
      <c r="Q52" s="24"/>
      <c r="R52" s="24"/>
    </row>
    <row r="53" spans="1:24" ht="15" customHeight="1">
      <c r="B53" s="11"/>
      <c r="C53" s="24"/>
      <c r="D53" s="24"/>
      <c r="E53" s="24"/>
      <c r="F53" s="24"/>
      <c r="G53" s="24"/>
      <c r="H53" s="24"/>
      <c r="I53" s="24"/>
      <c r="J53" s="24"/>
      <c r="L53" s="24"/>
      <c r="M53" s="24"/>
      <c r="N53" s="24"/>
      <c r="O53" s="24"/>
      <c r="P53" s="24"/>
      <c r="Q53" s="24"/>
      <c r="R53" s="24"/>
    </row>
    <row r="54" spans="1:24">
      <c r="B54" s="24"/>
      <c r="C54" s="24"/>
      <c r="D54" s="24"/>
      <c r="E54" s="24"/>
      <c r="F54" s="24"/>
      <c r="G54" s="24"/>
      <c r="H54" s="24"/>
      <c r="I54" s="24"/>
      <c r="J54" s="24"/>
      <c r="K54" s="74"/>
      <c r="L54" s="24"/>
      <c r="M54" s="24"/>
      <c r="N54" s="24"/>
      <c r="O54" s="24"/>
      <c r="P54" s="24"/>
      <c r="Q54" s="24"/>
      <c r="R54" s="24"/>
    </row>
    <row r="55" spans="1:24" ht="15" customHeight="1">
      <c r="C55" s="24"/>
      <c r="D55" s="24"/>
      <c r="E55" s="24"/>
      <c r="F55" s="24"/>
      <c r="G55" s="24"/>
      <c r="H55" s="24"/>
      <c r="I55" s="24"/>
      <c r="J55" s="80"/>
      <c r="K55" s="74"/>
      <c r="L55" s="24"/>
      <c r="M55" s="24"/>
      <c r="N55" s="24"/>
      <c r="O55" s="24"/>
      <c r="P55" s="24"/>
      <c r="Q55" s="24"/>
      <c r="R55" s="24"/>
      <c r="S55" s="24"/>
      <c r="T55" s="24"/>
      <c r="U55" s="24"/>
      <c r="V55" s="24"/>
      <c r="W55" s="24"/>
      <c r="X55" s="24"/>
    </row>
    <row r="56" spans="1:24" ht="15" customHeight="1">
      <c r="C56" s="24"/>
      <c r="D56" s="24"/>
      <c r="E56" s="24"/>
      <c r="F56" s="24"/>
      <c r="G56" s="24"/>
      <c r="H56" s="24"/>
      <c r="I56" s="24"/>
      <c r="J56" s="80"/>
      <c r="K56" s="74"/>
      <c r="L56" s="24"/>
      <c r="M56" s="24"/>
      <c r="N56" s="24"/>
      <c r="O56" s="24"/>
      <c r="P56" s="24"/>
      <c r="Q56" s="24"/>
      <c r="R56" s="24"/>
      <c r="S56" s="24"/>
      <c r="T56" s="24"/>
      <c r="U56" s="24"/>
      <c r="V56" s="24"/>
      <c r="W56" s="24"/>
      <c r="X56" s="24"/>
    </row>
    <row r="57" spans="1:24" ht="15" customHeight="1">
      <c r="C57" s="24"/>
      <c r="D57" s="24"/>
      <c r="E57" s="24"/>
      <c r="F57" s="24"/>
      <c r="G57" s="24"/>
      <c r="H57" s="24"/>
      <c r="I57" s="24"/>
      <c r="J57" s="80"/>
      <c r="K57" s="74"/>
      <c r="L57" s="24"/>
      <c r="M57" s="24"/>
      <c r="N57" s="24"/>
      <c r="O57" s="24"/>
      <c r="P57" s="24"/>
      <c r="Q57" s="24"/>
      <c r="R57" s="24"/>
      <c r="S57" s="24"/>
      <c r="T57" s="24"/>
      <c r="U57" s="24"/>
      <c r="V57" s="24"/>
      <c r="W57" s="24"/>
      <c r="X57" s="24"/>
    </row>
    <row r="58" spans="1:24" ht="15" customHeight="1">
      <c r="B58" s="11"/>
      <c r="C58" s="24"/>
      <c r="D58" s="24"/>
      <c r="E58" s="24"/>
      <c r="F58" s="24"/>
      <c r="G58" s="24"/>
      <c r="H58" s="24"/>
      <c r="I58" s="24"/>
      <c r="J58" s="24"/>
      <c r="L58" s="24"/>
      <c r="M58" s="24"/>
      <c r="N58" s="24"/>
      <c r="O58" s="24"/>
      <c r="P58" s="24"/>
      <c r="Q58" s="24"/>
      <c r="R58" s="24"/>
      <c r="S58" s="24"/>
      <c r="T58" s="24"/>
      <c r="U58" s="24"/>
      <c r="V58" s="24"/>
      <c r="W58" s="24"/>
      <c r="X58" s="24"/>
    </row>
    <row r="59" spans="1:24" ht="15" customHeight="1">
      <c r="C59" s="24"/>
      <c r="D59" s="24"/>
      <c r="E59" s="24"/>
      <c r="F59" s="24"/>
      <c r="G59" s="24"/>
      <c r="H59" s="24"/>
      <c r="I59" s="24"/>
      <c r="J59" s="80"/>
      <c r="K59" s="74"/>
      <c r="L59" s="24"/>
      <c r="M59" s="24"/>
      <c r="N59" s="24"/>
      <c r="O59" s="24"/>
      <c r="P59" s="24"/>
      <c r="Q59" s="24"/>
      <c r="R59" s="24"/>
      <c r="S59" s="24"/>
      <c r="T59" s="24"/>
      <c r="U59" s="24"/>
      <c r="V59" s="24"/>
      <c r="W59" s="24"/>
      <c r="X59" s="24"/>
    </row>
    <row r="60" spans="1:24" ht="15" customHeight="1">
      <c r="C60" s="24"/>
      <c r="D60" s="24"/>
      <c r="E60" s="24"/>
      <c r="F60" s="24"/>
      <c r="G60" s="24"/>
      <c r="H60" s="24"/>
      <c r="I60" s="24"/>
      <c r="J60" s="80"/>
      <c r="K60" s="74"/>
      <c r="L60" s="24"/>
      <c r="M60" s="24"/>
      <c r="N60" s="24"/>
      <c r="O60" s="24"/>
      <c r="P60" s="24"/>
      <c r="Q60" s="24"/>
      <c r="R60" s="24"/>
      <c r="S60" s="24"/>
      <c r="T60" s="24"/>
      <c r="U60" s="24"/>
      <c r="V60" s="24"/>
      <c r="W60" s="24"/>
      <c r="X60" s="24"/>
    </row>
    <row r="61" spans="1:24" ht="15" customHeight="1">
      <c r="C61" s="24"/>
      <c r="D61" s="24"/>
      <c r="E61" s="24"/>
      <c r="F61" s="24"/>
      <c r="G61" s="24"/>
      <c r="H61" s="24"/>
      <c r="I61" s="24"/>
      <c r="J61" s="80"/>
      <c r="K61" s="74"/>
      <c r="L61" s="24"/>
      <c r="M61" s="24"/>
      <c r="N61" s="24"/>
      <c r="O61" s="24"/>
      <c r="P61" s="24"/>
      <c r="Q61" s="24"/>
      <c r="R61" s="24"/>
      <c r="S61" s="24"/>
      <c r="T61" s="24"/>
      <c r="U61" s="24"/>
      <c r="V61" s="24"/>
      <c r="W61" s="24"/>
      <c r="X61" s="24"/>
    </row>
    <row r="62" spans="1:24" ht="15" customHeight="1">
      <c r="B62" s="11"/>
      <c r="C62" s="24"/>
      <c r="D62" s="24"/>
      <c r="E62" s="24"/>
      <c r="F62" s="24"/>
      <c r="G62" s="24"/>
      <c r="H62" s="24"/>
      <c r="I62" s="24"/>
      <c r="J62" s="24"/>
      <c r="L62" s="24"/>
      <c r="M62" s="24"/>
      <c r="N62" s="24"/>
      <c r="O62" s="24"/>
      <c r="P62" s="24"/>
      <c r="Q62" s="24"/>
      <c r="R62" s="24"/>
      <c r="S62" s="24"/>
      <c r="T62" s="24"/>
      <c r="U62" s="24"/>
      <c r="V62" s="24"/>
      <c r="W62" s="24"/>
      <c r="X62" s="24"/>
    </row>
    <row r="63" spans="1:24" ht="15" customHeight="1">
      <c r="B63" s="24"/>
      <c r="C63" s="28"/>
      <c r="D63" s="28"/>
      <c r="E63" s="28"/>
      <c r="F63" s="28"/>
      <c r="G63" s="28"/>
      <c r="H63" s="28"/>
      <c r="I63" s="28"/>
      <c r="J63" s="43"/>
      <c r="L63" s="24"/>
      <c r="M63" s="24"/>
      <c r="N63" s="24"/>
      <c r="O63" s="24"/>
      <c r="P63" s="24"/>
      <c r="Q63" s="24"/>
      <c r="R63" s="24"/>
    </row>
    <row r="64" spans="1:24" ht="15" customHeight="1">
      <c r="B64" s="24"/>
      <c r="C64" s="28"/>
      <c r="D64" s="28"/>
      <c r="E64" s="28"/>
      <c r="F64" s="28"/>
      <c r="G64" s="28"/>
      <c r="H64" s="28"/>
      <c r="I64" s="28"/>
      <c r="J64" s="43"/>
      <c r="L64" s="24"/>
      <c r="M64" s="24"/>
      <c r="N64" s="24"/>
      <c r="O64" s="24"/>
      <c r="P64" s="24"/>
      <c r="Q64" s="24"/>
      <c r="R64" s="24"/>
    </row>
    <row r="65" spans="1:18">
      <c r="B65" s="24"/>
      <c r="C65" s="28"/>
      <c r="D65" s="28"/>
      <c r="E65" s="28"/>
      <c r="F65" s="28"/>
      <c r="G65" s="28"/>
      <c r="H65" s="28"/>
      <c r="I65" s="28"/>
      <c r="J65" s="43"/>
      <c r="L65" s="24"/>
      <c r="M65" s="24"/>
      <c r="N65" s="24"/>
      <c r="O65" s="24"/>
      <c r="P65" s="24"/>
      <c r="Q65" s="24"/>
      <c r="R65" s="24"/>
    </row>
    <row r="66" spans="1:18">
      <c r="B66" s="24"/>
      <c r="C66" s="28"/>
      <c r="D66" s="28"/>
      <c r="E66" s="28"/>
      <c r="F66" s="28"/>
      <c r="G66" s="28"/>
      <c r="H66" s="28"/>
      <c r="I66" s="28"/>
      <c r="J66" s="43"/>
      <c r="L66" s="24"/>
      <c r="M66" s="24"/>
      <c r="N66" s="24"/>
      <c r="O66" s="24"/>
      <c r="P66" s="24"/>
      <c r="Q66" s="24"/>
      <c r="R66" s="24"/>
    </row>
    <row r="67" spans="1:18">
      <c r="B67" s="24"/>
      <c r="C67" s="24"/>
      <c r="D67" s="24"/>
      <c r="E67" s="24"/>
      <c r="F67" s="24"/>
      <c r="G67" s="24"/>
      <c r="H67" s="24"/>
      <c r="I67" s="24"/>
      <c r="J67" s="24"/>
      <c r="L67" s="24"/>
      <c r="M67" s="24"/>
      <c r="N67" s="24"/>
      <c r="O67" s="24"/>
      <c r="P67" s="24"/>
      <c r="Q67" s="24"/>
      <c r="R67" s="24"/>
    </row>
    <row r="68" spans="1:18">
      <c r="A68" s="24"/>
      <c r="B68" s="24"/>
      <c r="C68" s="24"/>
      <c r="D68" s="24"/>
      <c r="E68" s="24"/>
      <c r="F68" s="24"/>
      <c r="G68" s="24"/>
      <c r="H68" s="24"/>
      <c r="I68" s="24"/>
      <c r="J68" s="24"/>
      <c r="K68" s="24"/>
      <c r="L68" s="24"/>
      <c r="M68" s="24"/>
      <c r="N68" s="24"/>
      <c r="O68" s="24"/>
      <c r="P68" s="24"/>
      <c r="Q68" s="24"/>
      <c r="R68" s="24"/>
    </row>
    <row r="69" spans="1:18">
      <c r="A69" s="24"/>
      <c r="B69" s="24"/>
      <c r="C69" s="24"/>
      <c r="D69" s="24"/>
      <c r="E69" s="24"/>
      <c r="F69" s="24"/>
      <c r="G69" s="24"/>
      <c r="H69" s="24"/>
      <c r="I69" s="24"/>
      <c r="J69" s="24"/>
      <c r="K69" s="24"/>
      <c r="L69" s="24"/>
      <c r="M69" s="24"/>
      <c r="N69" s="24"/>
      <c r="O69" s="24"/>
      <c r="P69" s="24"/>
      <c r="Q69" s="24"/>
      <c r="R69" s="24"/>
    </row>
    <row r="70" spans="1:18">
      <c r="A70" s="24"/>
      <c r="B70" s="24"/>
      <c r="C70" s="24"/>
      <c r="D70" s="24"/>
      <c r="E70" s="24"/>
      <c r="F70" s="24"/>
      <c r="G70" s="24"/>
      <c r="H70" s="24"/>
      <c r="I70" s="24"/>
      <c r="J70" s="24"/>
      <c r="K70" s="24"/>
      <c r="L70" s="24"/>
      <c r="M70" s="24"/>
      <c r="N70" s="24"/>
      <c r="O70" s="24"/>
      <c r="P70" s="24"/>
      <c r="Q70" s="24"/>
      <c r="R70" s="24"/>
    </row>
  </sheetData>
  <mergeCells count="21">
    <mergeCell ref="A4:A6"/>
    <mergeCell ref="A7:A9"/>
    <mergeCell ref="R8:V12"/>
    <mergeCell ref="A10:A12"/>
    <mergeCell ref="A13:A15"/>
    <mergeCell ref="R13:V15"/>
    <mergeCell ref="A16:A18"/>
    <mergeCell ref="R16:V20"/>
    <mergeCell ref="A19:A21"/>
    <mergeCell ref="R21:V25"/>
    <mergeCell ref="A22:A24"/>
    <mergeCell ref="A25:A27"/>
    <mergeCell ref="R26:V35"/>
    <mergeCell ref="A46:A48"/>
    <mergeCell ref="A49:A51"/>
    <mergeCell ref="A28:A30"/>
    <mergeCell ref="A31:A33"/>
    <mergeCell ref="A34:A36"/>
    <mergeCell ref="A37:A39"/>
    <mergeCell ref="A40:A42"/>
    <mergeCell ref="A43:A45"/>
  </mergeCells>
  <hyperlinks>
    <hyperlink ref="Y5" location="Content!B27" display="Back to Content Page" xr:uid="{00000000-0004-0000-2700-000000000000}"/>
  </hyperlinks>
  <pageMargins left="0.7" right="0.7" top="0.75" bottom="0.75" header="0.3" footer="0.3"/>
  <pageSetup paperSize="9" scale="64" orientation="landscape" r:id="rId1"/>
  <headerFooter>
    <oddFooter>&amp;C&amp;P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Y70"/>
  <sheetViews>
    <sheetView workbookViewId="0">
      <pane xSplit="2" ySplit="3" topLeftCell="C4" activePane="bottomRight" state="frozen"/>
      <selection pane="topRight" activeCell="C1" sqref="C1"/>
      <selection pane="bottomLeft" activeCell="A4" sqref="A4"/>
      <selection pane="bottomRight" activeCell="I12" sqref="I12"/>
    </sheetView>
  </sheetViews>
  <sheetFormatPr defaultColWidth="9.21875" defaultRowHeight="14.4"/>
  <cols>
    <col min="1" max="1" width="33.77734375" customWidth="1"/>
    <col min="2" max="2" width="9" customWidth="1"/>
    <col min="3" max="16" width="9.77734375" customWidth="1"/>
    <col min="17" max="17" width="4.21875" customWidth="1"/>
  </cols>
  <sheetData>
    <row r="1" spans="1:25">
      <c r="A1" s="16" t="s">
        <v>704</v>
      </c>
      <c r="B1" s="24"/>
      <c r="C1" s="24"/>
      <c r="D1" s="24"/>
      <c r="E1" s="24"/>
      <c r="F1" s="24"/>
      <c r="G1" s="24"/>
      <c r="H1" s="24"/>
      <c r="I1" s="24"/>
      <c r="J1" s="24"/>
      <c r="Q1" s="32"/>
      <c r="R1" s="32"/>
      <c r="S1" s="49"/>
      <c r="T1" s="49"/>
      <c r="U1" s="49"/>
      <c r="V1" s="49"/>
      <c r="W1" s="49"/>
    </row>
    <row r="2" spans="1:25" ht="15" thickBot="1">
      <c r="A2" s="24"/>
      <c r="B2" s="24"/>
      <c r="C2" s="24"/>
      <c r="D2" s="24"/>
      <c r="E2" s="24"/>
      <c r="F2" s="24"/>
      <c r="G2" s="24"/>
      <c r="H2" s="24"/>
      <c r="I2" s="24"/>
      <c r="J2" s="24"/>
      <c r="Q2" s="32"/>
      <c r="R2" s="32"/>
      <c r="S2" s="49"/>
      <c r="T2" s="49"/>
      <c r="U2" s="49"/>
      <c r="V2" s="49"/>
      <c r="W2" s="49"/>
    </row>
    <row r="3" spans="1:25">
      <c r="A3" s="231" t="s">
        <v>15</v>
      </c>
      <c r="B3" s="232" t="s">
        <v>45</v>
      </c>
      <c r="C3" s="209">
        <v>2010</v>
      </c>
      <c r="D3" s="209">
        <v>2011</v>
      </c>
      <c r="E3" s="209">
        <v>2012</v>
      </c>
      <c r="F3" s="209">
        <v>2013</v>
      </c>
      <c r="G3" s="209">
        <v>2014</v>
      </c>
      <c r="H3" s="209">
        <v>2015</v>
      </c>
      <c r="I3" s="210">
        <v>2016</v>
      </c>
      <c r="J3" s="210">
        <v>2017</v>
      </c>
      <c r="K3" s="210">
        <v>2018</v>
      </c>
      <c r="L3" s="210">
        <v>2019</v>
      </c>
      <c r="M3" s="210">
        <v>2020</v>
      </c>
      <c r="N3" s="210">
        <v>2021</v>
      </c>
      <c r="O3" s="210">
        <v>2022</v>
      </c>
      <c r="P3" s="211">
        <v>2023</v>
      </c>
      <c r="Q3" s="24"/>
      <c r="R3" s="24"/>
    </row>
    <row r="4" spans="1:25">
      <c r="A4" s="717" t="s">
        <v>14</v>
      </c>
      <c r="B4" s="97" t="s">
        <v>43</v>
      </c>
      <c r="C4" s="112">
        <v>76.391679999999994</v>
      </c>
      <c r="D4" s="112"/>
      <c r="E4" s="112"/>
      <c r="F4" s="112"/>
      <c r="G4" s="112"/>
      <c r="H4" s="112"/>
      <c r="I4" s="112"/>
      <c r="J4" s="112"/>
      <c r="K4" s="112"/>
      <c r="L4" s="112"/>
      <c r="M4" s="112"/>
      <c r="N4" s="112"/>
      <c r="O4" s="112"/>
      <c r="P4" s="186"/>
      <c r="Q4" s="24"/>
      <c r="R4" s="24"/>
    </row>
    <row r="5" spans="1:25">
      <c r="A5" s="717"/>
      <c r="B5" s="97" t="s">
        <v>44</v>
      </c>
      <c r="C5" s="112">
        <v>65.966380000000001</v>
      </c>
      <c r="D5" s="112"/>
      <c r="E5" s="112"/>
      <c r="F5" s="112"/>
      <c r="G5" s="112"/>
      <c r="H5" s="112"/>
      <c r="I5" s="112"/>
      <c r="J5" s="112"/>
      <c r="K5" s="112"/>
      <c r="L5" s="112"/>
      <c r="M5" s="112"/>
      <c r="N5" s="112"/>
      <c r="O5" s="112"/>
      <c r="P5" s="186"/>
      <c r="Q5" s="24"/>
      <c r="Y5" s="48" t="s">
        <v>12</v>
      </c>
    </row>
    <row r="6" spans="1:25">
      <c r="A6" s="717"/>
      <c r="B6" s="116" t="s">
        <v>46</v>
      </c>
      <c r="C6" s="112">
        <v>86.969620000000006</v>
      </c>
      <c r="D6" s="112"/>
      <c r="E6" s="112"/>
      <c r="F6" s="112"/>
      <c r="G6" s="112"/>
      <c r="H6" s="112"/>
      <c r="I6" s="112"/>
      <c r="J6" s="112"/>
      <c r="K6" s="112"/>
      <c r="L6" s="112"/>
      <c r="M6" s="112"/>
      <c r="N6" s="112"/>
      <c r="O6" s="112"/>
      <c r="P6" s="186"/>
      <c r="Q6" s="24"/>
      <c r="R6" s="24"/>
    </row>
    <row r="7" spans="1:25">
      <c r="A7" s="717" t="s">
        <v>13</v>
      </c>
      <c r="B7" s="97" t="s">
        <v>43</v>
      </c>
      <c r="C7" s="112"/>
      <c r="D7" s="112"/>
      <c r="E7" s="112"/>
      <c r="F7" s="112"/>
      <c r="G7" s="112"/>
      <c r="H7" s="112"/>
      <c r="I7" s="112"/>
      <c r="J7" s="112"/>
      <c r="K7" s="112"/>
      <c r="L7" s="112"/>
      <c r="M7" s="112"/>
      <c r="N7" s="112">
        <v>89.487660000000005</v>
      </c>
      <c r="O7" s="112"/>
      <c r="P7" s="186"/>
      <c r="Q7" s="24"/>
      <c r="R7" s="149" t="s">
        <v>74</v>
      </c>
    </row>
    <row r="8" spans="1:25">
      <c r="A8" s="717"/>
      <c r="B8" s="97" t="s">
        <v>44</v>
      </c>
      <c r="C8" s="112"/>
      <c r="D8" s="112"/>
      <c r="E8" s="112"/>
      <c r="F8" s="112"/>
      <c r="G8" s="112"/>
      <c r="H8" s="112"/>
      <c r="I8" s="112"/>
      <c r="J8" s="112"/>
      <c r="K8" s="112"/>
      <c r="L8" s="112"/>
      <c r="M8" s="112"/>
      <c r="N8" s="112">
        <v>82.760959999999997</v>
      </c>
      <c r="O8" s="112"/>
      <c r="P8" s="186"/>
      <c r="Q8" s="24"/>
      <c r="R8" s="685" t="s">
        <v>735</v>
      </c>
      <c r="S8" s="685"/>
      <c r="T8" s="685"/>
      <c r="U8" s="685"/>
      <c r="V8" s="685"/>
    </row>
    <row r="9" spans="1:25" ht="15" customHeight="1">
      <c r="A9" s="717"/>
      <c r="B9" s="116" t="s">
        <v>46</v>
      </c>
      <c r="C9" s="112"/>
      <c r="D9" s="112"/>
      <c r="E9" s="112"/>
      <c r="F9" s="112"/>
      <c r="G9" s="112"/>
      <c r="H9" s="112"/>
      <c r="I9" s="112"/>
      <c r="J9" s="112"/>
      <c r="K9" s="112"/>
      <c r="L9" s="112"/>
      <c r="M9" s="112"/>
      <c r="N9" s="112">
        <v>86.086889999999997</v>
      </c>
      <c r="O9" s="112"/>
      <c r="P9" s="186"/>
      <c r="Q9" s="24"/>
      <c r="R9" s="685"/>
      <c r="S9" s="685"/>
      <c r="T9" s="685"/>
      <c r="U9" s="685"/>
      <c r="V9" s="685"/>
    </row>
    <row r="10" spans="1:25">
      <c r="A10" s="717" t="s">
        <v>259</v>
      </c>
      <c r="B10" s="97" t="s">
        <v>43</v>
      </c>
      <c r="C10" s="112"/>
      <c r="D10" s="112"/>
      <c r="E10" s="112"/>
      <c r="F10" s="112">
        <v>73.448620000000005</v>
      </c>
      <c r="G10" s="112">
        <v>72.135400000000004</v>
      </c>
      <c r="H10" s="112"/>
      <c r="I10" s="112"/>
      <c r="J10" s="112">
        <v>70.48366</v>
      </c>
      <c r="K10" s="112">
        <v>80.792360000000002</v>
      </c>
      <c r="L10" s="112"/>
      <c r="M10" s="112"/>
      <c r="N10" s="112"/>
      <c r="O10" s="112"/>
      <c r="P10" s="186"/>
      <c r="Q10" s="24"/>
      <c r="R10" s="685"/>
      <c r="S10" s="685"/>
      <c r="T10" s="685"/>
      <c r="U10" s="685"/>
      <c r="V10" s="685"/>
    </row>
    <row r="11" spans="1:25">
      <c r="A11" s="717"/>
      <c r="B11" s="97" t="s">
        <v>44</v>
      </c>
      <c r="C11" s="112"/>
      <c r="D11" s="112"/>
      <c r="E11" s="112"/>
      <c r="F11" s="112">
        <v>73.839619999999996</v>
      </c>
      <c r="G11" s="112">
        <v>73.337729999999993</v>
      </c>
      <c r="H11" s="112"/>
      <c r="I11" s="112"/>
      <c r="J11" s="112">
        <v>70.84572</v>
      </c>
      <c r="K11" s="112">
        <v>81.749600000000001</v>
      </c>
      <c r="L11" s="112"/>
      <c r="M11" s="112"/>
      <c r="N11" s="112"/>
      <c r="O11" s="112"/>
      <c r="P11" s="186"/>
      <c r="Q11" s="24"/>
      <c r="R11" s="685"/>
      <c r="S11" s="685"/>
      <c r="T11" s="685"/>
      <c r="U11" s="685"/>
      <c r="V11" s="685"/>
      <c r="W11" s="49"/>
      <c r="X11" s="49"/>
    </row>
    <row r="12" spans="1:25">
      <c r="A12" s="717"/>
      <c r="B12" s="116" t="s">
        <v>46</v>
      </c>
      <c r="C12" s="112"/>
      <c r="D12" s="112"/>
      <c r="E12" s="112"/>
      <c r="F12" s="112">
        <v>73.07056</v>
      </c>
      <c r="G12" s="112">
        <v>70.972890000000007</v>
      </c>
      <c r="H12" s="112"/>
      <c r="I12" s="112"/>
      <c r="J12" s="112">
        <v>70.133390000000006</v>
      </c>
      <c r="K12" s="112">
        <v>79.866380000000007</v>
      </c>
      <c r="L12" s="112"/>
      <c r="M12" s="112"/>
      <c r="N12" s="112"/>
      <c r="O12" s="112"/>
      <c r="P12" s="186"/>
      <c r="Q12" s="24"/>
      <c r="R12" s="685"/>
      <c r="S12" s="685"/>
      <c r="T12" s="685"/>
      <c r="U12" s="685"/>
      <c r="V12" s="685"/>
    </row>
    <row r="13" spans="1:25" ht="15" customHeight="1">
      <c r="A13" s="717" t="s">
        <v>85</v>
      </c>
      <c r="B13" s="97" t="s">
        <v>43</v>
      </c>
      <c r="C13" s="112"/>
      <c r="D13" s="112"/>
      <c r="E13" s="112"/>
      <c r="F13" s="112"/>
      <c r="G13" s="112"/>
      <c r="H13" s="112"/>
      <c r="I13" s="112"/>
      <c r="J13" s="112"/>
      <c r="K13" s="112"/>
      <c r="L13" s="112"/>
      <c r="M13" s="112"/>
      <c r="N13" s="112"/>
      <c r="O13" s="112"/>
      <c r="P13" s="186"/>
      <c r="Q13" s="24"/>
      <c r="R13" s="151"/>
      <c r="S13" s="151"/>
      <c r="T13" s="151"/>
      <c r="U13" s="151"/>
      <c r="V13" s="151"/>
    </row>
    <row r="14" spans="1:25">
      <c r="A14" s="717"/>
      <c r="B14" s="97" t="s">
        <v>44</v>
      </c>
      <c r="C14" s="112"/>
      <c r="D14" s="112"/>
      <c r="E14" s="112"/>
      <c r="F14" s="112"/>
      <c r="G14" s="112"/>
      <c r="H14" s="112"/>
      <c r="I14" s="112"/>
      <c r="J14" s="112"/>
      <c r="K14" s="112"/>
      <c r="L14" s="112"/>
      <c r="M14" s="112"/>
      <c r="N14" s="112"/>
      <c r="O14" s="112"/>
      <c r="P14" s="186"/>
      <c r="Q14" s="24"/>
      <c r="R14" s="151"/>
      <c r="S14" s="151"/>
      <c r="T14" s="151"/>
      <c r="U14" s="151"/>
      <c r="V14" s="151"/>
    </row>
    <row r="15" spans="1:25">
      <c r="A15" s="717"/>
      <c r="B15" s="116" t="s">
        <v>46</v>
      </c>
      <c r="C15" s="112"/>
      <c r="D15" s="112"/>
      <c r="E15" s="112"/>
      <c r="F15" s="112"/>
      <c r="G15" s="112"/>
      <c r="H15" s="112"/>
      <c r="I15" s="112"/>
      <c r="J15" s="112"/>
      <c r="K15" s="112"/>
      <c r="L15" s="112"/>
      <c r="M15" s="112"/>
      <c r="N15" s="112"/>
      <c r="O15" s="112"/>
      <c r="P15" s="186"/>
      <c r="Q15" s="24"/>
      <c r="R15" s="151"/>
      <c r="S15" s="151"/>
      <c r="T15" s="151"/>
      <c r="U15" s="151"/>
      <c r="V15" s="151"/>
    </row>
    <row r="16" spans="1:25" ht="15" customHeight="1">
      <c r="A16" s="717" t="s">
        <v>258</v>
      </c>
      <c r="B16" s="97" t="s">
        <v>43</v>
      </c>
      <c r="C16" s="112">
        <v>89.811589999999995</v>
      </c>
      <c r="D16" s="112">
        <v>93.146979999999999</v>
      </c>
      <c r="E16" s="112">
        <v>94.673550000000006</v>
      </c>
      <c r="F16" s="112">
        <v>97.880470000000003</v>
      </c>
      <c r="G16" s="112">
        <v>96.450199999999995</v>
      </c>
      <c r="H16" s="112">
        <v>97.237579999999994</v>
      </c>
      <c r="I16" s="112"/>
      <c r="J16" s="112"/>
      <c r="K16" s="112"/>
      <c r="L16" s="112"/>
      <c r="M16" s="112"/>
      <c r="N16" s="112"/>
      <c r="O16" s="112"/>
      <c r="P16" s="186"/>
      <c r="Q16" s="24"/>
      <c r="R16" s="151"/>
      <c r="S16" s="151"/>
      <c r="T16" s="151"/>
      <c r="U16" s="151"/>
      <c r="V16" s="151"/>
    </row>
    <row r="17" spans="1:22" ht="15" customHeight="1">
      <c r="A17" s="717"/>
      <c r="B17" s="97" t="s">
        <v>44</v>
      </c>
      <c r="C17" s="112">
        <v>88.026349999999994</v>
      </c>
      <c r="D17" s="112">
        <v>89.844080000000005</v>
      </c>
      <c r="E17" s="112">
        <v>92.968260000000001</v>
      </c>
      <c r="F17" s="112">
        <v>96.55753</v>
      </c>
      <c r="G17" s="112">
        <v>96.123329999999996</v>
      </c>
      <c r="H17" s="112">
        <v>97.053539999999998</v>
      </c>
      <c r="I17" s="112"/>
      <c r="J17" s="112"/>
      <c r="K17" s="112"/>
      <c r="L17" s="112"/>
      <c r="M17" s="112"/>
      <c r="N17" s="112"/>
      <c r="O17" s="112"/>
      <c r="P17" s="186"/>
      <c r="Q17" s="24"/>
      <c r="R17" s="151"/>
      <c r="S17" s="151"/>
      <c r="T17" s="151"/>
      <c r="U17" s="151"/>
      <c r="V17" s="151"/>
    </row>
    <row r="18" spans="1:22">
      <c r="A18" s="717"/>
      <c r="B18" s="116" t="s">
        <v>46</v>
      </c>
      <c r="C18" s="112">
        <v>91.645189999999999</v>
      </c>
      <c r="D18" s="112">
        <v>96.495919999999998</v>
      </c>
      <c r="E18" s="112">
        <v>96.382980000000003</v>
      </c>
      <c r="F18" s="112">
        <v>99.197199999999995</v>
      </c>
      <c r="G18" s="112">
        <v>96.774919999999995</v>
      </c>
      <c r="H18" s="112">
        <v>97.421040000000005</v>
      </c>
      <c r="I18" s="112"/>
      <c r="J18" s="112"/>
      <c r="K18" s="112"/>
      <c r="L18" s="112"/>
      <c r="M18" s="112"/>
      <c r="N18" s="112"/>
      <c r="O18" s="112"/>
      <c r="P18" s="186"/>
      <c r="Q18" s="24"/>
      <c r="R18" s="151"/>
      <c r="S18" s="151"/>
      <c r="T18" s="151"/>
      <c r="U18" s="151"/>
      <c r="V18" s="151"/>
    </row>
    <row r="19" spans="1:22">
      <c r="A19" s="717" t="s">
        <v>11</v>
      </c>
      <c r="B19" s="97" t="s">
        <v>43</v>
      </c>
      <c r="C19" s="112">
        <v>91.81165</v>
      </c>
      <c r="D19" s="112">
        <v>92.843940000000003</v>
      </c>
      <c r="E19" s="112">
        <v>91.772319999999993</v>
      </c>
      <c r="F19" s="112">
        <v>91.281829999999999</v>
      </c>
      <c r="G19" s="112">
        <v>88.096990000000005</v>
      </c>
      <c r="H19" s="112">
        <v>84.924289999999999</v>
      </c>
      <c r="I19" s="112">
        <v>82.627399999999994</v>
      </c>
      <c r="J19" s="112">
        <v>86.691220000000001</v>
      </c>
      <c r="K19" s="112"/>
      <c r="L19" s="112"/>
      <c r="M19" s="112"/>
      <c r="N19" s="112"/>
      <c r="O19" s="112"/>
      <c r="P19" s="186"/>
      <c r="Q19" s="24"/>
      <c r="R19" s="151"/>
      <c r="S19" s="151"/>
      <c r="T19" s="151"/>
      <c r="U19" s="151"/>
      <c r="V19" s="151"/>
    </row>
    <row r="20" spans="1:22">
      <c r="A20" s="717"/>
      <c r="B20" s="97" t="s">
        <v>44</v>
      </c>
      <c r="C20" s="112">
        <v>96.466290000000001</v>
      </c>
      <c r="D20" s="112">
        <v>97.859719999999996</v>
      </c>
      <c r="E20" s="112">
        <v>96.227090000000004</v>
      </c>
      <c r="F20" s="112">
        <v>96.492339999999999</v>
      </c>
      <c r="G20" s="112">
        <v>92.893339999999995</v>
      </c>
      <c r="H20" s="112">
        <v>89.065619999999996</v>
      </c>
      <c r="I20" s="112">
        <v>86.75224</v>
      </c>
      <c r="J20" s="112">
        <v>79.890609999999995</v>
      </c>
      <c r="K20" s="112"/>
      <c r="L20" s="112"/>
      <c r="M20" s="112"/>
      <c r="N20" s="112"/>
      <c r="O20" s="112"/>
      <c r="P20" s="186"/>
      <c r="Q20" s="24"/>
      <c r="R20" s="151"/>
      <c r="S20" s="151"/>
      <c r="T20" s="151"/>
      <c r="U20" s="151"/>
      <c r="V20" s="151"/>
    </row>
    <row r="21" spans="1:22">
      <c r="A21" s="717"/>
      <c r="B21" s="116" t="s">
        <v>46</v>
      </c>
      <c r="C21" s="112">
        <v>87.144800000000004</v>
      </c>
      <c r="D21" s="112">
        <v>87.820530000000005</v>
      </c>
      <c r="E21" s="112">
        <v>87.327119999999994</v>
      </c>
      <c r="F21" s="112">
        <v>86.100750000000005</v>
      </c>
      <c r="G21" s="112">
        <v>83.332579999999993</v>
      </c>
      <c r="H21" s="112">
        <v>80.802459999999996</v>
      </c>
      <c r="I21" s="112">
        <v>78.508610000000004</v>
      </c>
      <c r="J21" s="112">
        <v>83.307649999999995</v>
      </c>
      <c r="K21" s="112"/>
      <c r="L21" s="112"/>
      <c r="M21" s="112"/>
      <c r="N21" s="112"/>
      <c r="O21" s="112"/>
      <c r="P21" s="186"/>
      <c r="Q21" s="24"/>
      <c r="R21" s="151"/>
      <c r="S21" s="151"/>
      <c r="T21" s="151"/>
      <c r="U21" s="151"/>
      <c r="V21" s="151"/>
    </row>
    <row r="22" spans="1:22">
      <c r="A22" s="717" t="s">
        <v>10</v>
      </c>
      <c r="B22" s="97" t="s">
        <v>43</v>
      </c>
      <c r="C22" s="112"/>
      <c r="D22" s="112"/>
      <c r="E22" s="112"/>
      <c r="F22" s="112"/>
      <c r="G22" s="112"/>
      <c r="H22" s="112"/>
      <c r="I22" s="112"/>
      <c r="J22" s="112"/>
      <c r="K22" s="112">
        <v>74.860609999999994</v>
      </c>
      <c r="L22" s="112">
        <v>69.967920000000007</v>
      </c>
      <c r="M22" s="115">
        <v>68.276390000000006</v>
      </c>
      <c r="N22" s="115">
        <v>70.731700000000004</v>
      </c>
      <c r="O22" s="115">
        <v>65.435010000000005</v>
      </c>
      <c r="P22" s="181"/>
      <c r="Q22" s="24"/>
      <c r="R22" s="151"/>
      <c r="S22" s="151"/>
      <c r="T22" s="151"/>
      <c r="U22" s="151"/>
      <c r="V22" s="151"/>
    </row>
    <row r="23" spans="1:22">
      <c r="A23" s="717"/>
      <c r="B23" s="97" t="s">
        <v>44</v>
      </c>
      <c r="C23" s="112"/>
      <c r="D23" s="112"/>
      <c r="E23" s="112"/>
      <c r="F23" s="112"/>
      <c r="G23" s="112"/>
      <c r="H23" s="112"/>
      <c r="I23" s="112"/>
      <c r="J23" s="112"/>
      <c r="K23" s="112">
        <v>75.467680000000001</v>
      </c>
      <c r="L23" s="112">
        <v>71.005669999999995</v>
      </c>
      <c r="M23" s="115">
        <v>65.474130000000002</v>
      </c>
      <c r="N23" s="115">
        <v>67.20308</v>
      </c>
      <c r="O23" s="115">
        <v>63.884410000000003</v>
      </c>
      <c r="P23" s="181"/>
      <c r="Q23" s="24"/>
      <c r="R23" s="151"/>
      <c r="S23" s="151"/>
      <c r="T23" s="151"/>
      <c r="U23" s="151"/>
      <c r="V23" s="151"/>
    </row>
    <row r="24" spans="1:22">
      <c r="A24" s="717"/>
      <c r="B24" s="116" t="s">
        <v>46</v>
      </c>
      <c r="C24" s="112"/>
      <c r="D24" s="112"/>
      <c r="E24" s="112"/>
      <c r="F24" s="112"/>
      <c r="G24" s="112"/>
      <c r="H24" s="112"/>
      <c r="I24" s="112"/>
      <c r="J24" s="112"/>
      <c r="K24" s="112">
        <v>74.258219999999994</v>
      </c>
      <c r="L24" s="112">
        <v>68.939509999999999</v>
      </c>
      <c r="M24" s="115">
        <v>66.863519999999994</v>
      </c>
      <c r="N24" s="115">
        <v>68.952190000000002</v>
      </c>
      <c r="O24" s="115">
        <v>64.652699999999996</v>
      </c>
      <c r="P24" s="181"/>
      <c r="Q24" s="24"/>
      <c r="R24" s="151"/>
      <c r="S24" s="151"/>
      <c r="T24" s="151"/>
      <c r="U24" s="151"/>
      <c r="V24" s="151"/>
    </row>
    <row r="25" spans="1:22">
      <c r="A25" s="717" t="s">
        <v>9</v>
      </c>
      <c r="B25" s="97" t="s">
        <v>43</v>
      </c>
      <c r="C25" s="112"/>
      <c r="D25" s="112"/>
      <c r="E25" s="112"/>
      <c r="F25" s="112">
        <v>81.818079999999995</v>
      </c>
      <c r="G25" s="112">
        <v>80.720330000000004</v>
      </c>
      <c r="H25" s="112">
        <v>80.570300000000003</v>
      </c>
      <c r="I25" s="112">
        <v>79.328069999999997</v>
      </c>
      <c r="J25" s="112"/>
      <c r="K25" s="112">
        <v>82.673730000000006</v>
      </c>
      <c r="L25" s="112">
        <v>81.435029999999998</v>
      </c>
      <c r="M25" s="112"/>
      <c r="N25" s="112"/>
      <c r="O25" s="112"/>
      <c r="P25" s="186"/>
      <c r="Q25" s="24"/>
      <c r="R25" s="151"/>
      <c r="S25" s="151"/>
      <c r="T25" s="151"/>
      <c r="U25" s="151"/>
      <c r="V25" s="151"/>
    </row>
    <row r="26" spans="1:22">
      <c r="A26" s="717"/>
      <c r="B26" s="97" t="s">
        <v>44</v>
      </c>
      <c r="C26" s="112"/>
      <c r="D26" s="112"/>
      <c r="E26" s="112"/>
      <c r="F26" s="112">
        <v>81.130719999999997</v>
      </c>
      <c r="G26" s="112">
        <v>80.323620000000005</v>
      </c>
      <c r="H26" s="112">
        <v>80.115380000000002</v>
      </c>
      <c r="I26" s="112">
        <v>78.606200000000001</v>
      </c>
      <c r="J26" s="112"/>
      <c r="K26" s="112">
        <v>86.623990000000006</v>
      </c>
      <c r="L26" s="112">
        <v>81.861350000000002</v>
      </c>
      <c r="M26" s="112"/>
      <c r="N26" s="112"/>
      <c r="O26" s="112"/>
      <c r="P26" s="186"/>
      <c r="Q26" s="24"/>
      <c r="R26" s="155"/>
    </row>
    <row r="27" spans="1:22">
      <c r="A27" s="717"/>
      <c r="B27" s="116" t="s">
        <v>46</v>
      </c>
      <c r="C27" s="112"/>
      <c r="D27" s="112"/>
      <c r="E27" s="112"/>
      <c r="F27" s="112">
        <v>82.507810000000006</v>
      </c>
      <c r="G27" s="112">
        <v>81.117810000000006</v>
      </c>
      <c r="H27" s="112">
        <v>81.025599999999997</v>
      </c>
      <c r="I27" s="112">
        <v>80.049859999999995</v>
      </c>
      <c r="J27" s="112"/>
      <c r="K27" s="112">
        <v>78.732550000000003</v>
      </c>
      <c r="L27" s="112">
        <v>81.010260000000002</v>
      </c>
      <c r="M27" s="112"/>
      <c r="N27" s="112"/>
      <c r="O27" s="112"/>
      <c r="P27" s="186"/>
      <c r="Q27" s="24"/>
      <c r="R27" s="24"/>
    </row>
    <row r="28" spans="1:22">
      <c r="A28" s="717" t="s">
        <v>8</v>
      </c>
      <c r="B28" s="97" t="s">
        <v>43</v>
      </c>
      <c r="C28" s="112"/>
      <c r="D28" s="112"/>
      <c r="E28" s="112"/>
      <c r="F28" s="112"/>
      <c r="G28" s="112"/>
      <c r="H28" s="112">
        <v>92.925309999999996</v>
      </c>
      <c r="I28" s="112">
        <v>93.56617</v>
      </c>
      <c r="J28" s="112">
        <v>95.946020000000004</v>
      </c>
      <c r="K28" s="112">
        <v>95.42868</v>
      </c>
      <c r="L28" s="112">
        <v>95.276089999999996</v>
      </c>
      <c r="M28" s="112">
        <v>95.630610000000004</v>
      </c>
      <c r="N28" s="107"/>
      <c r="O28" s="107"/>
      <c r="P28" s="186"/>
      <c r="Q28" s="24"/>
    </row>
    <row r="29" spans="1:22">
      <c r="A29" s="717"/>
      <c r="B29" s="97" t="s">
        <v>44</v>
      </c>
      <c r="C29" s="112"/>
      <c r="D29" s="112"/>
      <c r="E29" s="112"/>
      <c r="F29" s="112"/>
      <c r="G29" s="112"/>
      <c r="H29" s="112">
        <v>94.371740000000003</v>
      </c>
      <c r="I29" s="112">
        <v>94.826650000000001</v>
      </c>
      <c r="J29" s="112">
        <v>98.181070000000005</v>
      </c>
      <c r="K29" s="112">
        <v>96.673310000000001</v>
      </c>
      <c r="L29" s="112">
        <v>96.240690000000001</v>
      </c>
      <c r="M29" s="112">
        <v>94.511089999999996</v>
      </c>
      <c r="N29" s="112"/>
      <c r="O29" s="112"/>
      <c r="P29" s="186"/>
      <c r="Q29" s="24"/>
      <c r="R29" s="24"/>
    </row>
    <row r="30" spans="1:22">
      <c r="A30" s="717"/>
      <c r="B30" s="116" t="s">
        <v>46</v>
      </c>
      <c r="C30" s="112"/>
      <c r="D30" s="112"/>
      <c r="E30" s="112"/>
      <c r="F30" s="112"/>
      <c r="G30" s="112"/>
      <c r="H30" s="112">
        <v>91.534840000000003</v>
      </c>
      <c r="I30" s="112">
        <v>92.355959999999996</v>
      </c>
      <c r="J30" s="112">
        <v>93.799620000000004</v>
      </c>
      <c r="K30" s="112">
        <v>94.23236</v>
      </c>
      <c r="L30" s="112">
        <v>94.348119999999994</v>
      </c>
      <c r="M30" s="112">
        <v>95.064350000000005</v>
      </c>
      <c r="N30" s="112"/>
      <c r="O30" s="112"/>
      <c r="P30" s="186"/>
      <c r="Q30" s="24"/>
      <c r="R30" s="24"/>
    </row>
    <row r="31" spans="1:22">
      <c r="A31" s="717" t="s">
        <v>6</v>
      </c>
      <c r="B31" s="97" t="s">
        <v>43</v>
      </c>
      <c r="C31" s="112">
        <v>65.040270000000007</v>
      </c>
      <c r="D31" s="112">
        <v>62.582349999999998</v>
      </c>
      <c r="E31" s="112">
        <v>60.585709999999999</v>
      </c>
      <c r="F31" s="112">
        <v>61.124659999999999</v>
      </c>
      <c r="G31" s="112">
        <v>58.57837</v>
      </c>
      <c r="H31" s="112">
        <v>56.890880000000003</v>
      </c>
      <c r="I31" s="112"/>
      <c r="J31" s="112"/>
      <c r="K31" s="112"/>
      <c r="L31" s="112"/>
      <c r="M31" s="115">
        <v>62.623249999999999</v>
      </c>
      <c r="N31" s="115"/>
      <c r="O31" s="115">
        <v>56.520699999999998</v>
      </c>
      <c r="P31" s="181"/>
      <c r="Q31" s="24"/>
      <c r="R31" s="24"/>
    </row>
    <row r="32" spans="1:22">
      <c r="A32" s="717"/>
      <c r="B32" s="97" t="s">
        <v>44</v>
      </c>
      <c r="C32" s="112">
        <v>58.456470000000003</v>
      </c>
      <c r="D32" s="112">
        <v>56.650860000000002</v>
      </c>
      <c r="E32" s="112">
        <v>55.04242</v>
      </c>
      <c r="F32" s="112">
        <v>55.930280000000003</v>
      </c>
      <c r="G32" s="112">
        <v>54.04177</v>
      </c>
      <c r="H32" s="112">
        <v>52.902810000000002</v>
      </c>
      <c r="I32" s="112"/>
      <c r="J32" s="112"/>
      <c r="K32" s="112"/>
      <c r="L32" s="112"/>
      <c r="M32" s="115">
        <v>68.796270000000007</v>
      </c>
      <c r="N32" s="115"/>
      <c r="O32" s="115">
        <v>60.8872</v>
      </c>
      <c r="P32" s="181"/>
      <c r="Q32" s="24"/>
      <c r="R32" s="24"/>
    </row>
    <row r="33" spans="1:19">
      <c r="A33" s="717"/>
      <c r="B33" s="116" t="s">
        <v>46</v>
      </c>
      <c r="C33" s="112">
        <v>71.732140000000001</v>
      </c>
      <c r="D33" s="112">
        <v>68.610249999999994</v>
      </c>
      <c r="E33" s="112">
        <v>66.216459999999998</v>
      </c>
      <c r="F33" s="112">
        <v>66.396950000000004</v>
      </c>
      <c r="G33" s="112">
        <v>63.17859</v>
      </c>
      <c r="H33" s="112">
        <v>60.930610000000001</v>
      </c>
      <c r="I33" s="112"/>
      <c r="J33" s="112"/>
      <c r="K33" s="112"/>
      <c r="L33" s="112"/>
      <c r="M33" s="115">
        <v>65.706980000000001</v>
      </c>
      <c r="N33" s="115"/>
      <c r="O33" s="115">
        <v>58.703690000000002</v>
      </c>
      <c r="P33" s="181"/>
      <c r="Q33" s="24"/>
      <c r="R33" s="24"/>
    </row>
    <row r="34" spans="1:19">
      <c r="A34" s="717" t="s">
        <v>5</v>
      </c>
      <c r="B34" s="97" t="s">
        <v>43</v>
      </c>
      <c r="C34" s="112"/>
      <c r="D34" s="112"/>
      <c r="E34" s="112"/>
      <c r="F34" s="112"/>
      <c r="G34" s="112"/>
      <c r="H34" s="112"/>
      <c r="I34" s="112"/>
      <c r="J34" s="115">
        <v>98.783199999999994</v>
      </c>
      <c r="K34" s="115"/>
      <c r="L34" s="115"/>
      <c r="M34" s="115"/>
      <c r="N34" s="112"/>
      <c r="O34" s="112"/>
      <c r="P34" s="186"/>
      <c r="Q34" s="24"/>
      <c r="R34" s="24"/>
      <c r="S34" s="24"/>
    </row>
    <row r="35" spans="1:19">
      <c r="A35" s="717"/>
      <c r="B35" s="97" t="s">
        <v>44</v>
      </c>
      <c r="C35" s="112"/>
      <c r="D35" s="112"/>
      <c r="E35" s="112"/>
      <c r="F35" s="112"/>
      <c r="G35" s="112"/>
      <c r="H35" s="112"/>
      <c r="I35" s="112"/>
      <c r="J35" s="115">
        <v>98.597740000000002</v>
      </c>
      <c r="K35" s="115"/>
      <c r="L35" s="115"/>
      <c r="M35" s="115"/>
      <c r="N35" s="112"/>
      <c r="O35" s="112"/>
      <c r="P35" s="186"/>
      <c r="Q35" s="24"/>
      <c r="R35" s="24"/>
      <c r="S35" s="24"/>
    </row>
    <row r="36" spans="1:19">
      <c r="A36" s="717"/>
      <c r="B36" s="116" t="s">
        <v>46</v>
      </c>
      <c r="C36" s="112"/>
      <c r="D36" s="112"/>
      <c r="E36" s="112"/>
      <c r="F36" s="112"/>
      <c r="G36" s="112"/>
      <c r="H36" s="112"/>
      <c r="I36" s="112"/>
      <c r="J36" s="115">
        <v>98.691739999999996</v>
      </c>
      <c r="K36" s="115">
        <v>99.872060000000005</v>
      </c>
      <c r="L36" s="115">
        <v>99.732290000000006</v>
      </c>
      <c r="M36" s="115">
        <v>99.541910000000001</v>
      </c>
      <c r="N36" s="112"/>
      <c r="O36" s="112"/>
      <c r="P36" s="186"/>
      <c r="Q36" s="24"/>
      <c r="R36" s="24"/>
      <c r="S36" s="24"/>
    </row>
    <row r="37" spans="1:19">
      <c r="A37" s="717" t="s">
        <v>4</v>
      </c>
      <c r="B37" s="97" t="s">
        <v>43</v>
      </c>
      <c r="C37" s="112"/>
      <c r="D37" s="112"/>
      <c r="E37" s="112"/>
      <c r="F37" s="112"/>
      <c r="G37" s="112"/>
      <c r="H37" s="112"/>
      <c r="I37" s="112"/>
      <c r="J37" s="112"/>
      <c r="K37" s="112"/>
      <c r="L37" s="112"/>
      <c r="M37" s="112"/>
      <c r="N37" s="112"/>
      <c r="O37" s="112">
        <v>97.693290000000005</v>
      </c>
      <c r="P37" s="186"/>
      <c r="Q37" s="24"/>
      <c r="R37" s="24"/>
      <c r="S37" s="24"/>
    </row>
    <row r="38" spans="1:19">
      <c r="A38" s="717"/>
      <c r="B38" s="97" t="s">
        <v>44</v>
      </c>
      <c r="C38" s="112"/>
      <c r="D38" s="112"/>
      <c r="E38" s="112"/>
      <c r="F38" s="112"/>
      <c r="G38" s="112"/>
      <c r="H38" s="112"/>
      <c r="I38" s="112"/>
      <c r="J38" s="112"/>
      <c r="K38" s="112"/>
      <c r="L38" s="112"/>
      <c r="M38" s="112"/>
      <c r="N38" s="112"/>
      <c r="O38" s="112">
        <v>94.345849999999999</v>
      </c>
      <c r="P38" s="186"/>
      <c r="Q38" s="24"/>
      <c r="R38" s="24"/>
      <c r="S38" s="24"/>
    </row>
    <row r="39" spans="1:19">
      <c r="A39" s="717"/>
      <c r="B39" s="116" t="s">
        <v>46</v>
      </c>
      <c r="C39" s="112"/>
      <c r="D39" s="112"/>
      <c r="E39" s="112"/>
      <c r="F39" s="112"/>
      <c r="G39" s="112"/>
      <c r="H39" s="112"/>
      <c r="I39" s="112"/>
      <c r="J39" s="112"/>
      <c r="K39" s="112">
        <v>99.559629999999999</v>
      </c>
      <c r="L39" s="112">
        <v>99.952759999999998</v>
      </c>
      <c r="M39" s="112">
        <v>97.638999999999996</v>
      </c>
      <c r="N39" s="112">
        <v>97.095820000000003</v>
      </c>
      <c r="O39" s="112">
        <v>95.990759999999995</v>
      </c>
      <c r="P39" s="186"/>
      <c r="Q39" s="24"/>
      <c r="R39" s="24"/>
      <c r="S39" s="24"/>
    </row>
    <row r="40" spans="1:19">
      <c r="A40" s="717" t="s">
        <v>3</v>
      </c>
      <c r="B40" s="97" t="s">
        <v>43</v>
      </c>
      <c r="C40" s="112"/>
      <c r="D40" s="112"/>
      <c r="E40" s="112"/>
      <c r="F40" s="112"/>
      <c r="G40" s="112"/>
      <c r="H40" s="112"/>
      <c r="I40" s="112"/>
      <c r="J40" s="112">
        <v>85.859129999999993</v>
      </c>
      <c r="K40" s="112">
        <v>96.049520000000001</v>
      </c>
      <c r="L40" s="112">
        <v>98.036699999999996</v>
      </c>
      <c r="M40" s="112">
        <v>96.368120000000005</v>
      </c>
      <c r="N40" s="112">
        <v>97.837260000000001</v>
      </c>
      <c r="O40" s="112"/>
      <c r="P40" s="186"/>
      <c r="Q40" s="24"/>
      <c r="R40" s="24"/>
      <c r="S40" s="24"/>
    </row>
    <row r="41" spans="1:19">
      <c r="A41" s="717"/>
      <c r="B41" s="97" t="s">
        <v>44</v>
      </c>
      <c r="C41" s="112"/>
      <c r="D41" s="112"/>
      <c r="E41" s="112"/>
      <c r="F41" s="112"/>
      <c r="G41" s="112"/>
      <c r="H41" s="112"/>
      <c r="I41" s="112"/>
      <c r="J41" s="112">
        <v>90.258970000000005</v>
      </c>
      <c r="K41" s="112">
        <v>91.621880000000004</v>
      </c>
      <c r="L41" s="112">
        <v>95.267799999999994</v>
      </c>
      <c r="M41" s="112">
        <v>92.460890000000006</v>
      </c>
      <c r="N41" s="112">
        <v>92.361080000000001</v>
      </c>
      <c r="O41" s="112"/>
      <c r="P41" s="186"/>
      <c r="Q41" s="24"/>
      <c r="R41" s="24"/>
      <c r="S41" s="24"/>
    </row>
    <row r="42" spans="1:19">
      <c r="A42" s="717"/>
      <c r="B42" s="116" t="s">
        <v>46</v>
      </c>
      <c r="C42" s="112"/>
      <c r="D42" s="112"/>
      <c r="E42" s="112"/>
      <c r="F42" s="112"/>
      <c r="G42" s="112"/>
      <c r="H42" s="112"/>
      <c r="I42" s="112"/>
      <c r="J42" s="112">
        <v>88.096689999999995</v>
      </c>
      <c r="K42" s="112">
        <v>93.797989999999999</v>
      </c>
      <c r="L42" s="112">
        <v>96.628119999999996</v>
      </c>
      <c r="M42" s="112">
        <v>94.379900000000006</v>
      </c>
      <c r="N42" s="112">
        <v>95.051389999999998</v>
      </c>
      <c r="O42" s="112"/>
      <c r="P42" s="186"/>
      <c r="Q42" s="24"/>
      <c r="R42" s="24"/>
      <c r="S42" s="24"/>
    </row>
    <row r="43" spans="1:19" ht="15" customHeight="1">
      <c r="A43" s="726" t="s">
        <v>117</v>
      </c>
      <c r="B43" s="129" t="s">
        <v>43</v>
      </c>
      <c r="C43" s="112"/>
      <c r="D43" s="112"/>
      <c r="E43" s="112"/>
      <c r="F43" s="112"/>
      <c r="G43" s="112"/>
      <c r="H43" s="112"/>
      <c r="I43" s="112"/>
      <c r="J43" s="112">
        <v>45.907980000000002</v>
      </c>
      <c r="K43" s="112">
        <v>48.522979999999997</v>
      </c>
      <c r="L43" s="112">
        <v>50.504770000000001</v>
      </c>
      <c r="M43" s="112">
        <v>50.947690000000001</v>
      </c>
      <c r="N43" s="112">
        <v>51.195360000000001</v>
      </c>
      <c r="O43" s="112"/>
      <c r="P43" s="186"/>
      <c r="Q43" s="24"/>
      <c r="R43" s="24"/>
      <c r="S43" s="24"/>
    </row>
    <row r="44" spans="1:19">
      <c r="A44" s="726"/>
      <c r="B44" s="129" t="s">
        <v>44</v>
      </c>
      <c r="C44" s="112"/>
      <c r="D44" s="112"/>
      <c r="E44" s="112"/>
      <c r="F44" s="112"/>
      <c r="G44" s="112"/>
      <c r="H44" s="112"/>
      <c r="I44" s="112"/>
      <c r="J44" s="112">
        <v>45.93656</v>
      </c>
      <c r="K44" s="112">
        <v>47.147199999999998</v>
      </c>
      <c r="L44" s="112">
        <v>48.488079999999997</v>
      </c>
      <c r="M44" s="112">
        <v>47.94012</v>
      </c>
      <c r="N44" s="112">
        <v>47.814259999999997</v>
      </c>
      <c r="O44" s="112"/>
      <c r="P44" s="186"/>
      <c r="Q44" s="24"/>
      <c r="R44" s="24"/>
      <c r="S44" s="24"/>
    </row>
    <row r="45" spans="1:19">
      <c r="A45" s="726"/>
      <c r="B45" s="233" t="s">
        <v>46</v>
      </c>
      <c r="C45" s="112"/>
      <c r="D45" s="112"/>
      <c r="E45" s="112"/>
      <c r="F45" s="112"/>
      <c r="G45" s="112"/>
      <c r="H45" s="112"/>
      <c r="I45" s="112"/>
      <c r="J45" s="112">
        <v>45.922350000000002</v>
      </c>
      <c r="K45" s="112">
        <v>47.82799</v>
      </c>
      <c r="L45" s="112">
        <v>49.488059999999997</v>
      </c>
      <c r="M45" s="112">
        <v>49.43486</v>
      </c>
      <c r="N45" s="112">
        <v>49.495289999999997</v>
      </c>
      <c r="O45" s="112"/>
      <c r="P45" s="186"/>
      <c r="Q45" s="24"/>
      <c r="R45" s="24"/>
      <c r="S45" s="24"/>
    </row>
    <row r="46" spans="1:19">
      <c r="A46" s="717" t="s">
        <v>2</v>
      </c>
      <c r="B46" s="97" t="s">
        <v>43</v>
      </c>
      <c r="C46" s="112"/>
      <c r="D46" s="112"/>
      <c r="E46" s="112"/>
      <c r="F46" s="112"/>
      <c r="G46" s="112"/>
      <c r="H46" s="112"/>
      <c r="I46" s="112"/>
      <c r="J46" s="112"/>
      <c r="K46" s="112"/>
      <c r="L46" s="112"/>
      <c r="M46" s="112"/>
      <c r="N46" s="112"/>
      <c r="O46" s="112"/>
      <c r="P46" s="186"/>
      <c r="Q46" s="24"/>
      <c r="R46" s="24"/>
      <c r="S46" s="24"/>
    </row>
    <row r="47" spans="1:19">
      <c r="A47" s="717"/>
      <c r="B47" s="97" t="s">
        <v>44</v>
      </c>
      <c r="C47" s="112"/>
      <c r="D47" s="112"/>
      <c r="E47" s="112"/>
      <c r="F47" s="112"/>
      <c r="G47" s="112"/>
      <c r="H47" s="112"/>
      <c r="I47" s="112"/>
      <c r="J47" s="112"/>
      <c r="K47" s="112"/>
      <c r="L47" s="112"/>
      <c r="M47" s="112"/>
      <c r="N47" s="112"/>
      <c r="O47" s="112"/>
      <c r="P47" s="186"/>
      <c r="Q47" s="24"/>
      <c r="R47" s="24"/>
      <c r="S47" s="24"/>
    </row>
    <row r="48" spans="1:19">
      <c r="A48" s="717"/>
      <c r="B48" s="116" t="s">
        <v>46</v>
      </c>
      <c r="C48" s="112"/>
      <c r="D48" s="112"/>
      <c r="E48" s="112"/>
      <c r="F48" s="112"/>
      <c r="G48" s="112"/>
      <c r="H48" s="112"/>
      <c r="I48" s="112"/>
      <c r="J48" s="112"/>
      <c r="K48" s="112"/>
      <c r="L48" s="112"/>
      <c r="M48" s="112"/>
      <c r="N48" s="112"/>
      <c r="O48" s="112"/>
      <c r="P48" s="186"/>
      <c r="Q48" s="24"/>
      <c r="R48" s="24"/>
    </row>
    <row r="49" spans="1:24">
      <c r="A49" s="717" t="s">
        <v>1</v>
      </c>
      <c r="B49" s="97" t="s">
        <v>43</v>
      </c>
      <c r="C49" s="112"/>
      <c r="D49" s="112"/>
      <c r="E49" s="112">
        <v>95.272599999999997</v>
      </c>
      <c r="F49" s="112">
        <v>97.744429999999994</v>
      </c>
      <c r="G49" s="112"/>
      <c r="H49" s="112"/>
      <c r="I49" s="112"/>
      <c r="J49" s="112"/>
      <c r="K49" s="112"/>
      <c r="L49" s="112"/>
      <c r="M49" s="112"/>
      <c r="N49" s="112"/>
      <c r="O49" s="112"/>
      <c r="P49" s="186"/>
      <c r="Q49" s="24"/>
      <c r="R49" s="24"/>
    </row>
    <row r="50" spans="1:24">
      <c r="A50" s="717"/>
      <c r="B50" s="97" t="s">
        <v>44</v>
      </c>
      <c r="C50" s="112"/>
      <c r="D50" s="112"/>
      <c r="E50" s="112">
        <v>92.857439999999997</v>
      </c>
      <c r="F50" s="112"/>
      <c r="G50" s="112"/>
      <c r="H50" s="112"/>
      <c r="I50" s="112"/>
      <c r="J50" s="112"/>
      <c r="K50" s="112"/>
      <c r="L50" s="112"/>
      <c r="M50" s="112"/>
      <c r="N50" s="112"/>
      <c r="O50" s="112"/>
      <c r="P50" s="186"/>
      <c r="Q50" s="24"/>
      <c r="R50" s="24"/>
    </row>
    <row r="51" spans="1:24" ht="15" thickBot="1">
      <c r="A51" s="718"/>
      <c r="B51" s="234" t="s">
        <v>46</v>
      </c>
      <c r="C51" s="188"/>
      <c r="D51" s="188"/>
      <c r="E51" s="188">
        <v>97.707689999999999</v>
      </c>
      <c r="F51" s="188"/>
      <c r="G51" s="188"/>
      <c r="H51" s="188"/>
      <c r="I51" s="188"/>
      <c r="J51" s="188"/>
      <c r="K51" s="188"/>
      <c r="L51" s="188"/>
      <c r="M51" s="188"/>
      <c r="N51" s="188"/>
      <c r="O51" s="188"/>
      <c r="P51" s="189"/>
      <c r="Q51" s="24"/>
      <c r="R51" s="24"/>
    </row>
    <row r="52" spans="1:24">
      <c r="B52" s="24"/>
      <c r="C52" s="24"/>
      <c r="D52" s="24"/>
      <c r="E52" s="24"/>
      <c r="F52" s="24"/>
      <c r="G52" s="24"/>
      <c r="H52" s="24"/>
      <c r="I52" s="24"/>
      <c r="J52" s="24"/>
      <c r="Q52" s="24"/>
      <c r="R52" s="24"/>
    </row>
    <row r="53" spans="1:24" ht="15" customHeight="1">
      <c r="B53" s="11"/>
      <c r="C53" s="24"/>
      <c r="D53" s="24"/>
      <c r="E53" s="24"/>
      <c r="F53" s="24"/>
      <c r="G53" s="24"/>
      <c r="H53" s="24"/>
      <c r="I53" s="24"/>
      <c r="J53" s="24"/>
      <c r="Q53" s="24"/>
      <c r="R53" s="24"/>
    </row>
    <row r="54" spans="1:24">
      <c r="B54" s="24"/>
      <c r="C54" s="24"/>
      <c r="D54" s="24"/>
      <c r="E54" s="24"/>
      <c r="F54" s="24"/>
      <c r="G54" s="24"/>
      <c r="H54" s="24"/>
      <c r="I54" s="24"/>
      <c r="J54" s="24"/>
      <c r="K54" s="74"/>
      <c r="L54" s="74"/>
      <c r="M54" s="74"/>
      <c r="N54" s="74"/>
      <c r="O54" s="74"/>
      <c r="P54" s="74"/>
      <c r="Q54" s="24"/>
      <c r="R54" s="24"/>
    </row>
    <row r="55" spans="1:24" ht="15" customHeight="1">
      <c r="C55" s="24"/>
      <c r="D55" s="24"/>
      <c r="E55" s="24"/>
      <c r="F55" s="24"/>
      <c r="G55" s="24"/>
      <c r="H55" s="24"/>
      <c r="I55" s="24"/>
      <c r="J55" s="80"/>
      <c r="K55" s="74"/>
      <c r="L55" s="74"/>
      <c r="M55" s="74"/>
      <c r="N55" s="74"/>
      <c r="O55" s="74"/>
      <c r="P55" s="74"/>
      <c r="Q55" s="24"/>
      <c r="R55" s="24"/>
      <c r="S55" s="24"/>
      <c r="T55" s="24"/>
      <c r="U55" s="24"/>
      <c r="V55" s="24"/>
      <c r="W55" s="24"/>
      <c r="X55" s="24"/>
    </row>
    <row r="56" spans="1:24" ht="15" customHeight="1">
      <c r="C56" s="24"/>
      <c r="D56" s="24"/>
      <c r="E56" s="24"/>
      <c r="F56" s="24"/>
      <c r="G56" s="24"/>
      <c r="H56" s="24"/>
      <c r="I56" s="24"/>
      <c r="J56" s="80"/>
      <c r="K56" s="74"/>
      <c r="L56" s="74"/>
      <c r="M56" s="74"/>
      <c r="N56" s="74"/>
      <c r="O56" s="74"/>
      <c r="P56" s="74"/>
      <c r="Q56" s="24"/>
      <c r="R56" s="24"/>
      <c r="S56" s="24"/>
      <c r="T56" s="24"/>
      <c r="U56" s="24"/>
      <c r="V56" s="24"/>
      <c r="W56" s="24"/>
      <c r="X56" s="24"/>
    </row>
    <row r="57" spans="1:24" ht="15" customHeight="1">
      <c r="C57" s="24"/>
      <c r="D57" s="24"/>
      <c r="E57" s="24"/>
      <c r="F57" s="24"/>
      <c r="G57" s="24"/>
      <c r="H57" s="24"/>
      <c r="I57" s="24"/>
      <c r="J57" s="80"/>
      <c r="K57" s="74"/>
      <c r="L57" s="74"/>
      <c r="M57" s="74"/>
      <c r="N57" s="74"/>
      <c r="O57" s="74"/>
      <c r="P57" s="74"/>
      <c r="Q57" s="24"/>
      <c r="R57" s="24"/>
      <c r="S57" s="24"/>
      <c r="T57" s="24"/>
      <c r="U57" s="24"/>
      <c r="V57" s="24"/>
      <c r="W57" s="24"/>
      <c r="X57" s="24"/>
    </row>
    <row r="58" spans="1:24" ht="15" customHeight="1">
      <c r="B58" s="11"/>
      <c r="C58" s="24"/>
      <c r="D58" s="24"/>
      <c r="E58" s="24"/>
      <c r="F58" s="24"/>
      <c r="G58" s="24"/>
      <c r="H58" s="24"/>
      <c r="I58" s="24"/>
      <c r="J58" s="24"/>
      <c r="Q58" s="24"/>
      <c r="R58" s="24"/>
      <c r="S58" s="24"/>
      <c r="T58" s="24"/>
      <c r="U58" s="24"/>
      <c r="V58" s="24"/>
      <c r="W58" s="24"/>
      <c r="X58" s="24"/>
    </row>
    <row r="59" spans="1:24" ht="15" customHeight="1">
      <c r="C59" s="24"/>
      <c r="D59" s="24"/>
      <c r="E59" s="24"/>
      <c r="F59" s="24"/>
      <c r="G59" s="24"/>
      <c r="H59" s="24"/>
      <c r="I59" s="24"/>
      <c r="J59" s="80"/>
      <c r="K59" s="74"/>
      <c r="L59" s="74"/>
      <c r="M59" s="74"/>
      <c r="N59" s="74"/>
      <c r="O59" s="74"/>
      <c r="P59" s="74"/>
      <c r="Q59" s="24"/>
      <c r="R59" s="24"/>
      <c r="S59" s="24"/>
      <c r="T59" s="24"/>
      <c r="U59" s="24"/>
      <c r="V59" s="24"/>
      <c r="W59" s="24"/>
      <c r="X59" s="24"/>
    </row>
    <row r="60" spans="1:24" ht="15" customHeight="1">
      <c r="C60" s="24"/>
      <c r="D60" s="24"/>
      <c r="E60" s="24"/>
      <c r="F60" s="24"/>
      <c r="G60" s="24"/>
      <c r="H60" s="24"/>
      <c r="I60" s="24"/>
      <c r="J60" s="80"/>
      <c r="K60" s="74"/>
      <c r="L60" s="74"/>
      <c r="M60" s="74"/>
      <c r="N60" s="74"/>
      <c r="O60" s="74"/>
      <c r="P60" s="74"/>
      <c r="Q60" s="24"/>
      <c r="R60" s="24"/>
      <c r="S60" s="24"/>
      <c r="T60" s="24"/>
      <c r="U60" s="24"/>
      <c r="V60" s="24"/>
      <c r="W60" s="24"/>
      <c r="X60" s="24"/>
    </row>
    <row r="61" spans="1:24" ht="15" customHeight="1">
      <c r="C61" s="24"/>
      <c r="D61" s="24"/>
      <c r="E61" s="24"/>
      <c r="F61" s="24"/>
      <c r="G61" s="24"/>
      <c r="H61" s="24"/>
      <c r="I61" s="24"/>
      <c r="J61" s="80"/>
      <c r="K61" s="74"/>
      <c r="L61" s="74"/>
      <c r="M61" s="74"/>
      <c r="N61" s="74"/>
      <c r="O61" s="74"/>
      <c r="P61" s="74"/>
      <c r="Q61" s="24"/>
      <c r="R61" s="24"/>
      <c r="S61" s="24"/>
      <c r="T61" s="24"/>
      <c r="U61" s="24"/>
      <c r="V61" s="24"/>
      <c r="W61" s="24"/>
      <c r="X61" s="24"/>
    </row>
    <row r="62" spans="1:24" ht="15" customHeight="1">
      <c r="B62" s="11"/>
      <c r="C62" s="24"/>
      <c r="D62" s="24"/>
      <c r="E62" s="24"/>
      <c r="F62" s="24"/>
      <c r="G62" s="24"/>
      <c r="H62" s="24"/>
      <c r="I62" s="24"/>
      <c r="J62" s="24"/>
      <c r="Q62" s="24"/>
      <c r="R62" s="24"/>
      <c r="S62" s="24"/>
      <c r="T62" s="24"/>
      <c r="U62" s="24"/>
      <c r="V62" s="24"/>
      <c r="W62" s="24"/>
      <c r="X62" s="24"/>
    </row>
    <row r="63" spans="1:24" ht="15" customHeight="1">
      <c r="B63" s="24"/>
      <c r="C63" s="28"/>
      <c r="D63" s="28"/>
      <c r="E63" s="28"/>
      <c r="F63" s="28"/>
      <c r="G63" s="28"/>
      <c r="H63" s="28"/>
      <c r="I63" s="28"/>
      <c r="J63" s="43"/>
      <c r="Q63" s="24"/>
      <c r="R63" s="24"/>
    </row>
    <row r="64" spans="1:24" ht="15" customHeight="1">
      <c r="B64" s="24"/>
      <c r="C64" s="28"/>
      <c r="D64" s="28"/>
      <c r="E64" s="28"/>
      <c r="F64" s="28"/>
      <c r="G64" s="28"/>
      <c r="H64" s="28"/>
      <c r="I64" s="28"/>
      <c r="J64" s="43"/>
      <c r="Q64" s="24"/>
      <c r="R64" s="24"/>
    </row>
    <row r="65" spans="1:18">
      <c r="B65" s="24"/>
      <c r="C65" s="28"/>
      <c r="D65" s="28"/>
      <c r="E65" s="28"/>
      <c r="F65" s="28"/>
      <c r="G65" s="28"/>
      <c r="H65" s="28"/>
      <c r="I65" s="28"/>
      <c r="J65" s="43"/>
      <c r="Q65" s="24"/>
      <c r="R65" s="24"/>
    </row>
    <row r="66" spans="1:18">
      <c r="B66" s="24"/>
      <c r="C66" s="28"/>
      <c r="D66" s="28"/>
      <c r="E66" s="28"/>
      <c r="F66" s="28"/>
      <c r="G66" s="28"/>
      <c r="H66" s="28"/>
      <c r="I66" s="28"/>
      <c r="J66" s="43"/>
      <c r="Q66" s="24"/>
      <c r="R66" s="24"/>
    </row>
    <row r="67" spans="1:18">
      <c r="B67" s="24"/>
      <c r="C67" s="24"/>
      <c r="D67" s="24"/>
      <c r="E67" s="24"/>
      <c r="F67" s="24"/>
      <c r="G67" s="24"/>
      <c r="H67" s="24"/>
      <c r="I67" s="24"/>
      <c r="J67" s="24"/>
      <c r="Q67" s="24"/>
      <c r="R67" s="24"/>
    </row>
    <row r="68" spans="1:18">
      <c r="A68" s="24"/>
      <c r="B68" s="24"/>
      <c r="C68" s="24"/>
      <c r="D68" s="24"/>
      <c r="E68" s="24"/>
      <c r="F68" s="24"/>
      <c r="G68" s="24"/>
      <c r="H68" s="24"/>
      <c r="I68" s="24"/>
      <c r="J68" s="24"/>
      <c r="K68" s="24"/>
      <c r="L68" s="24"/>
      <c r="M68" s="24"/>
      <c r="N68" s="24"/>
      <c r="O68" s="24"/>
      <c r="P68" s="24"/>
      <c r="Q68" s="24"/>
      <c r="R68" s="24"/>
    </row>
    <row r="69" spans="1:18">
      <c r="A69" s="24"/>
      <c r="B69" s="24"/>
      <c r="C69" s="24"/>
      <c r="D69" s="24"/>
      <c r="E69" s="24"/>
      <c r="F69" s="24"/>
      <c r="G69" s="24"/>
      <c r="H69" s="24"/>
      <c r="I69" s="24"/>
      <c r="J69" s="24"/>
      <c r="K69" s="24"/>
      <c r="L69" s="24"/>
      <c r="M69" s="24"/>
      <c r="N69" s="24"/>
      <c r="O69" s="24"/>
      <c r="P69" s="24"/>
      <c r="Q69" s="24"/>
      <c r="R69" s="24"/>
    </row>
    <row r="70" spans="1:18">
      <c r="A70" s="24"/>
      <c r="B70" s="24"/>
      <c r="C70" s="24"/>
      <c r="D70" s="24"/>
      <c r="E70" s="24"/>
      <c r="F70" s="24"/>
      <c r="G70" s="24"/>
      <c r="H70" s="24"/>
      <c r="I70" s="24"/>
      <c r="J70" s="24"/>
      <c r="K70" s="24"/>
      <c r="L70" s="24"/>
      <c r="M70" s="24"/>
      <c r="N70" s="24"/>
      <c r="O70" s="24"/>
      <c r="P70" s="24"/>
      <c r="Q70" s="24"/>
      <c r="R70" s="24"/>
    </row>
  </sheetData>
  <mergeCells count="17">
    <mergeCell ref="R8:V12"/>
    <mergeCell ref="A10:A12"/>
    <mergeCell ref="A13:A15"/>
    <mergeCell ref="A16:A18"/>
    <mergeCell ref="A19:A21"/>
    <mergeCell ref="A22:A24"/>
    <mergeCell ref="A25:A27"/>
    <mergeCell ref="A4:A6"/>
    <mergeCell ref="A7:A9"/>
    <mergeCell ref="A46:A48"/>
    <mergeCell ref="A49:A51"/>
    <mergeCell ref="A28:A30"/>
    <mergeCell ref="A31:A33"/>
    <mergeCell ref="A34:A36"/>
    <mergeCell ref="A37:A39"/>
    <mergeCell ref="A40:A42"/>
    <mergeCell ref="A43:A45"/>
  </mergeCells>
  <hyperlinks>
    <hyperlink ref="Y5" location="Content!B27" display="Back to Content Page" xr:uid="{00000000-0004-0000-2800-000000000000}"/>
  </hyperlinks>
  <pageMargins left="0.7" right="0.7" top="0.75" bottom="0.75" header="0.3" footer="0.3"/>
  <pageSetup paperSize="9" scale="64" orientation="landscape" r:id="rId1"/>
  <headerFooter>
    <oddFooter>&amp;C&amp;P</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Y70"/>
  <sheetViews>
    <sheetView workbookViewId="0">
      <pane xSplit="2" ySplit="3" topLeftCell="C39" activePane="bottomRight" state="frozen"/>
      <selection pane="topRight" activeCell="C1" sqref="C1"/>
      <selection pane="bottomLeft" activeCell="A4" sqref="A4"/>
      <selection pane="bottomRight" activeCell="S17" sqref="S17"/>
    </sheetView>
  </sheetViews>
  <sheetFormatPr defaultColWidth="9.21875" defaultRowHeight="14.4"/>
  <cols>
    <col min="1" max="1" width="33.77734375" customWidth="1"/>
    <col min="2" max="2" width="9" customWidth="1"/>
    <col min="3" max="16" width="9.77734375" customWidth="1"/>
    <col min="17" max="17" width="4.21875" customWidth="1"/>
  </cols>
  <sheetData>
    <row r="1" spans="1:25">
      <c r="A1" s="16" t="s">
        <v>705</v>
      </c>
      <c r="B1" s="24"/>
      <c r="C1" s="24"/>
      <c r="D1" s="24"/>
      <c r="E1" s="24"/>
      <c r="F1" s="24"/>
      <c r="G1" s="24"/>
      <c r="H1" s="24"/>
      <c r="I1" s="24"/>
      <c r="J1" s="24"/>
      <c r="Q1" s="32"/>
      <c r="R1" s="32"/>
      <c r="S1" s="49"/>
      <c r="T1" s="49"/>
      <c r="U1" s="49"/>
      <c r="V1" s="49"/>
      <c r="W1" s="49"/>
    </row>
    <row r="2" spans="1:25" ht="15" thickBot="1">
      <c r="A2" s="24"/>
      <c r="B2" s="24"/>
      <c r="C2" s="24"/>
      <c r="D2" s="24"/>
      <c r="E2" s="24"/>
      <c r="F2" s="24"/>
      <c r="G2" s="24"/>
      <c r="H2" s="24"/>
      <c r="I2" s="24"/>
      <c r="J2" s="24"/>
      <c r="Q2" s="32"/>
      <c r="R2" s="32"/>
      <c r="S2" s="49"/>
      <c r="T2" s="49"/>
      <c r="U2" s="49"/>
      <c r="V2" s="49"/>
      <c r="W2" s="49"/>
    </row>
    <row r="3" spans="1:25">
      <c r="A3" s="231" t="s">
        <v>15</v>
      </c>
      <c r="B3" s="232" t="s">
        <v>45</v>
      </c>
      <c r="C3" s="209">
        <v>2010</v>
      </c>
      <c r="D3" s="209">
        <v>2011</v>
      </c>
      <c r="E3" s="209">
        <v>2012</v>
      </c>
      <c r="F3" s="209">
        <v>2013</v>
      </c>
      <c r="G3" s="209">
        <v>2014</v>
      </c>
      <c r="H3" s="209">
        <v>2015</v>
      </c>
      <c r="I3" s="210">
        <v>2016</v>
      </c>
      <c r="J3" s="210">
        <v>2017</v>
      </c>
      <c r="K3" s="210">
        <v>2018</v>
      </c>
      <c r="L3" s="210">
        <v>2019</v>
      </c>
      <c r="M3" s="210">
        <v>2020</v>
      </c>
      <c r="N3" s="210">
        <v>2021</v>
      </c>
      <c r="O3" s="210">
        <v>2022</v>
      </c>
      <c r="P3" s="211">
        <v>2023</v>
      </c>
      <c r="Q3" s="24"/>
      <c r="R3" s="24"/>
    </row>
    <row r="4" spans="1:25">
      <c r="A4" s="717" t="s">
        <v>14</v>
      </c>
      <c r="B4" s="97" t="s">
        <v>43</v>
      </c>
      <c r="C4" s="112">
        <v>17.663409999999999</v>
      </c>
      <c r="D4" s="112"/>
      <c r="E4" s="112"/>
      <c r="F4" s="112"/>
      <c r="G4" s="112"/>
      <c r="H4" s="112"/>
      <c r="I4" s="112"/>
      <c r="J4" s="112"/>
      <c r="K4" s="112"/>
      <c r="L4" s="112"/>
      <c r="M4" s="112"/>
      <c r="N4" s="112"/>
      <c r="O4" s="112"/>
      <c r="P4" s="186"/>
      <c r="Q4" s="24"/>
      <c r="R4" s="24"/>
    </row>
    <row r="5" spans="1:25">
      <c r="A5" s="717"/>
      <c r="B5" s="97" t="s">
        <v>44</v>
      </c>
      <c r="C5" s="112">
        <v>14.642720000000001</v>
      </c>
      <c r="D5" s="112"/>
      <c r="E5" s="112"/>
      <c r="F5" s="112"/>
      <c r="G5" s="112"/>
      <c r="H5" s="112"/>
      <c r="I5" s="112"/>
      <c r="J5" s="112"/>
      <c r="K5" s="112"/>
      <c r="L5" s="112"/>
      <c r="M5" s="112"/>
      <c r="N5" s="112"/>
      <c r="O5" s="112"/>
      <c r="P5" s="186"/>
      <c r="Q5" s="24"/>
      <c r="Y5" s="48" t="s">
        <v>12</v>
      </c>
    </row>
    <row r="6" spans="1:25">
      <c r="A6" s="717"/>
      <c r="B6" s="116" t="s">
        <v>46</v>
      </c>
      <c r="C6" s="112">
        <v>20.732700000000001</v>
      </c>
      <c r="D6" s="112"/>
      <c r="E6" s="112"/>
      <c r="F6" s="112"/>
      <c r="G6" s="112"/>
      <c r="H6" s="112"/>
      <c r="I6" s="112"/>
      <c r="J6" s="112"/>
      <c r="K6" s="112"/>
      <c r="L6" s="112"/>
      <c r="M6" s="112"/>
      <c r="N6" s="112"/>
      <c r="O6" s="112"/>
      <c r="P6" s="186"/>
      <c r="Q6" s="24"/>
      <c r="R6" s="24"/>
    </row>
    <row r="7" spans="1:25">
      <c r="A7" s="717" t="s">
        <v>13</v>
      </c>
      <c r="B7" s="97" t="s">
        <v>43</v>
      </c>
      <c r="C7" s="112"/>
      <c r="D7" s="112"/>
      <c r="E7" s="112"/>
      <c r="F7" s="112"/>
      <c r="G7" s="112"/>
      <c r="H7" s="112"/>
      <c r="I7" s="112"/>
      <c r="J7" s="112"/>
      <c r="K7" s="112"/>
      <c r="L7" s="112"/>
      <c r="M7" s="112"/>
      <c r="N7" s="112">
        <v>56.209769999999999</v>
      </c>
      <c r="O7" s="112"/>
      <c r="P7" s="186"/>
      <c r="Q7" s="24"/>
      <c r="R7" s="149" t="s">
        <v>74</v>
      </c>
    </row>
    <row r="8" spans="1:25">
      <c r="A8" s="717"/>
      <c r="B8" s="97" t="s">
        <v>44</v>
      </c>
      <c r="C8" s="112"/>
      <c r="D8" s="112"/>
      <c r="E8" s="112"/>
      <c r="F8" s="112"/>
      <c r="G8" s="112"/>
      <c r="H8" s="112"/>
      <c r="I8" s="112"/>
      <c r="J8" s="112"/>
      <c r="K8" s="112"/>
      <c r="L8" s="112"/>
      <c r="M8" s="112"/>
      <c r="N8" s="112">
        <v>57.47119</v>
      </c>
      <c r="O8" s="112"/>
      <c r="P8" s="186"/>
      <c r="Q8" s="24"/>
      <c r="R8" s="685" t="s">
        <v>735</v>
      </c>
      <c r="S8" s="685"/>
      <c r="T8" s="685"/>
      <c r="U8" s="685"/>
      <c r="V8" s="685"/>
    </row>
    <row r="9" spans="1:25" ht="15" customHeight="1">
      <c r="A9" s="717"/>
      <c r="B9" s="116" t="s">
        <v>46</v>
      </c>
      <c r="C9" s="112"/>
      <c r="D9" s="112"/>
      <c r="E9" s="112"/>
      <c r="F9" s="112"/>
      <c r="G9" s="112"/>
      <c r="H9" s="112"/>
      <c r="I9" s="112"/>
      <c r="J9" s="112"/>
      <c r="K9" s="112"/>
      <c r="L9" s="112"/>
      <c r="M9" s="112"/>
      <c r="N9" s="112">
        <v>56.846319999999999</v>
      </c>
      <c r="O9" s="112"/>
      <c r="P9" s="186"/>
      <c r="Q9" s="24"/>
      <c r="R9" s="685"/>
      <c r="S9" s="685"/>
      <c r="T9" s="685"/>
      <c r="U9" s="685"/>
      <c r="V9" s="685"/>
    </row>
    <row r="10" spans="1:25">
      <c r="A10" s="717" t="s">
        <v>259</v>
      </c>
      <c r="B10" s="97" t="s">
        <v>43</v>
      </c>
      <c r="C10" s="112"/>
      <c r="D10" s="112"/>
      <c r="E10" s="112"/>
      <c r="F10" s="112">
        <v>44.392189999999999</v>
      </c>
      <c r="G10" s="112">
        <v>48.774900000000002</v>
      </c>
      <c r="H10" s="112"/>
      <c r="I10" s="112"/>
      <c r="J10" s="112">
        <v>43.849649999999997</v>
      </c>
      <c r="K10" s="112">
        <v>50.127479999999998</v>
      </c>
      <c r="L10" s="112"/>
      <c r="M10" s="112"/>
      <c r="N10" s="112"/>
      <c r="O10" s="112"/>
      <c r="P10" s="186"/>
      <c r="Q10" s="24"/>
      <c r="R10" s="685"/>
      <c r="S10" s="685"/>
      <c r="T10" s="685"/>
      <c r="U10" s="685"/>
      <c r="V10" s="685"/>
    </row>
    <row r="11" spans="1:25">
      <c r="A11" s="717"/>
      <c r="B11" s="97" t="s">
        <v>44</v>
      </c>
      <c r="C11" s="112"/>
      <c r="D11" s="112"/>
      <c r="E11" s="112"/>
      <c r="F11" s="112">
        <v>45.164259999999999</v>
      </c>
      <c r="G11" s="112">
        <v>49.719610000000003</v>
      </c>
      <c r="H11" s="112"/>
      <c r="I11" s="112"/>
      <c r="J11" s="112">
        <v>45.175420000000003</v>
      </c>
      <c r="K11" s="112">
        <v>51.860480000000003</v>
      </c>
      <c r="L11" s="112"/>
      <c r="M11" s="112"/>
      <c r="N11" s="112"/>
      <c r="O11" s="112"/>
      <c r="P11" s="186"/>
      <c r="Q11" s="24"/>
      <c r="R11" s="685"/>
      <c r="S11" s="685"/>
      <c r="T11" s="685"/>
      <c r="U11" s="685"/>
      <c r="V11" s="685"/>
      <c r="W11" s="49"/>
      <c r="X11" s="49"/>
    </row>
    <row r="12" spans="1:25">
      <c r="A12" s="717"/>
      <c r="B12" s="116" t="s">
        <v>46</v>
      </c>
      <c r="C12" s="112"/>
      <c r="D12" s="112"/>
      <c r="E12" s="112"/>
      <c r="F12" s="112">
        <v>43.644930000000002</v>
      </c>
      <c r="G12" s="112">
        <v>47.860750000000003</v>
      </c>
      <c r="H12" s="112"/>
      <c r="I12" s="112"/>
      <c r="J12" s="112">
        <v>42.566839999999999</v>
      </c>
      <c r="K12" s="112">
        <v>48.45008</v>
      </c>
      <c r="L12" s="112"/>
      <c r="M12" s="112"/>
      <c r="N12" s="112"/>
      <c r="O12" s="112"/>
      <c r="P12" s="186"/>
      <c r="Q12" s="24"/>
      <c r="R12" s="685"/>
      <c r="S12" s="685"/>
      <c r="T12" s="685"/>
      <c r="U12" s="685"/>
      <c r="V12" s="685"/>
    </row>
    <row r="13" spans="1:25" ht="15" customHeight="1">
      <c r="A13" s="717" t="s">
        <v>85</v>
      </c>
      <c r="B13" s="97" t="s">
        <v>43</v>
      </c>
      <c r="C13" s="112"/>
      <c r="D13" s="112"/>
      <c r="E13" s="112"/>
      <c r="F13" s="112"/>
      <c r="G13" s="112"/>
      <c r="H13" s="112"/>
      <c r="I13" s="112"/>
      <c r="J13" s="112"/>
      <c r="K13" s="112"/>
      <c r="L13" s="112"/>
      <c r="M13" s="112"/>
      <c r="N13" s="112"/>
      <c r="O13" s="112"/>
      <c r="P13" s="186"/>
      <c r="Q13" s="24"/>
      <c r="R13" s="151"/>
      <c r="S13" s="151"/>
      <c r="T13" s="151"/>
      <c r="U13" s="151"/>
      <c r="V13" s="151"/>
    </row>
    <row r="14" spans="1:25">
      <c r="A14" s="717"/>
      <c r="B14" s="97" t="s">
        <v>44</v>
      </c>
      <c r="C14" s="112"/>
      <c r="D14" s="112"/>
      <c r="E14" s="112"/>
      <c r="F14" s="112"/>
      <c r="G14" s="112"/>
      <c r="H14" s="112"/>
      <c r="I14" s="112"/>
      <c r="J14" s="112"/>
      <c r="K14" s="112"/>
      <c r="L14" s="112"/>
      <c r="M14" s="112"/>
      <c r="N14" s="112"/>
      <c r="O14" s="112"/>
      <c r="P14" s="186"/>
      <c r="Q14" s="24"/>
      <c r="R14" s="151"/>
      <c r="S14" s="151"/>
      <c r="T14" s="151"/>
      <c r="U14" s="151"/>
      <c r="V14" s="151"/>
    </row>
    <row r="15" spans="1:25">
      <c r="A15" s="717"/>
      <c r="B15" s="116" t="s">
        <v>46</v>
      </c>
      <c r="C15" s="112"/>
      <c r="D15" s="112"/>
      <c r="E15" s="112"/>
      <c r="F15" s="112"/>
      <c r="G15" s="112"/>
      <c r="H15" s="112"/>
      <c r="I15" s="112"/>
      <c r="J15" s="112"/>
      <c r="K15" s="112"/>
      <c r="L15" s="112"/>
      <c r="M15" s="112"/>
      <c r="N15" s="112"/>
      <c r="O15" s="112"/>
      <c r="P15" s="186"/>
      <c r="Q15" s="24"/>
      <c r="R15" s="151"/>
      <c r="S15" s="151"/>
      <c r="T15" s="151"/>
      <c r="U15" s="151"/>
      <c r="V15" s="151"/>
    </row>
    <row r="16" spans="1:25" ht="15" customHeight="1">
      <c r="A16" s="717" t="s">
        <v>258</v>
      </c>
      <c r="B16" s="97" t="s">
        <v>43</v>
      </c>
      <c r="C16" s="112">
        <v>80.990160000000003</v>
      </c>
      <c r="D16" s="112">
        <v>79.798419999999993</v>
      </c>
      <c r="E16" s="112">
        <v>81.442170000000004</v>
      </c>
      <c r="F16" s="112">
        <v>80.482159999999993</v>
      </c>
      <c r="G16" s="112">
        <v>81.946240000000003</v>
      </c>
      <c r="H16" s="112">
        <v>83.813320000000004</v>
      </c>
      <c r="I16" s="112"/>
      <c r="J16" s="112"/>
      <c r="K16" s="112"/>
      <c r="L16" s="112"/>
      <c r="M16" s="112"/>
      <c r="N16" s="112"/>
      <c r="O16" s="112"/>
      <c r="P16" s="186"/>
      <c r="Q16" s="24"/>
      <c r="R16" s="151"/>
      <c r="S16" s="151"/>
      <c r="T16" s="151"/>
      <c r="U16" s="151"/>
      <c r="V16" s="151"/>
    </row>
    <row r="17" spans="1:22" ht="15" customHeight="1">
      <c r="A17" s="717"/>
      <c r="B17" s="97" t="s">
        <v>44</v>
      </c>
      <c r="C17" s="112">
        <v>75.164990000000003</v>
      </c>
      <c r="D17" s="112">
        <v>75.650069999999999</v>
      </c>
      <c r="E17" s="112">
        <v>77.410420000000002</v>
      </c>
      <c r="F17" s="112">
        <v>76.53246</v>
      </c>
      <c r="G17" s="112">
        <v>79.381360000000001</v>
      </c>
      <c r="H17" s="112">
        <v>81.924989999999994</v>
      </c>
      <c r="I17" s="112"/>
      <c r="J17" s="112"/>
      <c r="K17" s="112"/>
      <c r="L17" s="112"/>
      <c r="M17" s="112"/>
      <c r="N17" s="112"/>
      <c r="O17" s="112"/>
      <c r="P17" s="186"/>
      <c r="Q17" s="24"/>
      <c r="R17" s="151"/>
      <c r="S17" s="151"/>
      <c r="T17" s="151"/>
      <c r="U17" s="151"/>
      <c r="V17" s="151"/>
    </row>
    <row r="18" spans="1:22">
      <c r="A18" s="717"/>
      <c r="B18" s="116" t="s">
        <v>46</v>
      </c>
      <c r="C18" s="112">
        <v>87.171499999999995</v>
      </c>
      <c r="D18" s="112">
        <v>84.116309999999999</v>
      </c>
      <c r="E18" s="112">
        <v>85.565650000000005</v>
      </c>
      <c r="F18" s="112">
        <v>84.447280000000006</v>
      </c>
      <c r="G18" s="112">
        <v>84.483220000000003</v>
      </c>
      <c r="H18" s="112">
        <v>85.66789</v>
      </c>
      <c r="I18" s="112"/>
      <c r="J18" s="112"/>
      <c r="K18" s="112"/>
      <c r="L18" s="112"/>
      <c r="M18" s="112"/>
      <c r="N18" s="112"/>
      <c r="O18" s="112"/>
      <c r="P18" s="186"/>
      <c r="Q18" s="24"/>
      <c r="R18" s="151"/>
      <c r="S18" s="151"/>
      <c r="T18" s="151"/>
      <c r="U18" s="151"/>
      <c r="V18" s="151"/>
    </row>
    <row r="19" spans="1:22">
      <c r="A19" s="717" t="s">
        <v>11</v>
      </c>
      <c r="B19" s="97" t="s">
        <v>43</v>
      </c>
      <c r="C19" s="112">
        <v>68.821460000000002</v>
      </c>
      <c r="D19" s="112">
        <v>69.870050000000006</v>
      </c>
      <c r="E19" s="112">
        <v>69.991489999999999</v>
      </c>
      <c r="F19" s="112">
        <v>67.69753</v>
      </c>
      <c r="G19" s="112">
        <v>66.825559999999996</v>
      </c>
      <c r="H19" s="112">
        <v>67.661590000000004</v>
      </c>
      <c r="I19" s="112">
        <v>66.082790000000003</v>
      </c>
      <c r="J19" s="112">
        <v>66.410579999999996</v>
      </c>
      <c r="K19" s="112"/>
      <c r="L19" s="112"/>
      <c r="M19" s="112"/>
      <c r="N19" s="112"/>
      <c r="O19" s="112"/>
      <c r="P19" s="186"/>
      <c r="Q19" s="24"/>
      <c r="R19" s="151"/>
      <c r="S19" s="151"/>
      <c r="T19" s="151"/>
      <c r="U19" s="151"/>
      <c r="V19" s="151"/>
    </row>
    <row r="20" spans="1:22">
      <c r="A20" s="717"/>
      <c r="B20" s="97" t="s">
        <v>44</v>
      </c>
      <c r="C20" s="112">
        <v>73.015450000000001</v>
      </c>
      <c r="D20" s="112">
        <v>73.645790000000005</v>
      </c>
      <c r="E20" s="112">
        <v>74.221490000000003</v>
      </c>
      <c r="F20" s="112">
        <v>71.145499999999998</v>
      </c>
      <c r="G20" s="112">
        <v>71.401079999999993</v>
      </c>
      <c r="H20" s="112">
        <v>73.013090000000005</v>
      </c>
      <c r="I20" s="112">
        <v>70.594260000000006</v>
      </c>
      <c r="J20" s="112">
        <v>59.244860000000003</v>
      </c>
      <c r="K20" s="112"/>
      <c r="L20" s="112"/>
      <c r="M20" s="112"/>
      <c r="N20" s="112"/>
      <c r="O20" s="112"/>
      <c r="P20" s="186"/>
      <c r="Q20" s="24"/>
      <c r="R20" s="151"/>
      <c r="S20" s="151"/>
      <c r="T20" s="151"/>
      <c r="U20" s="151"/>
      <c r="V20" s="151"/>
    </row>
    <row r="21" spans="1:22">
      <c r="A21" s="717"/>
      <c r="B21" s="116" t="s">
        <v>46</v>
      </c>
      <c r="C21" s="112">
        <v>64.640469999999993</v>
      </c>
      <c r="D21" s="112">
        <v>66.100359999999995</v>
      </c>
      <c r="E21" s="112">
        <v>65.774119999999996</v>
      </c>
      <c r="F21" s="112">
        <v>64.275120000000001</v>
      </c>
      <c r="G21" s="112">
        <v>62.311900000000001</v>
      </c>
      <c r="H21" s="112">
        <v>62.402509999999999</v>
      </c>
      <c r="I21" s="112">
        <v>61.631459999999997</v>
      </c>
      <c r="J21" s="112">
        <v>62.838999999999999</v>
      </c>
      <c r="K21" s="112"/>
      <c r="L21" s="112"/>
      <c r="M21" s="112"/>
      <c r="N21" s="112"/>
      <c r="O21" s="112"/>
      <c r="P21" s="186"/>
      <c r="Q21" s="24"/>
      <c r="R21" s="151"/>
      <c r="S21" s="151"/>
      <c r="T21" s="151"/>
      <c r="U21" s="151"/>
      <c r="V21" s="151"/>
    </row>
    <row r="22" spans="1:22">
      <c r="A22" s="717" t="s">
        <v>10</v>
      </c>
      <c r="B22" s="97" t="s">
        <v>43</v>
      </c>
      <c r="C22" s="112"/>
      <c r="D22" s="112"/>
      <c r="E22" s="112"/>
      <c r="F22" s="112"/>
      <c r="G22" s="112"/>
      <c r="H22" s="112"/>
      <c r="I22" s="112"/>
      <c r="J22" s="112">
        <v>37.321820000000002</v>
      </c>
      <c r="K22" s="112">
        <v>34.237389999999998</v>
      </c>
      <c r="L22" s="112">
        <v>35.919420000000002</v>
      </c>
      <c r="M22" s="112">
        <v>35.166719999999998</v>
      </c>
      <c r="N22" s="112">
        <v>34.491129999999998</v>
      </c>
      <c r="O22" s="112">
        <v>31.506900000000002</v>
      </c>
      <c r="P22" s="186"/>
      <c r="Q22" s="24"/>
      <c r="R22" s="151"/>
      <c r="S22" s="151"/>
      <c r="T22" s="151"/>
      <c r="U22" s="151"/>
      <c r="V22" s="151"/>
    </row>
    <row r="23" spans="1:22">
      <c r="A23" s="717"/>
      <c r="B23" s="97" t="s">
        <v>44</v>
      </c>
      <c r="C23" s="112"/>
      <c r="D23" s="112"/>
      <c r="E23" s="112"/>
      <c r="F23" s="112"/>
      <c r="G23" s="112"/>
      <c r="H23" s="112"/>
      <c r="I23" s="112"/>
      <c r="J23" s="112">
        <v>39.109920000000002</v>
      </c>
      <c r="K23" s="112">
        <v>35.799669999999999</v>
      </c>
      <c r="L23" s="112">
        <v>36.40061</v>
      </c>
      <c r="M23" s="112">
        <v>34.773940000000003</v>
      </c>
      <c r="N23" s="112">
        <v>34.816989999999997</v>
      </c>
      <c r="O23" s="112">
        <v>31.416550000000001</v>
      </c>
      <c r="P23" s="186"/>
      <c r="Q23" s="24"/>
      <c r="R23" s="151"/>
      <c r="S23" s="151"/>
      <c r="T23" s="151"/>
      <c r="U23" s="151"/>
      <c r="V23" s="151"/>
    </row>
    <row r="24" spans="1:22">
      <c r="A24" s="717"/>
      <c r="B24" s="116" t="s">
        <v>46</v>
      </c>
      <c r="C24" s="112"/>
      <c r="D24" s="112"/>
      <c r="E24" s="112"/>
      <c r="F24" s="112"/>
      <c r="G24" s="112"/>
      <c r="H24" s="112"/>
      <c r="I24" s="112"/>
      <c r="J24" s="112">
        <v>38.223590000000002</v>
      </c>
      <c r="K24" s="112">
        <v>35.024859999999997</v>
      </c>
      <c r="L24" s="112">
        <v>36.161879999999996</v>
      </c>
      <c r="M24" s="112">
        <v>34.968859999999999</v>
      </c>
      <c r="N24" s="112">
        <v>34.655270000000002</v>
      </c>
      <c r="O24" s="112">
        <v>31.461390000000002</v>
      </c>
      <c r="P24" s="186"/>
      <c r="Q24" s="24"/>
      <c r="R24" s="151"/>
      <c r="S24" s="151"/>
      <c r="T24" s="151"/>
      <c r="U24" s="151"/>
      <c r="V24" s="151"/>
    </row>
    <row r="25" spans="1:22">
      <c r="A25" s="717" t="s">
        <v>9</v>
      </c>
      <c r="B25" s="97" t="s">
        <v>43</v>
      </c>
      <c r="C25" s="112"/>
      <c r="D25" s="112"/>
      <c r="E25" s="112"/>
      <c r="F25" s="112">
        <v>32.613930000000003</v>
      </c>
      <c r="G25" s="112">
        <v>41.994239999999998</v>
      </c>
      <c r="H25" s="112">
        <v>41.591090000000001</v>
      </c>
      <c r="I25" s="112">
        <v>40.174300000000002</v>
      </c>
      <c r="J25" s="112"/>
      <c r="K25" s="112">
        <v>33.688180000000003</v>
      </c>
      <c r="L25" s="112">
        <v>31.049620000000001</v>
      </c>
      <c r="M25" s="112"/>
      <c r="N25" s="112"/>
      <c r="O25" s="112"/>
      <c r="P25" s="186"/>
      <c r="Q25" s="24"/>
      <c r="R25" s="151"/>
      <c r="S25" s="151"/>
      <c r="T25" s="151"/>
      <c r="U25" s="151"/>
      <c r="V25" s="151"/>
    </row>
    <row r="26" spans="1:22">
      <c r="A26" s="717"/>
      <c r="B26" s="97" t="s">
        <v>44</v>
      </c>
      <c r="C26" s="112"/>
      <c r="D26" s="112"/>
      <c r="E26" s="112"/>
      <c r="F26" s="112">
        <v>27.932770000000001</v>
      </c>
      <c r="G26" s="112">
        <v>38.56758</v>
      </c>
      <c r="H26" s="112">
        <v>38.238959999999999</v>
      </c>
      <c r="I26" s="112">
        <v>36.608750000000001</v>
      </c>
      <c r="J26" s="112"/>
      <c r="K26" s="112">
        <v>31.183150000000001</v>
      </c>
      <c r="L26" s="112">
        <v>24.206759999999999</v>
      </c>
      <c r="M26" s="112"/>
      <c r="N26" s="112"/>
      <c r="O26" s="112"/>
      <c r="P26" s="186"/>
      <c r="Q26" s="24"/>
      <c r="R26" s="155"/>
    </row>
    <row r="27" spans="1:22">
      <c r="A27" s="717"/>
      <c r="B27" s="116" t="s">
        <v>46</v>
      </c>
      <c r="C27" s="112"/>
      <c r="D27" s="112"/>
      <c r="E27" s="112"/>
      <c r="F27" s="112">
        <v>37.359369999999998</v>
      </c>
      <c r="G27" s="112">
        <v>45.456130000000002</v>
      </c>
      <c r="H27" s="112">
        <v>44.966819999999998</v>
      </c>
      <c r="I27" s="112">
        <v>43.756810000000002</v>
      </c>
      <c r="J27" s="112"/>
      <c r="K27" s="112">
        <v>36.200530000000001</v>
      </c>
      <c r="L27" s="112">
        <v>37.905140000000003</v>
      </c>
      <c r="M27" s="112"/>
      <c r="N27" s="112"/>
      <c r="O27" s="112"/>
      <c r="P27" s="186"/>
      <c r="Q27" s="24"/>
      <c r="R27" s="24"/>
    </row>
    <row r="28" spans="1:22">
      <c r="A28" s="717" t="s">
        <v>8</v>
      </c>
      <c r="B28" s="97" t="s">
        <v>43</v>
      </c>
      <c r="C28" s="112"/>
      <c r="D28" s="112"/>
      <c r="E28" s="112"/>
      <c r="F28" s="112"/>
      <c r="G28" s="112"/>
      <c r="H28" s="112">
        <v>86.796329999999998</v>
      </c>
      <c r="I28" s="112">
        <v>84.302000000000007</v>
      </c>
      <c r="J28" s="112">
        <v>81.694559999999996</v>
      </c>
      <c r="K28" s="112">
        <v>80.047560000000004</v>
      </c>
      <c r="L28" s="112">
        <v>79.028390000000002</v>
      </c>
      <c r="M28" s="112">
        <v>80.856380000000001</v>
      </c>
      <c r="N28" s="112"/>
      <c r="O28" s="112"/>
      <c r="P28" s="186"/>
      <c r="Q28" s="24"/>
    </row>
    <row r="29" spans="1:22">
      <c r="A29" s="717"/>
      <c r="B29" s="97" t="s">
        <v>44</v>
      </c>
      <c r="C29" s="112"/>
      <c r="D29" s="112"/>
      <c r="E29" s="112"/>
      <c r="F29" s="112"/>
      <c r="G29" s="112"/>
      <c r="H29" s="112">
        <v>89.813689999999994</v>
      </c>
      <c r="I29" s="112">
        <v>87.330439999999996</v>
      </c>
      <c r="J29" s="112">
        <v>85.323440000000005</v>
      </c>
      <c r="K29" s="112">
        <v>83.761619999999994</v>
      </c>
      <c r="L29" s="112">
        <v>82.906210000000002</v>
      </c>
      <c r="M29" s="112">
        <v>72.945629999999994</v>
      </c>
      <c r="N29" s="112"/>
      <c r="O29" s="112"/>
      <c r="P29" s="186"/>
      <c r="Q29" s="24"/>
      <c r="R29" s="24"/>
    </row>
    <row r="30" spans="1:22">
      <c r="A30" s="717"/>
      <c r="B30" s="116" t="s">
        <v>46</v>
      </c>
      <c r="C30" s="112"/>
      <c r="D30" s="112"/>
      <c r="E30" s="112"/>
      <c r="F30" s="112"/>
      <c r="G30" s="112"/>
      <c r="H30" s="112">
        <v>83.85857</v>
      </c>
      <c r="I30" s="112">
        <v>81.365669999999994</v>
      </c>
      <c r="J30" s="112">
        <v>78.189520000000002</v>
      </c>
      <c r="K30" s="112">
        <v>76.470290000000006</v>
      </c>
      <c r="L30" s="112">
        <v>75.299890000000005</v>
      </c>
      <c r="M30" s="112">
        <v>76.835120000000003</v>
      </c>
      <c r="N30" s="112"/>
      <c r="O30" s="112"/>
      <c r="P30" s="186"/>
      <c r="Q30" s="24"/>
      <c r="R30" s="24"/>
    </row>
    <row r="31" spans="1:22">
      <c r="A31" s="717" t="s">
        <v>6</v>
      </c>
      <c r="B31" s="97" t="s">
        <v>43</v>
      </c>
      <c r="C31" s="112">
        <v>35.73516</v>
      </c>
      <c r="D31" s="112">
        <v>34.776359999999997</v>
      </c>
      <c r="E31" s="112">
        <v>32.494320000000002</v>
      </c>
      <c r="F31" s="112">
        <v>34.979120000000002</v>
      </c>
      <c r="G31" s="112">
        <v>33.837179999999996</v>
      </c>
      <c r="H31" s="112">
        <v>31.141169999999999</v>
      </c>
      <c r="I31" s="112"/>
      <c r="J31" s="112"/>
      <c r="K31" s="112"/>
      <c r="L31" s="112"/>
      <c r="M31" s="112">
        <v>36.153739999999999</v>
      </c>
      <c r="N31" s="112"/>
      <c r="O31" s="112">
        <v>39.691760000000002</v>
      </c>
      <c r="P31" s="186"/>
      <c r="Q31" s="24"/>
      <c r="R31" s="24"/>
    </row>
    <row r="32" spans="1:22">
      <c r="A32" s="717"/>
      <c r="B32" s="97" t="s">
        <v>44</v>
      </c>
      <c r="C32" s="112">
        <v>29.065390000000001</v>
      </c>
      <c r="D32" s="112">
        <v>28.763590000000001</v>
      </c>
      <c r="E32" s="112">
        <v>27.18722</v>
      </c>
      <c r="F32" s="112">
        <v>29.795269999999999</v>
      </c>
      <c r="G32" s="112">
        <v>29.12602</v>
      </c>
      <c r="H32" s="112">
        <v>26.977740000000001</v>
      </c>
      <c r="I32" s="112"/>
      <c r="J32" s="112"/>
      <c r="K32" s="112"/>
      <c r="L32" s="112"/>
      <c r="M32" s="112">
        <v>45.724339999999998</v>
      </c>
      <c r="N32" s="112"/>
      <c r="O32" s="112">
        <v>44.855020000000003</v>
      </c>
      <c r="P32" s="186"/>
      <c r="Q32" s="24"/>
      <c r="R32" s="24"/>
    </row>
    <row r="33" spans="1:19">
      <c r="A33" s="717"/>
      <c r="B33" s="116" t="s">
        <v>46</v>
      </c>
      <c r="C33" s="112">
        <v>42.538449999999997</v>
      </c>
      <c r="D33" s="112">
        <v>40.909480000000002</v>
      </c>
      <c r="E33" s="112">
        <v>37.905929999999998</v>
      </c>
      <c r="F33" s="112">
        <v>40.262900000000002</v>
      </c>
      <c r="G33" s="112">
        <v>38.63597</v>
      </c>
      <c r="H33" s="112">
        <v>35.377940000000002</v>
      </c>
      <c r="I33" s="112"/>
      <c r="J33" s="112"/>
      <c r="K33" s="112"/>
      <c r="L33" s="112"/>
      <c r="M33" s="112">
        <v>40.92859</v>
      </c>
      <c r="N33" s="112"/>
      <c r="O33" s="112">
        <v>42.269240000000003</v>
      </c>
      <c r="P33" s="186"/>
      <c r="Q33" s="24"/>
      <c r="R33" s="24"/>
    </row>
    <row r="34" spans="1:19">
      <c r="A34" s="717" t="s">
        <v>5</v>
      </c>
      <c r="B34" s="97" t="s">
        <v>43</v>
      </c>
      <c r="C34" s="112"/>
      <c r="D34" s="112"/>
      <c r="E34" s="112"/>
      <c r="F34" s="112"/>
      <c r="G34" s="112"/>
      <c r="H34" s="112"/>
      <c r="I34" s="112"/>
      <c r="J34" s="115">
        <v>82.763720000000006</v>
      </c>
      <c r="K34" s="115">
        <v>80.529730000000001</v>
      </c>
      <c r="L34" s="115">
        <v>79.145529999999994</v>
      </c>
      <c r="M34" s="115">
        <v>89.039199999999994</v>
      </c>
      <c r="N34" s="115">
        <v>83.367710000000002</v>
      </c>
      <c r="O34" s="115">
        <v>85.368660000000006</v>
      </c>
      <c r="P34" s="181"/>
      <c r="Q34" s="24"/>
      <c r="R34" s="24"/>
      <c r="S34" s="24"/>
    </row>
    <row r="35" spans="1:19">
      <c r="A35" s="717"/>
      <c r="B35" s="97" t="s">
        <v>44</v>
      </c>
      <c r="C35" s="112"/>
      <c r="D35" s="112"/>
      <c r="E35" s="112"/>
      <c r="F35" s="112"/>
      <c r="G35" s="112"/>
      <c r="H35" s="112"/>
      <c r="I35" s="112"/>
      <c r="J35" s="115">
        <v>85.239270000000005</v>
      </c>
      <c r="K35" s="115">
        <v>82.393420000000006</v>
      </c>
      <c r="L35" s="115">
        <v>80.05283</v>
      </c>
      <c r="M35" s="115">
        <v>89.437359999999998</v>
      </c>
      <c r="N35" s="115">
        <v>89.677480000000003</v>
      </c>
      <c r="O35" s="115">
        <v>89.982990000000001</v>
      </c>
      <c r="P35" s="181"/>
      <c r="Q35" s="24"/>
      <c r="R35" s="24"/>
      <c r="S35" s="24"/>
    </row>
    <row r="36" spans="1:19">
      <c r="A36" s="717"/>
      <c r="B36" s="116" t="s">
        <v>46</v>
      </c>
      <c r="C36" s="112"/>
      <c r="D36" s="112"/>
      <c r="E36" s="112"/>
      <c r="F36" s="112"/>
      <c r="G36" s="112"/>
      <c r="H36" s="112"/>
      <c r="I36" s="112"/>
      <c r="J36" s="115">
        <v>83.986519999999999</v>
      </c>
      <c r="K36" s="115">
        <v>81.450450000000004</v>
      </c>
      <c r="L36" s="115">
        <v>79.593580000000003</v>
      </c>
      <c r="M36" s="115">
        <v>89.235659999999996</v>
      </c>
      <c r="N36" s="115">
        <v>86.479280000000003</v>
      </c>
      <c r="O36" s="115">
        <v>87.644009999999994</v>
      </c>
      <c r="P36" s="181"/>
      <c r="Q36" s="24"/>
      <c r="R36" s="24"/>
      <c r="S36" s="24"/>
    </row>
    <row r="37" spans="1:19">
      <c r="A37" s="717" t="s">
        <v>4</v>
      </c>
      <c r="B37" s="97" t="s">
        <v>43</v>
      </c>
      <c r="C37" s="112">
        <v>56.513060000000003</v>
      </c>
      <c r="D37" s="112"/>
      <c r="E37" s="112"/>
      <c r="F37" s="112">
        <v>72.185670000000002</v>
      </c>
      <c r="G37" s="112">
        <v>86.652900000000002</v>
      </c>
      <c r="H37" s="112">
        <v>84.422300000000007</v>
      </c>
      <c r="I37" s="112"/>
      <c r="J37" s="115">
        <v>88.367580000000004</v>
      </c>
      <c r="K37" s="115">
        <v>88.112700000000004</v>
      </c>
      <c r="L37" s="115">
        <v>84.214560000000006</v>
      </c>
      <c r="M37" s="115">
        <v>88.048869999999994</v>
      </c>
      <c r="N37" s="115">
        <v>87.988209999999995</v>
      </c>
      <c r="O37" s="115">
        <v>93.401020000000003</v>
      </c>
      <c r="P37" s="181"/>
      <c r="Q37" s="24"/>
      <c r="R37" s="24"/>
      <c r="S37" s="24"/>
    </row>
    <row r="38" spans="1:19">
      <c r="A38" s="717"/>
      <c r="B38" s="97" t="s">
        <v>44</v>
      </c>
      <c r="C38" s="112">
        <v>60.041989999999998</v>
      </c>
      <c r="D38" s="112"/>
      <c r="E38" s="112"/>
      <c r="F38" s="112">
        <v>65.087190000000007</v>
      </c>
      <c r="G38" s="112">
        <v>88.114599999999996</v>
      </c>
      <c r="H38" s="112">
        <v>85.613209999999995</v>
      </c>
      <c r="I38" s="112">
        <v>89.454830000000001</v>
      </c>
      <c r="J38" s="115">
        <v>70.811000000000007</v>
      </c>
      <c r="K38" s="115">
        <v>74.509799999999998</v>
      </c>
      <c r="L38" s="115">
        <v>70.095780000000005</v>
      </c>
      <c r="M38" s="115">
        <v>75.132649999999998</v>
      </c>
      <c r="N38" s="115">
        <v>78.421229999999994</v>
      </c>
      <c r="O38" s="115">
        <v>80.225030000000004</v>
      </c>
      <c r="P38" s="181"/>
      <c r="Q38" s="24"/>
      <c r="R38" s="24"/>
      <c r="S38" s="24"/>
    </row>
    <row r="39" spans="1:19">
      <c r="A39" s="717"/>
      <c r="B39" s="116" t="s">
        <v>46</v>
      </c>
      <c r="C39" s="112">
        <v>53.314300000000003</v>
      </c>
      <c r="D39" s="112"/>
      <c r="E39" s="112"/>
      <c r="F39" s="112">
        <v>78.793229999999994</v>
      </c>
      <c r="G39" s="112">
        <v>85.276970000000006</v>
      </c>
      <c r="H39" s="112">
        <v>83.289720000000003</v>
      </c>
      <c r="I39" s="112">
        <v>86.867149999999995</v>
      </c>
      <c r="J39" s="115">
        <v>79.230199999999996</v>
      </c>
      <c r="K39" s="115">
        <v>81.041510000000002</v>
      </c>
      <c r="L39" s="115">
        <v>76.883399999999995</v>
      </c>
      <c r="M39" s="115">
        <v>81.344110000000001</v>
      </c>
      <c r="N39" s="115">
        <v>83.045410000000004</v>
      </c>
      <c r="O39" s="115">
        <v>86.610439999999997</v>
      </c>
      <c r="P39" s="181"/>
      <c r="Q39" s="24"/>
      <c r="R39" s="24"/>
      <c r="S39" s="24"/>
    </row>
    <row r="40" spans="1:19">
      <c r="A40" s="717" t="s">
        <v>3</v>
      </c>
      <c r="B40" s="97" t="s">
        <v>43</v>
      </c>
      <c r="C40" s="112"/>
      <c r="D40" s="112"/>
      <c r="E40" s="112"/>
      <c r="F40" s="112"/>
      <c r="G40" s="112"/>
      <c r="H40" s="112">
        <v>87.525329999999997</v>
      </c>
      <c r="I40" s="112"/>
      <c r="J40" s="115">
        <v>98.152969999999996</v>
      </c>
      <c r="K40" s="115">
        <v>86.711860000000001</v>
      </c>
      <c r="L40" s="115">
        <v>87.636619999999994</v>
      </c>
      <c r="M40" s="115">
        <v>91.891540000000006</v>
      </c>
      <c r="N40" s="115">
        <v>96.604510000000005</v>
      </c>
      <c r="O40" s="115"/>
      <c r="P40" s="186"/>
      <c r="Q40" s="24"/>
      <c r="R40" s="24"/>
      <c r="S40" s="24"/>
    </row>
    <row r="41" spans="1:19">
      <c r="A41" s="717"/>
      <c r="B41" s="97" t="s">
        <v>44</v>
      </c>
      <c r="C41" s="112"/>
      <c r="D41" s="112"/>
      <c r="E41" s="112"/>
      <c r="F41" s="112"/>
      <c r="G41" s="112"/>
      <c r="H41" s="112">
        <v>85.457920000000001</v>
      </c>
      <c r="I41" s="112"/>
      <c r="J41" s="115">
        <v>77.103719999999996</v>
      </c>
      <c r="K41" s="115">
        <v>83.057000000000002</v>
      </c>
      <c r="L41" s="115">
        <v>84.624290000000002</v>
      </c>
      <c r="M41" s="115">
        <v>86.931370000000001</v>
      </c>
      <c r="N41" s="115">
        <v>92.343239999999994</v>
      </c>
      <c r="O41" s="115"/>
      <c r="P41" s="186"/>
      <c r="Q41" s="24"/>
      <c r="R41" s="24"/>
      <c r="S41" s="24"/>
    </row>
    <row r="42" spans="1:19">
      <c r="A42" s="717"/>
      <c r="B42" s="116" t="s">
        <v>46</v>
      </c>
      <c r="C42" s="112"/>
      <c r="D42" s="112"/>
      <c r="E42" s="112"/>
      <c r="F42" s="112"/>
      <c r="G42" s="112"/>
      <c r="H42" s="112">
        <v>89.560230000000004</v>
      </c>
      <c r="I42" s="112"/>
      <c r="J42" s="115">
        <v>87.468159999999997</v>
      </c>
      <c r="K42" s="115">
        <v>84.854929999999996</v>
      </c>
      <c r="L42" s="115">
        <v>86.104969999999994</v>
      </c>
      <c r="M42" s="115">
        <v>89.369200000000006</v>
      </c>
      <c r="N42" s="115">
        <v>94.436800000000005</v>
      </c>
      <c r="O42" s="115"/>
      <c r="P42" s="186"/>
      <c r="Q42" s="24"/>
      <c r="R42" s="24"/>
      <c r="S42" s="24"/>
    </row>
    <row r="43" spans="1:19" ht="15" customHeight="1">
      <c r="A43" s="726" t="s">
        <v>117</v>
      </c>
      <c r="B43" s="129" t="s">
        <v>43</v>
      </c>
      <c r="C43" s="112"/>
      <c r="D43" s="112"/>
      <c r="E43" s="112"/>
      <c r="F43" s="112"/>
      <c r="G43" s="112"/>
      <c r="H43" s="112"/>
      <c r="I43" s="112">
        <v>14.224679999999999</v>
      </c>
      <c r="J43" s="115">
        <v>10.685359999999999</v>
      </c>
      <c r="K43" s="115">
        <v>12.849130000000001</v>
      </c>
      <c r="L43" s="115">
        <v>13.31756</v>
      </c>
      <c r="M43" s="115">
        <v>14.332710000000001</v>
      </c>
      <c r="N43" s="115">
        <v>15.127840000000001</v>
      </c>
      <c r="O43" s="115"/>
      <c r="P43" s="186"/>
      <c r="Q43" s="24"/>
      <c r="R43" s="24"/>
      <c r="S43" s="24"/>
    </row>
    <row r="44" spans="1:19">
      <c r="A44" s="726"/>
      <c r="B44" s="129" t="s">
        <v>44</v>
      </c>
      <c r="C44" s="112"/>
      <c r="D44" s="112"/>
      <c r="E44" s="112"/>
      <c r="F44" s="112"/>
      <c r="G44" s="112"/>
      <c r="H44" s="112"/>
      <c r="I44" s="112">
        <v>12.271839999999999</v>
      </c>
      <c r="J44" s="115">
        <v>15.50905</v>
      </c>
      <c r="K44" s="115">
        <v>18.099810000000002</v>
      </c>
      <c r="L44" s="115">
        <v>18.25686</v>
      </c>
      <c r="M44" s="115">
        <v>18.12228</v>
      </c>
      <c r="N44" s="115">
        <v>17.662690000000001</v>
      </c>
      <c r="O44" s="115"/>
      <c r="P44" s="186"/>
      <c r="Q44" s="24"/>
      <c r="R44" s="24"/>
      <c r="S44" s="24"/>
    </row>
    <row r="45" spans="1:19">
      <c r="A45" s="726"/>
      <c r="B45" s="233" t="s">
        <v>46</v>
      </c>
      <c r="C45" s="112"/>
      <c r="D45" s="112"/>
      <c r="E45" s="112"/>
      <c r="F45" s="112"/>
      <c r="G45" s="112"/>
      <c r="H45" s="112"/>
      <c r="I45" s="112">
        <v>16.159469999999999</v>
      </c>
      <c r="J45" s="115">
        <v>13.08469</v>
      </c>
      <c r="K45" s="115">
        <v>15.486940000000001</v>
      </c>
      <c r="L45" s="115">
        <v>15.8003</v>
      </c>
      <c r="M45" s="115">
        <v>16.23564</v>
      </c>
      <c r="N45" s="115">
        <v>16.401140000000002</v>
      </c>
      <c r="O45" s="115"/>
      <c r="P45" s="186"/>
      <c r="Q45" s="24"/>
      <c r="R45" s="24"/>
      <c r="S45" s="24"/>
    </row>
    <row r="46" spans="1:19">
      <c r="A46" s="717" t="s">
        <v>2</v>
      </c>
      <c r="B46" s="97" t="s">
        <v>43</v>
      </c>
      <c r="C46" s="112"/>
      <c r="D46" s="112"/>
      <c r="E46" s="112"/>
      <c r="F46" s="112"/>
      <c r="G46" s="112"/>
      <c r="H46" s="112"/>
      <c r="I46" s="112"/>
      <c r="J46" s="112"/>
      <c r="K46" s="112"/>
      <c r="L46" s="112"/>
      <c r="M46" s="112"/>
      <c r="N46" s="112"/>
      <c r="O46" s="112"/>
      <c r="P46" s="186"/>
      <c r="Q46" s="24"/>
      <c r="R46" s="24"/>
      <c r="S46" s="24"/>
    </row>
    <row r="47" spans="1:19">
      <c r="A47" s="717"/>
      <c r="B47" s="97" t="s">
        <v>44</v>
      </c>
      <c r="C47" s="112"/>
      <c r="D47" s="112"/>
      <c r="E47" s="112"/>
      <c r="F47" s="112"/>
      <c r="G47" s="112"/>
      <c r="H47" s="112"/>
      <c r="I47" s="112"/>
      <c r="J47" s="112"/>
      <c r="K47" s="112"/>
      <c r="L47" s="112"/>
      <c r="M47" s="112"/>
      <c r="N47" s="112"/>
      <c r="O47" s="112"/>
      <c r="P47" s="186"/>
      <c r="Q47" s="24"/>
      <c r="R47" s="24"/>
      <c r="S47" s="24"/>
    </row>
    <row r="48" spans="1:19">
      <c r="A48" s="717"/>
      <c r="B48" s="116" t="s">
        <v>46</v>
      </c>
      <c r="C48" s="112"/>
      <c r="D48" s="112"/>
      <c r="E48" s="112"/>
      <c r="F48" s="112"/>
      <c r="G48" s="112"/>
      <c r="H48" s="112"/>
      <c r="I48" s="112"/>
      <c r="J48" s="112"/>
      <c r="K48" s="112"/>
      <c r="L48" s="112"/>
      <c r="M48" s="112"/>
      <c r="N48" s="112"/>
      <c r="O48" s="112"/>
      <c r="P48" s="186"/>
      <c r="Q48" s="24"/>
      <c r="R48" s="24"/>
    </row>
    <row r="49" spans="1:24">
      <c r="A49" s="717" t="s">
        <v>1</v>
      </c>
      <c r="B49" s="97" t="s">
        <v>43</v>
      </c>
      <c r="C49" s="112"/>
      <c r="D49" s="112"/>
      <c r="E49" s="112">
        <v>51.662280000000003</v>
      </c>
      <c r="F49" s="112">
        <v>52.200159999999997</v>
      </c>
      <c r="G49" s="112"/>
      <c r="H49" s="112"/>
      <c r="I49" s="112"/>
      <c r="J49" s="112"/>
      <c r="K49" s="112"/>
      <c r="L49" s="112"/>
      <c r="M49" s="112"/>
      <c r="N49" s="112"/>
      <c r="O49" s="112"/>
      <c r="P49" s="186"/>
      <c r="Q49" s="24"/>
      <c r="R49" s="24"/>
    </row>
    <row r="50" spans="1:24">
      <c r="A50" s="717"/>
      <c r="B50" s="97" t="s">
        <v>44</v>
      </c>
      <c r="C50" s="112"/>
      <c r="D50" s="112"/>
      <c r="E50" s="112">
        <v>48.628630000000001</v>
      </c>
      <c r="F50" s="112">
        <v>49.615699999999997</v>
      </c>
      <c r="G50" s="112"/>
      <c r="H50" s="112"/>
      <c r="I50" s="112"/>
      <c r="J50" s="112"/>
      <c r="K50" s="112"/>
      <c r="L50" s="112"/>
      <c r="M50" s="112"/>
      <c r="N50" s="112"/>
      <c r="O50" s="112"/>
      <c r="P50" s="186"/>
      <c r="Q50" s="24"/>
      <c r="R50" s="24"/>
    </row>
    <row r="51" spans="1:24" ht="15" thickBot="1">
      <c r="A51" s="718"/>
      <c r="B51" s="234" t="s">
        <v>46</v>
      </c>
      <c r="C51" s="188"/>
      <c r="D51" s="188"/>
      <c r="E51" s="188">
        <v>54.811790000000002</v>
      </c>
      <c r="F51" s="188">
        <v>54.86891</v>
      </c>
      <c r="G51" s="188"/>
      <c r="H51" s="188"/>
      <c r="I51" s="188"/>
      <c r="J51" s="188"/>
      <c r="K51" s="188"/>
      <c r="L51" s="188"/>
      <c r="M51" s="188"/>
      <c r="N51" s="188"/>
      <c r="O51" s="188"/>
      <c r="P51" s="189"/>
      <c r="Q51" s="24"/>
      <c r="R51" s="24"/>
    </row>
    <row r="52" spans="1:24">
      <c r="B52" s="24"/>
      <c r="C52" s="24"/>
      <c r="D52" s="24"/>
      <c r="E52" s="24"/>
      <c r="F52" s="24"/>
      <c r="G52" s="24"/>
      <c r="H52" s="24"/>
      <c r="I52" s="24"/>
      <c r="J52" s="24"/>
      <c r="Q52" s="24"/>
      <c r="R52" s="24"/>
    </row>
    <row r="53" spans="1:24" ht="15" customHeight="1">
      <c r="B53" s="11"/>
      <c r="C53" s="24"/>
      <c r="D53" s="24"/>
      <c r="E53" s="24"/>
      <c r="F53" s="24"/>
      <c r="G53" s="24"/>
      <c r="H53" s="24"/>
      <c r="I53" s="24"/>
      <c r="J53" s="24"/>
      <c r="Q53" s="24"/>
      <c r="R53" s="24"/>
    </row>
    <row r="54" spans="1:24">
      <c r="B54" s="24"/>
      <c r="C54" s="24"/>
      <c r="D54" s="24"/>
      <c r="E54" s="24"/>
      <c r="F54" s="24"/>
      <c r="G54" s="24"/>
      <c r="H54" s="24"/>
      <c r="I54" s="24"/>
      <c r="J54" s="24"/>
      <c r="K54" s="74"/>
      <c r="L54" s="74"/>
      <c r="M54" s="74"/>
      <c r="N54" s="74"/>
      <c r="O54" s="74"/>
      <c r="P54" s="74"/>
      <c r="Q54" s="24"/>
      <c r="R54" s="24"/>
    </row>
    <row r="55" spans="1:24" ht="15" customHeight="1">
      <c r="C55" s="24"/>
      <c r="D55" s="24"/>
      <c r="E55" s="24"/>
      <c r="F55" s="24"/>
      <c r="G55" s="24"/>
      <c r="H55" s="24"/>
      <c r="I55" s="24"/>
      <c r="J55" s="80"/>
      <c r="K55" s="74"/>
      <c r="L55" s="74"/>
      <c r="M55" s="74"/>
      <c r="N55" s="74"/>
      <c r="O55" s="74"/>
      <c r="P55" s="74"/>
      <c r="Q55" s="24"/>
      <c r="R55" s="24"/>
      <c r="S55" s="24"/>
      <c r="T55" s="24"/>
      <c r="U55" s="24"/>
      <c r="V55" s="24"/>
      <c r="W55" s="24"/>
      <c r="X55" s="24"/>
    </row>
    <row r="56" spans="1:24" ht="15" customHeight="1">
      <c r="C56" s="24"/>
      <c r="D56" s="24"/>
      <c r="E56" s="24"/>
      <c r="F56" s="24"/>
      <c r="G56" s="24"/>
      <c r="H56" s="24"/>
      <c r="I56" s="24"/>
      <c r="J56" s="80"/>
      <c r="K56" s="74"/>
      <c r="L56" s="74"/>
      <c r="M56" s="74"/>
      <c r="N56" s="74"/>
      <c r="O56" s="74"/>
      <c r="P56" s="74"/>
      <c r="Q56" s="24"/>
      <c r="R56" s="24"/>
      <c r="S56" s="24"/>
      <c r="T56" s="24"/>
      <c r="U56" s="24"/>
      <c r="V56" s="24"/>
      <c r="W56" s="24"/>
      <c r="X56" s="24"/>
    </row>
    <row r="57" spans="1:24" ht="15" customHeight="1">
      <c r="C57" s="24"/>
      <c r="D57" s="24"/>
      <c r="E57" s="24"/>
      <c r="F57" s="24"/>
      <c r="G57" s="24"/>
      <c r="H57" s="24"/>
      <c r="I57" s="24"/>
      <c r="J57" s="80"/>
      <c r="K57" s="74"/>
      <c r="L57" s="74"/>
      <c r="M57" s="74"/>
      <c r="N57" s="74"/>
      <c r="O57" s="74"/>
      <c r="P57" s="74"/>
      <c r="Q57" s="24"/>
      <c r="R57" s="24"/>
      <c r="S57" s="24"/>
      <c r="T57" s="24"/>
      <c r="U57" s="24"/>
      <c r="V57" s="24"/>
      <c r="W57" s="24"/>
      <c r="X57" s="24"/>
    </row>
    <row r="58" spans="1:24" ht="15" customHeight="1">
      <c r="B58" s="11"/>
      <c r="C58" s="24"/>
      <c r="D58" s="24"/>
      <c r="E58" s="24"/>
      <c r="F58" s="24"/>
      <c r="G58" s="24"/>
      <c r="H58" s="24"/>
      <c r="I58" s="24"/>
      <c r="J58" s="24"/>
      <c r="Q58" s="24"/>
      <c r="R58" s="24"/>
      <c r="S58" s="24"/>
      <c r="T58" s="24"/>
      <c r="U58" s="24"/>
      <c r="V58" s="24"/>
      <c r="W58" s="24"/>
      <c r="X58" s="24"/>
    </row>
    <row r="59" spans="1:24" ht="15" customHeight="1">
      <c r="C59" s="24"/>
      <c r="D59" s="24"/>
      <c r="E59" s="24"/>
      <c r="F59" s="24"/>
      <c r="G59" s="24"/>
      <c r="H59" s="24"/>
      <c r="I59" s="24"/>
      <c r="J59" s="80"/>
      <c r="K59" s="74"/>
      <c r="L59" s="74"/>
      <c r="M59" s="74"/>
      <c r="N59" s="74"/>
      <c r="O59" s="74"/>
      <c r="P59" s="74"/>
      <c r="Q59" s="24"/>
      <c r="R59" s="24"/>
      <c r="S59" s="24"/>
      <c r="T59" s="24"/>
      <c r="U59" s="24"/>
      <c r="V59" s="24"/>
      <c r="W59" s="24"/>
      <c r="X59" s="24"/>
    </row>
    <row r="60" spans="1:24" ht="15" customHeight="1">
      <c r="C60" s="24"/>
      <c r="D60" s="24"/>
      <c r="E60" s="24"/>
      <c r="F60" s="24"/>
      <c r="G60" s="24"/>
      <c r="H60" s="24"/>
      <c r="I60" s="24"/>
      <c r="J60" s="80"/>
      <c r="K60" s="74"/>
      <c r="L60" s="74"/>
      <c r="M60" s="74"/>
      <c r="N60" s="74"/>
      <c r="O60" s="74"/>
      <c r="P60" s="74"/>
      <c r="Q60" s="24"/>
      <c r="R60" s="24"/>
      <c r="S60" s="24"/>
      <c r="T60" s="24"/>
      <c r="U60" s="24"/>
      <c r="V60" s="24"/>
      <c r="W60" s="24"/>
      <c r="X60" s="24"/>
    </row>
    <row r="61" spans="1:24" ht="15" customHeight="1">
      <c r="C61" s="24"/>
      <c r="D61" s="24"/>
      <c r="E61" s="24"/>
      <c r="F61" s="24"/>
      <c r="G61" s="24"/>
      <c r="H61" s="24"/>
      <c r="I61" s="24"/>
      <c r="J61" s="80"/>
      <c r="K61" s="74"/>
      <c r="L61" s="74"/>
      <c r="M61" s="74"/>
      <c r="N61" s="74"/>
      <c r="O61" s="74"/>
      <c r="P61" s="74"/>
      <c r="Q61" s="24"/>
      <c r="R61" s="24"/>
      <c r="S61" s="24"/>
      <c r="T61" s="24"/>
      <c r="U61" s="24"/>
      <c r="V61" s="24"/>
      <c r="W61" s="24"/>
      <c r="X61" s="24"/>
    </row>
    <row r="62" spans="1:24" ht="15" customHeight="1">
      <c r="B62" s="11"/>
      <c r="C62" s="24"/>
      <c r="D62" s="24"/>
      <c r="E62" s="24"/>
      <c r="F62" s="24"/>
      <c r="G62" s="24"/>
      <c r="H62" s="24"/>
      <c r="I62" s="24"/>
      <c r="J62" s="24"/>
      <c r="Q62" s="24"/>
      <c r="R62" s="24"/>
      <c r="S62" s="24"/>
      <c r="T62" s="24"/>
      <c r="U62" s="24"/>
      <c r="V62" s="24"/>
      <c r="W62" s="24"/>
      <c r="X62" s="24"/>
    </row>
    <row r="63" spans="1:24" ht="15" customHeight="1">
      <c r="B63" s="24"/>
      <c r="C63" s="28"/>
      <c r="D63" s="28"/>
      <c r="E63" s="28"/>
      <c r="F63" s="28"/>
      <c r="G63" s="28"/>
      <c r="H63" s="28"/>
      <c r="I63" s="28"/>
      <c r="J63" s="43"/>
      <c r="Q63" s="24"/>
      <c r="R63" s="24"/>
    </row>
    <row r="64" spans="1:24" ht="15" customHeight="1">
      <c r="B64" s="24"/>
      <c r="C64" s="28"/>
      <c r="D64" s="28"/>
      <c r="E64" s="28"/>
      <c r="F64" s="28"/>
      <c r="G64" s="28"/>
      <c r="H64" s="28"/>
      <c r="I64" s="28"/>
      <c r="J64" s="43"/>
      <c r="Q64" s="24"/>
      <c r="R64" s="24"/>
    </row>
    <row r="65" spans="1:18">
      <c r="B65" s="24"/>
      <c r="C65" s="28"/>
      <c r="D65" s="28"/>
      <c r="E65" s="28"/>
      <c r="F65" s="28"/>
      <c r="G65" s="28"/>
      <c r="H65" s="28"/>
      <c r="I65" s="28"/>
      <c r="J65" s="43"/>
      <c r="Q65" s="24"/>
      <c r="R65" s="24"/>
    </row>
    <row r="66" spans="1:18">
      <c r="B66" s="24"/>
      <c r="C66" s="28"/>
      <c r="D66" s="28"/>
      <c r="E66" s="28"/>
      <c r="F66" s="28"/>
      <c r="G66" s="28"/>
      <c r="H66" s="28"/>
      <c r="I66" s="28"/>
      <c r="J66" s="43"/>
      <c r="Q66" s="24"/>
      <c r="R66" s="24"/>
    </row>
    <row r="67" spans="1:18">
      <c r="B67" s="24"/>
      <c r="C67" s="24"/>
      <c r="D67" s="24"/>
      <c r="E67" s="24"/>
      <c r="F67" s="24"/>
      <c r="G67" s="24"/>
      <c r="H67" s="24"/>
      <c r="I67" s="24"/>
      <c r="J67" s="24"/>
      <c r="Q67" s="24"/>
      <c r="R67" s="24"/>
    </row>
    <row r="68" spans="1:18">
      <c r="A68" s="24"/>
      <c r="B68" s="24"/>
      <c r="C68" s="24"/>
      <c r="D68" s="24"/>
      <c r="E68" s="24"/>
      <c r="F68" s="24"/>
      <c r="G68" s="24"/>
      <c r="H68" s="24"/>
      <c r="I68" s="24"/>
      <c r="J68" s="24"/>
      <c r="K68" s="24"/>
      <c r="L68" s="24"/>
      <c r="M68" s="24"/>
      <c r="N68" s="24"/>
      <c r="O68" s="24"/>
      <c r="P68" s="24"/>
      <c r="Q68" s="24"/>
      <c r="R68" s="24"/>
    </row>
    <row r="69" spans="1:18">
      <c r="A69" s="24"/>
      <c r="B69" s="24"/>
      <c r="C69" s="24"/>
      <c r="D69" s="24"/>
      <c r="E69" s="24"/>
      <c r="F69" s="24"/>
      <c r="G69" s="24"/>
      <c r="H69" s="24"/>
      <c r="I69" s="24"/>
      <c r="J69" s="24"/>
      <c r="K69" s="24"/>
      <c r="L69" s="24"/>
      <c r="M69" s="24"/>
      <c r="N69" s="24"/>
      <c r="O69" s="24"/>
      <c r="P69" s="24"/>
      <c r="Q69" s="24"/>
      <c r="R69" s="24"/>
    </row>
    <row r="70" spans="1:18">
      <c r="A70" s="24"/>
      <c r="B70" s="24"/>
      <c r="C70" s="24"/>
      <c r="D70" s="24"/>
      <c r="E70" s="24"/>
      <c r="F70" s="24"/>
      <c r="G70" s="24"/>
      <c r="H70" s="24"/>
      <c r="I70" s="24"/>
      <c r="J70" s="24"/>
      <c r="K70" s="24"/>
      <c r="L70" s="24"/>
      <c r="M70" s="24"/>
      <c r="N70" s="24"/>
      <c r="O70" s="24"/>
      <c r="P70" s="24"/>
      <c r="Q70" s="24"/>
      <c r="R70" s="24"/>
    </row>
  </sheetData>
  <mergeCells count="17">
    <mergeCell ref="A34:A36"/>
    <mergeCell ref="A4:A6"/>
    <mergeCell ref="A7:A9"/>
    <mergeCell ref="R8:V12"/>
    <mergeCell ref="A10:A12"/>
    <mergeCell ref="A13:A15"/>
    <mergeCell ref="A16:A18"/>
    <mergeCell ref="A19:A21"/>
    <mergeCell ref="A22:A24"/>
    <mergeCell ref="A25:A27"/>
    <mergeCell ref="A28:A30"/>
    <mergeCell ref="A31:A33"/>
    <mergeCell ref="A37:A39"/>
    <mergeCell ref="A40:A42"/>
    <mergeCell ref="A43:A45"/>
    <mergeCell ref="A46:A48"/>
    <mergeCell ref="A49:A51"/>
  </mergeCells>
  <hyperlinks>
    <hyperlink ref="Y5" location="Content!B27" display="Back to Content Page" xr:uid="{00000000-0004-0000-2900-000000000000}"/>
  </hyperlinks>
  <pageMargins left="0.7" right="0.7" top="0.75" bottom="0.75" header="0.3" footer="0.3"/>
  <pageSetup paperSize="9" scale="64" orientation="landscape" r:id="rId1"/>
  <headerFooter>
    <oddFooter>&amp;C&amp;P</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R70"/>
  <sheetViews>
    <sheetView zoomScaleNormal="100" workbookViewId="0">
      <selection activeCell="I17" sqref="I17"/>
    </sheetView>
  </sheetViews>
  <sheetFormatPr defaultColWidth="9.21875" defaultRowHeight="14.4"/>
  <cols>
    <col min="1" max="1" width="33.77734375" customWidth="1"/>
    <col min="2" max="2" width="9" customWidth="1"/>
    <col min="3" max="13" width="11" customWidth="1"/>
  </cols>
  <sheetData>
    <row r="1" spans="1:18">
      <c r="A1" s="29" t="s">
        <v>706</v>
      </c>
      <c r="B1" s="24"/>
      <c r="C1" s="24"/>
      <c r="D1" s="24"/>
      <c r="E1" s="24"/>
      <c r="F1" s="24"/>
      <c r="N1" s="49"/>
      <c r="O1" s="49"/>
      <c r="P1" s="49"/>
    </row>
    <row r="2" spans="1:18" ht="15" thickBot="1">
      <c r="A2" s="24"/>
      <c r="B2" s="24"/>
      <c r="C2" s="24"/>
      <c r="D2" s="24"/>
      <c r="E2" s="24"/>
      <c r="F2" s="24"/>
      <c r="N2" s="49"/>
      <c r="O2" s="49"/>
      <c r="P2" s="49"/>
    </row>
    <row r="3" spans="1:18">
      <c r="A3" s="231" t="s">
        <v>15</v>
      </c>
      <c r="B3" s="232" t="s">
        <v>45</v>
      </c>
      <c r="C3" s="209">
        <v>2013</v>
      </c>
      <c r="D3" s="209">
        <v>2014</v>
      </c>
      <c r="E3" s="209">
        <v>2015</v>
      </c>
      <c r="F3" s="210">
        <v>2016</v>
      </c>
      <c r="G3" s="210">
        <v>2017</v>
      </c>
      <c r="H3" s="266">
        <v>2018</v>
      </c>
      <c r="I3" s="266">
        <v>2019</v>
      </c>
      <c r="J3" s="266">
        <v>2020</v>
      </c>
      <c r="K3" s="266">
        <v>2021</v>
      </c>
      <c r="L3" s="266">
        <v>2022</v>
      </c>
      <c r="M3" s="211">
        <v>2023</v>
      </c>
    </row>
    <row r="4" spans="1:18">
      <c r="A4" s="717" t="s">
        <v>14</v>
      </c>
      <c r="B4" s="97" t="s">
        <v>43</v>
      </c>
      <c r="C4" s="112"/>
      <c r="D4" s="112"/>
      <c r="E4" s="112">
        <v>8.6865699999999997</v>
      </c>
      <c r="F4" s="112"/>
      <c r="G4" s="112"/>
      <c r="H4" s="267"/>
      <c r="I4" s="267"/>
      <c r="J4" s="267"/>
      <c r="K4" s="267"/>
      <c r="L4" s="267"/>
      <c r="M4" s="186"/>
    </row>
    <row r="5" spans="1:18">
      <c r="A5" s="717"/>
      <c r="B5" s="97" t="s">
        <v>44</v>
      </c>
      <c r="C5" s="112"/>
      <c r="D5" s="112"/>
      <c r="E5" s="112">
        <v>13.39161</v>
      </c>
      <c r="F5" s="112"/>
      <c r="G5" s="112"/>
      <c r="H5" s="267"/>
      <c r="I5" s="267"/>
      <c r="J5" s="267"/>
      <c r="K5" s="267"/>
      <c r="L5" s="267"/>
      <c r="M5" s="186"/>
      <c r="R5" s="48" t="s">
        <v>12</v>
      </c>
    </row>
    <row r="6" spans="1:18">
      <c r="A6" s="717"/>
      <c r="B6" s="116" t="s">
        <v>46</v>
      </c>
      <c r="C6" s="112"/>
      <c r="D6" s="112"/>
      <c r="E6" s="112">
        <v>11.62823</v>
      </c>
      <c r="F6" s="112"/>
      <c r="G6" s="112"/>
      <c r="H6" s="267"/>
      <c r="I6" s="267"/>
      <c r="J6" s="267"/>
      <c r="K6" s="267"/>
      <c r="L6" s="267"/>
      <c r="M6" s="186"/>
    </row>
    <row r="7" spans="1:18">
      <c r="A7" s="717" t="s">
        <v>13</v>
      </c>
      <c r="B7" s="97" t="s">
        <v>43</v>
      </c>
      <c r="C7" s="112"/>
      <c r="D7" s="112"/>
      <c r="E7" s="112"/>
      <c r="F7" s="112"/>
      <c r="G7" s="112"/>
      <c r="H7" s="267"/>
      <c r="I7" s="267"/>
      <c r="J7" s="267"/>
      <c r="K7" s="267"/>
      <c r="L7" s="267"/>
      <c r="M7" s="186"/>
    </row>
    <row r="8" spans="1:18">
      <c r="A8" s="717"/>
      <c r="B8" s="97" t="s">
        <v>44</v>
      </c>
      <c r="C8" s="112"/>
      <c r="D8" s="112"/>
      <c r="E8" s="112"/>
      <c r="F8" s="112"/>
      <c r="G8" s="112"/>
      <c r="H8" s="267"/>
      <c r="I8" s="267"/>
      <c r="J8" s="267"/>
      <c r="K8" s="267"/>
      <c r="L8" s="267"/>
      <c r="M8" s="186"/>
      <c r="N8" s="151"/>
      <c r="O8" s="151"/>
    </row>
    <row r="9" spans="1:18" ht="15" customHeight="1">
      <c r="A9" s="717"/>
      <c r="B9" s="116" t="s">
        <v>46</v>
      </c>
      <c r="C9" s="112"/>
      <c r="D9" s="112"/>
      <c r="E9" s="112"/>
      <c r="F9" s="112"/>
      <c r="G9" s="112"/>
      <c r="H9" s="267"/>
      <c r="I9" s="267"/>
      <c r="J9" s="267"/>
      <c r="K9" s="267"/>
      <c r="L9" s="267"/>
      <c r="M9" s="186"/>
      <c r="N9" s="151"/>
      <c r="O9" s="151"/>
    </row>
    <row r="10" spans="1:18">
      <c r="A10" s="717" t="s">
        <v>259</v>
      </c>
      <c r="B10" s="97" t="s">
        <v>43</v>
      </c>
      <c r="C10" s="112"/>
      <c r="D10" s="112"/>
      <c r="E10" s="112"/>
      <c r="F10" s="112"/>
      <c r="G10" s="112"/>
      <c r="H10" s="267"/>
      <c r="I10" s="267"/>
      <c r="J10" s="267"/>
      <c r="K10" s="267"/>
      <c r="L10" s="267"/>
      <c r="M10" s="186"/>
      <c r="N10" s="151"/>
      <c r="O10" s="151"/>
    </row>
    <row r="11" spans="1:18">
      <c r="A11" s="717"/>
      <c r="B11" s="97" t="s">
        <v>44</v>
      </c>
      <c r="C11" s="112"/>
      <c r="D11" s="112"/>
      <c r="E11" s="112"/>
      <c r="F11" s="112"/>
      <c r="G11" s="112"/>
      <c r="H11" s="267"/>
      <c r="I11" s="267"/>
      <c r="J11" s="267"/>
      <c r="K11" s="267"/>
      <c r="L11" s="267"/>
      <c r="M11" s="186"/>
      <c r="N11" s="151"/>
      <c r="O11" s="151"/>
      <c r="P11" s="49"/>
      <c r="Q11" s="49"/>
    </row>
    <row r="12" spans="1:18">
      <c r="A12" s="717"/>
      <c r="B12" s="116" t="s">
        <v>46</v>
      </c>
      <c r="C12" s="112"/>
      <c r="D12" s="112"/>
      <c r="E12" s="112"/>
      <c r="F12" s="112"/>
      <c r="G12" s="112"/>
      <c r="H12" s="267"/>
      <c r="I12" s="267"/>
      <c r="J12" s="267"/>
      <c r="K12" s="267"/>
      <c r="L12" s="267"/>
      <c r="M12" s="186"/>
      <c r="N12" s="151"/>
      <c r="O12" s="151"/>
    </row>
    <row r="13" spans="1:18" ht="15" customHeight="1">
      <c r="A13" s="717" t="s">
        <v>85</v>
      </c>
      <c r="B13" s="97" t="s">
        <v>43</v>
      </c>
      <c r="C13" s="112"/>
      <c r="D13" s="112"/>
      <c r="E13" s="112"/>
      <c r="F13" s="112">
        <v>6.7762099999999998</v>
      </c>
      <c r="G13" s="112"/>
      <c r="H13" s="267"/>
      <c r="I13" s="267"/>
      <c r="J13" s="267"/>
      <c r="K13" s="267"/>
      <c r="L13" s="267"/>
      <c r="M13" s="186"/>
      <c r="N13" s="151"/>
      <c r="O13" s="151"/>
    </row>
    <row r="14" spans="1:18">
      <c r="A14" s="717"/>
      <c r="B14" s="97" t="s">
        <v>44</v>
      </c>
      <c r="C14" s="112"/>
      <c r="D14" s="112"/>
      <c r="E14" s="112"/>
      <c r="F14" s="112"/>
      <c r="G14" s="112"/>
      <c r="H14" s="267"/>
      <c r="I14" s="267"/>
      <c r="J14" s="267"/>
      <c r="K14" s="267"/>
      <c r="L14" s="267"/>
      <c r="M14" s="186"/>
      <c r="N14" s="151"/>
      <c r="O14" s="151"/>
    </row>
    <row r="15" spans="1:18">
      <c r="A15" s="717"/>
      <c r="B15" s="116" t="s">
        <v>46</v>
      </c>
      <c r="C15" s="112"/>
      <c r="D15" s="112"/>
      <c r="E15" s="112"/>
      <c r="F15" s="112"/>
      <c r="G15" s="112"/>
      <c r="H15" s="267"/>
      <c r="I15" s="267"/>
      <c r="J15" s="267"/>
      <c r="K15" s="267"/>
      <c r="L15" s="267"/>
      <c r="M15" s="186"/>
      <c r="N15" s="151"/>
      <c r="O15" s="151"/>
    </row>
    <row r="16" spans="1:18" ht="15" customHeight="1">
      <c r="A16" s="717" t="s">
        <v>258</v>
      </c>
      <c r="B16" s="97" t="s">
        <v>43</v>
      </c>
      <c r="C16" s="112"/>
      <c r="D16" s="112"/>
      <c r="E16" s="112"/>
      <c r="F16" s="112"/>
      <c r="G16" s="112"/>
      <c r="H16" s="267"/>
      <c r="I16" s="267"/>
      <c r="J16" s="267"/>
      <c r="K16" s="267"/>
      <c r="L16" s="267"/>
      <c r="M16" s="186"/>
      <c r="N16" s="151"/>
      <c r="O16" s="151"/>
    </row>
    <row r="17" spans="1:15" ht="15" customHeight="1">
      <c r="A17" s="717"/>
      <c r="B17" s="97" t="s">
        <v>44</v>
      </c>
      <c r="C17" s="112"/>
      <c r="D17" s="112"/>
      <c r="E17" s="112"/>
      <c r="F17" s="112"/>
      <c r="G17" s="112"/>
      <c r="H17" s="267"/>
      <c r="I17" s="267"/>
      <c r="J17" s="267"/>
      <c r="K17" s="267"/>
      <c r="L17" s="267"/>
      <c r="M17" s="186"/>
      <c r="N17" s="151"/>
      <c r="O17" s="151"/>
    </row>
    <row r="18" spans="1:15">
      <c r="A18" s="717"/>
      <c r="B18" s="116" t="s">
        <v>46</v>
      </c>
      <c r="C18" s="112"/>
      <c r="D18" s="112"/>
      <c r="E18" s="112"/>
      <c r="F18" s="112"/>
      <c r="G18" s="112"/>
      <c r="H18" s="267"/>
      <c r="I18" s="267"/>
      <c r="J18" s="267"/>
      <c r="K18" s="267"/>
      <c r="L18" s="267"/>
      <c r="M18" s="186"/>
      <c r="N18" s="151"/>
      <c r="O18" s="151"/>
    </row>
    <row r="19" spans="1:15">
      <c r="A19" s="717" t="s">
        <v>11</v>
      </c>
      <c r="B19" s="97" t="s">
        <v>43</v>
      </c>
      <c r="C19" s="112"/>
      <c r="D19" s="112">
        <v>16.548100000000002</v>
      </c>
      <c r="E19" s="112"/>
      <c r="F19" s="112"/>
      <c r="G19" s="112">
        <v>18.254909999999999</v>
      </c>
      <c r="H19" s="267">
        <v>11.21072</v>
      </c>
      <c r="I19" s="267"/>
      <c r="J19" s="267"/>
      <c r="K19" s="267"/>
      <c r="L19" s="267"/>
      <c r="M19" s="186"/>
      <c r="N19" s="151"/>
      <c r="O19" s="151"/>
    </row>
    <row r="20" spans="1:15">
      <c r="A20" s="717"/>
      <c r="B20" s="97" t="s">
        <v>44</v>
      </c>
      <c r="C20" s="112"/>
      <c r="D20" s="112">
        <v>11.70712</v>
      </c>
      <c r="E20" s="112"/>
      <c r="F20" s="112"/>
      <c r="G20" s="112">
        <v>11.524089999999999</v>
      </c>
      <c r="H20" s="267">
        <v>17.80733</v>
      </c>
      <c r="I20" s="267"/>
      <c r="J20" s="267"/>
      <c r="K20" s="267"/>
      <c r="L20" s="267"/>
      <c r="M20" s="186"/>
      <c r="N20" s="151"/>
      <c r="O20" s="151"/>
    </row>
    <row r="21" spans="1:15">
      <c r="A21" s="717"/>
      <c r="B21" s="116" t="s">
        <v>46</v>
      </c>
      <c r="C21" s="112"/>
      <c r="D21" s="112">
        <v>14.09531</v>
      </c>
      <c r="E21" s="112"/>
      <c r="F21" s="112"/>
      <c r="G21" s="112">
        <v>14.95302</v>
      </c>
      <c r="H21" s="267">
        <v>14.65667</v>
      </c>
      <c r="I21" s="267"/>
      <c r="J21" s="267"/>
      <c r="K21" s="267"/>
      <c r="L21" s="267"/>
      <c r="M21" s="186"/>
      <c r="N21" s="151"/>
      <c r="O21" s="151"/>
    </row>
    <row r="22" spans="1:15">
      <c r="A22" s="717" t="s">
        <v>10</v>
      </c>
      <c r="B22" s="97" t="s">
        <v>43</v>
      </c>
      <c r="C22" s="112">
        <v>7.31304</v>
      </c>
      <c r="D22" s="112">
        <v>7.9522300000000001</v>
      </c>
      <c r="E22" s="112">
        <v>7.2410399999999999</v>
      </c>
      <c r="F22" s="112">
        <v>7.5459100000000001</v>
      </c>
      <c r="G22" s="112">
        <v>8.7571200000000005</v>
      </c>
      <c r="H22" s="353">
        <v>8.5</v>
      </c>
      <c r="I22" s="267"/>
      <c r="J22" s="267"/>
      <c r="K22" s="267"/>
      <c r="L22" s="267"/>
      <c r="M22" s="186"/>
      <c r="N22" s="151"/>
      <c r="O22" s="151"/>
    </row>
    <row r="23" spans="1:15">
      <c r="A23" s="717"/>
      <c r="B23" s="97" t="s">
        <v>44</v>
      </c>
      <c r="C23" s="112">
        <v>8.40367</v>
      </c>
      <c r="D23" s="112">
        <v>9.6589299999999998</v>
      </c>
      <c r="E23" s="112">
        <v>9.2500900000000001</v>
      </c>
      <c r="F23" s="112">
        <v>9.1977399999999996</v>
      </c>
      <c r="G23" s="112">
        <v>10.253130000000001</v>
      </c>
      <c r="H23" s="353">
        <v>7.7</v>
      </c>
      <c r="I23" s="267"/>
      <c r="J23" s="267"/>
      <c r="K23" s="267"/>
      <c r="L23" s="267"/>
      <c r="M23" s="186"/>
      <c r="N23" s="151"/>
      <c r="O23" s="151"/>
    </row>
    <row r="24" spans="1:15">
      <c r="A24" s="717"/>
      <c r="B24" s="116" t="s">
        <v>46</v>
      </c>
      <c r="C24" s="112">
        <v>8.1677599999999995</v>
      </c>
      <c r="D24" s="112">
        <v>9.1486300000000007</v>
      </c>
      <c r="E24" s="112">
        <v>8.5685800000000008</v>
      </c>
      <c r="F24" s="112">
        <v>8.6814800000000005</v>
      </c>
      <c r="G24" s="112">
        <v>9.8455499999999994</v>
      </c>
      <c r="H24" s="353">
        <v>8.1</v>
      </c>
      <c r="I24" s="267"/>
      <c r="J24" s="267"/>
      <c r="K24" s="267"/>
      <c r="L24" s="267"/>
      <c r="M24" s="186"/>
      <c r="N24" s="151"/>
      <c r="O24" s="151"/>
    </row>
    <row r="25" spans="1:15">
      <c r="A25" s="717" t="s">
        <v>9</v>
      </c>
      <c r="B25" s="97" t="s">
        <v>43</v>
      </c>
      <c r="C25" s="112"/>
      <c r="D25" s="112"/>
      <c r="E25" s="112"/>
      <c r="F25" s="112"/>
      <c r="G25" s="112"/>
      <c r="H25" s="267"/>
      <c r="I25" s="267"/>
      <c r="J25" s="267"/>
      <c r="K25" s="267"/>
      <c r="L25" s="267"/>
      <c r="M25" s="186"/>
      <c r="N25" s="151"/>
      <c r="O25" s="151"/>
    </row>
    <row r="26" spans="1:15">
      <c r="A26" s="717"/>
      <c r="B26" s="97" t="s">
        <v>44</v>
      </c>
      <c r="C26" s="112"/>
      <c r="D26" s="112"/>
      <c r="E26" s="112"/>
      <c r="F26" s="112"/>
      <c r="G26" s="112"/>
      <c r="H26" s="267"/>
      <c r="I26" s="267"/>
      <c r="J26" s="267"/>
      <c r="K26" s="267"/>
      <c r="L26" s="267"/>
      <c r="M26" s="186"/>
    </row>
    <row r="27" spans="1:15">
      <c r="A27" s="717"/>
      <c r="B27" s="116" t="s">
        <v>46</v>
      </c>
      <c r="C27" s="112"/>
      <c r="D27" s="112"/>
      <c r="E27" s="112"/>
      <c r="F27" s="112"/>
      <c r="G27" s="112"/>
      <c r="H27" s="267"/>
      <c r="I27" s="267"/>
      <c r="J27" s="267"/>
      <c r="K27" s="267"/>
      <c r="L27" s="267"/>
      <c r="M27" s="186"/>
    </row>
    <row r="28" spans="1:15">
      <c r="A28" s="717" t="s">
        <v>8</v>
      </c>
      <c r="B28" s="97" t="s">
        <v>43</v>
      </c>
      <c r="C28" s="112"/>
      <c r="D28" s="112"/>
      <c r="E28" s="112"/>
      <c r="F28" s="112"/>
      <c r="G28" s="112"/>
      <c r="H28" s="267"/>
      <c r="I28" s="267"/>
      <c r="J28" s="267"/>
      <c r="K28" s="267"/>
      <c r="L28" s="267"/>
      <c r="M28" s="186"/>
    </row>
    <row r="29" spans="1:15">
      <c r="A29" s="717"/>
      <c r="B29" s="97" t="s">
        <v>44</v>
      </c>
      <c r="C29" s="112"/>
      <c r="D29" s="112"/>
      <c r="E29" s="112"/>
      <c r="F29" s="112"/>
      <c r="G29" s="112"/>
      <c r="H29" s="267"/>
      <c r="I29" s="267"/>
      <c r="J29" s="267"/>
      <c r="K29" s="267"/>
      <c r="L29" s="267"/>
      <c r="M29" s="186"/>
    </row>
    <row r="30" spans="1:15">
      <c r="A30" s="717"/>
      <c r="B30" s="116" t="s">
        <v>46</v>
      </c>
      <c r="C30" s="112"/>
      <c r="D30" s="112"/>
      <c r="E30" s="112"/>
      <c r="F30" s="112"/>
      <c r="G30" s="112"/>
      <c r="H30" s="267"/>
      <c r="I30" s="267"/>
      <c r="J30" s="267"/>
      <c r="K30" s="267"/>
      <c r="L30" s="267"/>
      <c r="M30" s="186"/>
    </row>
    <row r="31" spans="1:15">
      <c r="A31" s="717" t="s">
        <v>6</v>
      </c>
      <c r="B31" s="97" t="s">
        <v>43</v>
      </c>
      <c r="C31" s="112"/>
      <c r="D31" s="112"/>
      <c r="E31" s="112"/>
      <c r="F31" s="112">
        <v>6.1913400000000003</v>
      </c>
      <c r="G31" s="112">
        <v>8.4771300000000007</v>
      </c>
      <c r="H31" s="267">
        <v>6.85067</v>
      </c>
      <c r="I31" s="267"/>
      <c r="J31" s="267"/>
      <c r="K31" s="267"/>
      <c r="L31" s="267"/>
      <c r="M31" s="186"/>
    </row>
    <row r="32" spans="1:15">
      <c r="A32" s="717"/>
      <c r="B32" s="97" t="s">
        <v>44</v>
      </c>
      <c r="C32" s="112"/>
      <c r="D32" s="112"/>
      <c r="E32" s="112"/>
      <c r="F32" s="112">
        <v>0.19752</v>
      </c>
      <c r="G32" s="112"/>
      <c r="H32" s="267"/>
      <c r="I32" s="267"/>
      <c r="J32" s="267"/>
      <c r="K32" s="267"/>
      <c r="L32" s="267"/>
      <c r="M32" s="186"/>
    </row>
    <row r="33" spans="1:13">
      <c r="A33" s="717"/>
      <c r="B33" s="116" t="s">
        <v>46</v>
      </c>
      <c r="C33" s="112"/>
      <c r="D33" s="112"/>
      <c r="E33" s="112"/>
      <c r="F33" s="112">
        <v>0.16173999999999999</v>
      </c>
      <c r="G33" s="112"/>
      <c r="H33" s="267"/>
      <c r="I33" s="267"/>
      <c r="J33" s="267"/>
      <c r="K33" s="267"/>
      <c r="L33" s="267"/>
      <c r="M33" s="186"/>
    </row>
    <row r="34" spans="1:13">
      <c r="A34" s="717" t="s">
        <v>5</v>
      </c>
      <c r="B34" s="97" t="s">
        <v>43</v>
      </c>
      <c r="C34" s="112"/>
      <c r="D34" s="112">
        <v>30.529730000000001</v>
      </c>
      <c r="E34" s="112">
        <v>38.962739999999997</v>
      </c>
      <c r="F34" s="112">
        <v>34.733429999999998</v>
      </c>
      <c r="G34" s="112">
        <v>52.685490000000001</v>
      </c>
      <c r="H34" s="267"/>
      <c r="I34" s="267"/>
      <c r="J34" s="267"/>
      <c r="K34" s="267"/>
      <c r="L34" s="267"/>
      <c r="M34" s="186"/>
    </row>
    <row r="35" spans="1:13">
      <c r="A35" s="717"/>
      <c r="B35" s="97" t="s">
        <v>44</v>
      </c>
      <c r="C35" s="112"/>
      <c r="D35" s="112">
        <v>19.821770000000001</v>
      </c>
      <c r="E35" s="112">
        <v>20.072420000000001</v>
      </c>
      <c r="F35" s="112">
        <v>21.244730000000001</v>
      </c>
      <c r="G35" s="112">
        <v>22.90774</v>
      </c>
      <c r="H35" s="267"/>
      <c r="I35" s="267"/>
      <c r="J35" s="267"/>
      <c r="K35" s="267"/>
      <c r="L35" s="267"/>
      <c r="M35" s="186"/>
    </row>
    <row r="36" spans="1:13">
      <c r="A36" s="717"/>
      <c r="B36" s="116" t="s">
        <v>46</v>
      </c>
      <c r="C36" s="112"/>
      <c r="D36" s="112">
        <v>25.56522</v>
      </c>
      <c r="E36" s="112">
        <v>29.78623</v>
      </c>
      <c r="F36" s="112">
        <v>28.14151</v>
      </c>
      <c r="G36" s="112">
        <v>37.972909999999999</v>
      </c>
      <c r="H36" s="267"/>
      <c r="I36" s="267"/>
      <c r="J36" s="267"/>
      <c r="K36" s="267"/>
      <c r="L36" s="267"/>
      <c r="M36" s="186"/>
    </row>
    <row r="37" spans="1:13">
      <c r="A37" s="717" t="s">
        <v>4</v>
      </c>
      <c r="B37" s="97" t="s">
        <v>43</v>
      </c>
      <c r="C37" s="112">
        <v>10.857139999999999</v>
      </c>
      <c r="D37" s="112">
        <v>22.238589999999999</v>
      </c>
      <c r="E37" s="112">
        <v>37.065049999999999</v>
      </c>
      <c r="F37" s="112">
        <v>53.343699999999998</v>
      </c>
      <c r="G37" s="112">
        <v>32.854860000000002</v>
      </c>
      <c r="H37" s="267">
        <v>31.715209999999999</v>
      </c>
      <c r="I37" s="267"/>
      <c r="J37" s="267"/>
      <c r="K37" s="267"/>
      <c r="L37" s="267"/>
      <c r="M37" s="186"/>
    </row>
    <row r="38" spans="1:13">
      <c r="A38" s="717"/>
      <c r="B38" s="97" t="s">
        <v>44</v>
      </c>
      <c r="C38" s="112"/>
      <c r="D38" s="112">
        <v>8.2193900000000006</v>
      </c>
      <c r="E38" s="112">
        <v>17.008569999999999</v>
      </c>
      <c r="F38" s="112">
        <v>22.56128</v>
      </c>
      <c r="G38" s="112"/>
      <c r="H38" s="267">
        <v>15.77745</v>
      </c>
      <c r="I38" s="267"/>
      <c r="J38" s="267"/>
      <c r="K38" s="267"/>
      <c r="L38" s="267"/>
      <c r="M38" s="186"/>
    </row>
    <row r="39" spans="1:13">
      <c r="A39" s="717"/>
      <c r="B39" s="116" t="s">
        <v>46</v>
      </c>
      <c r="C39" s="112"/>
      <c r="D39" s="112">
        <v>13.626150000000001</v>
      </c>
      <c r="E39" s="112">
        <v>24.077220000000001</v>
      </c>
      <c r="F39" s="112">
        <v>32.487969999999997</v>
      </c>
      <c r="G39" s="112"/>
      <c r="H39" s="267">
        <v>20.77064</v>
      </c>
      <c r="I39" s="267"/>
      <c r="J39" s="267"/>
      <c r="K39" s="267"/>
      <c r="L39" s="267"/>
      <c r="M39" s="186"/>
    </row>
    <row r="40" spans="1:13">
      <c r="A40" s="717" t="s">
        <v>3</v>
      </c>
      <c r="B40" s="97" t="s">
        <v>43</v>
      </c>
      <c r="C40" s="112"/>
      <c r="D40" s="112"/>
      <c r="E40" s="112"/>
      <c r="F40" s="112"/>
      <c r="G40" s="112"/>
      <c r="H40" s="267"/>
      <c r="I40" s="267"/>
      <c r="J40" s="267"/>
      <c r="K40" s="267"/>
      <c r="L40" s="267"/>
      <c r="M40" s="186"/>
    </row>
    <row r="41" spans="1:13">
      <c r="A41" s="717"/>
      <c r="B41" s="97" t="s">
        <v>44</v>
      </c>
      <c r="C41" s="112"/>
      <c r="D41" s="112"/>
      <c r="E41" s="112"/>
      <c r="F41" s="112"/>
      <c r="G41" s="112"/>
      <c r="H41" s="267"/>
      <c r="I41" s="267"/>
      <c r="J41" s="267"/>
      <c r="K41" s="267"/>
      <c r="L41" s="267"/>
      <c r="M41" s="186"/>
    </row>
    <row r="42" spans="1:13">
      <c r="A42" s="717"/>
      <c r="B42" s="116" t="s">
        <v>46</v>
      </c>
      <c r="C42" s="112"/>
      <c r="D42" s="112"/>
      <c r="E42" s="112"/>
      <c r="F42" s="112"/>
      <c r="G42" s="112"/>
      <c r="H42" s="267"/>
      <c r="I42" s="267"/>
      <c r="J42" s="267"/>
      <c r="K42" s="267"/>
      <c r="L42" s="267"/>
      <c r="M42" s="186"/>
    </row>
    <row r="43" spans="1:13" ht="15" customHeight="1">
      <c r="A43" s="726" t="s">
        <v>117</v>
      </c>
      <c r="B43" s="129" t="s">
        <v>43</v>
      </c>
      <c r="C43" s="112"/>
      <c r="D43" s="112"/>
      <c r="E43" s="112"/>
      <c r="F43" s="112"/>
      <c r="G43" s="112"/>
      <c r="H43" s="267"/>
      <c r="I43" s="267"/>
      <c r="J43" s="267"/>
      <c r="K43" s="267"/>
      <c r="L43" s="267"/>
      <c r="M43" s="186"/>
    </row>
    <row r="44" spans="1:13">
      <c r="A44" s="726"/>
      <c r="B44" s="129" t="s">
        <v>44</v>
      </c>
      <c r="C44" s="112"/>
      <c r="D44" s="112"/>
      <c r="E44" s="112"/>
      <c r="F44" s="112"/>
      <c r="G44" s="112"/>
      <c r="H44" s="267"/>
      <c r="I44" s="267"/>
      <c r="J44" s="267"/>
      <c r="K44" s="267"/>
      <c r="L44" s="267"/>
      <c r="M44" s="186"/>
    </row>
    <row r="45" spans="1:13">
      <c r="A45" s="726"/>
      <c r="B45" s="233" t="s">
        <v>46</v>
      </c>
      <c r="C45" s="112"/>
      <c r="D45" s="112"/>
      <c r="E45" s="112"/>
      <c r="F45" s="112"/>
      <c r="G45" s="112"/>
      <c r="H45" s="267"/>
      <c r="I45" s="267"/>
      <c r="J45" s="267"/>
      <c r="K45" s="267"/>
      <c r="L45" s="267"/>
      <c r="M45" s="186"/>
    </row>
    <row r="46" spans="1:13">
      <c r="A46" s="717" t="s">
        <v>2</v>
      </c>
      <c r="B46" s="97" t="s">
        <v>43</v>
      </c>
      <c r="C46" s="112"/>
      <c r="D46" s="112"/>
      <c r="E46" s="112"/>
      <c r="F46" s="112"/>
      <c r="G46" s="112"/>
      <c r="H46" s="267"/>
      <c r="I46" s="267"/>
      <c r="J46" s="267"/>
      <c r="K46" s="267"/>
      <c r="L46" s="267"/>
      <c r="M46" s="186"/>
    </row>
    <row r="47" spans="1:13">
      <c r="A47" s="717"/>
      <c r="B47" s="97" t="s">
        <v>44</v>
      </c>
      <c r="C47" s="112"/>
      <c r="D47" s="112"/>
      <c r="E47" s="112"/>
      <c r="F47" s="112"/>
      <c r="G47" s="112"/>
      <c r="H47" s="267"/>
      <c r="I47" s="267"/>
      <c r="J47" s="267"/>
      <c r="K47" s="267"/>
      <c r="L47" s="267"/>
      <c r="M47" s="186"/>
    </row>
    <row r="48" spans="1:13">
      <c r="A48" s="717"/>
      <c r="B48" s="116" t="s">
        <v>46</v>
      </c>
      <c r="C48" s="112"/>
      <c r="D48" s="112"/>
      <c r="E48" s="112"/>
      <c r="F48" s="112"/>
      <c r="G48" s="112"/>
      <c r="H48" s="267"/>
      <c r="I48" s="267"/>
      <c r="J48" s="267"/>
      <c r="K48" s="267"/>
      <c r="L48" s="267"/>
      <c r="M48" s="186"/>
    </row>
    <row r="49" spans="1:17">
      <c r="A49" s="717" t="s">
        <v>1</v>
      </c>
      <c r="B49" s="97" t="s">
        <v>43</v>
      </c>
      <c r="C49" s="112">
        <v>7.73041</v>
      </c>
      <c r="D49" s="112"/>
      <c r="E49" s="112"/>
      <c r="F49" s="112"/>
      <c r="G49" s="112"/>
      <c r="H49" s="267"/>
      <c r="I49" s="267"/>
      <c r="J49" s="267"/>
      <c r="K49" s="267"/>
      <c r="L49" s="267"/>
      <c r="M49" s="186"/>
    </row>
    <row r="50" spans="1:17">
      <c r="A50" s="717"/>
      <c r="B50" s="97" t="s">
        <v>44</v>
      </c>
      <c r="C50" s="112"/>
      <c r="D50" s="112"/>
      <c r="E50" s="112"/>
      <c r="F50" s="112"/>
      <c r="G50" s="112"/>
      <c r="H50" s="267"/>
      <c r="I50" s="267"/>
      <c r="J50" s="267"/>
      <c r="K50" s="267"/>
      <c r="L50" s="267"/>
      <c r="M50" s="186"/>
    </row>
    <row r="51" spans="1:17" ht="15" thickBot="1">
      <c r="A51" s="718"/>
      <c r="B51" s="234" t="s">
        <v>46</v>
      </c>
      <c r="C51" s="188"/>
      <c r="D51" s="188"/>
      <c r="E51" s="188"/>
      <c r="F51" s="188"/>
      <c r="G51" s="188"/>
      <c r="H51" s="268"/>
      <c r="I51" s="268"/>
      <c r="J51" s="268"/>
      <c r="K51" s="268"/>
      <c r="L51" s="268"/>
      <c r="M51" s="189"/>
    </row>
    <row r="52" spans="1:17">
      <c r="B52" s="24"/>
      <c r="C52" s="24"/>
      <c r="D52" s="24"/>
      <c r="E52" s="24"/>
      <c r="F52" s="24"/>
    </row>
    <row r="53" spans="1:17" ht="15" customHeight="1">
      <c r="A53" s="149" t="s">
        <v>74</v>
      </c>
      <c r="F53" s="24"/>
    </row>
    <row r="54" spans="1:17" ht="15" customHeight="1">
      <c r="A54" s="152" t="s">
        <v>327</v>
      </c>
      <c r="B54" s="151"/>
      <c r="C54" s="151"/>
      <c r="D54" s="151"/>
      <c r="E54" s="151"/>
      <c r="F54" s="151"/>
      <c r="G54" s="151"/>
      <c r="H54" s="151"/>
      <c r="I54" s="151"/>
      <c r="J54" s="151"/>
      <c r="K54" s="151"/>
      <c r="L54" s="151"/>
      <c r="M54" s="151"/>
    </row>
    <row r="55" spans="1:17" ht="15" customHeight="1">
      <c r="A55" s="152" t="s">
        <v>484</v>
      </c>
      <c r="B55" s="151"/>
      <c r="C55" s="151"/>
      <c r="D55" s="151"/>
      <c r="E55" s="151"/>
      <c r="F55" s="80"/>
      <c r="G55" s="74"/>
      <c r="H55" s="74"/>
      <c r="I55" s="74"/>
      <c r="J55" s="74"/>
      <c r="K55" s="74"/>
      <c r="L55" s="74"/>
      <c r="M55" s="74"/>
      <c r="N55" s="24"/>
      <c r="O55" s="24"/>
      <c r="P55" s="24"/>
      <c r="Q55" s="24"/>
    </row>
    <row r="56" spans="1:17" ht="15" customHeight="1">
      <c r="A56" s="152" t="s">
        <v>728</v>
      </c>
      <c r="B56" s="151"/>
      <c r="C56" s="151"/>
      <c r="D56" s="151"/>
      <c r="E56" s="151"/>
      <c r="F56" s="80"/>
      <c r="G56" s="74"/>
      <c r="H56" s="74"/>
      <c r="I56" s="74"/>
      <c r="J56" s="74"/>
      <c r="K56" s="74"/>
      <c r="L56" s="74"/>
      <c r="M56" s="74"/>
      <c r="N56" s="24"/>
      <c r="O56" s="24"/>
      <c r="P56" s="24"/>
      <c r="Q56" s="24"/>
    </row>
    <row r="57" spans="1:17" ht="15" customHeight="1">
      <c r="A57" s="151"/>
      <c r="B57" s="151"/>
      <c r="C57" s="151"/>
      <c r="D57" s="151"/>
      <c r="E57" s="151"/>
      <c r="F57" s="80"/>
      <c r="G57" s="74"/>
      <c r="H57" s="74"/>
      <c r="I57" s="74"/>
      <c r="J57" s="74"/>
      <c r="K57" s="74"/>
      <c r="L57" s="74"/>
      <c r="M57" s="74"/>
      <c r="N57" s="24"/>
      <c r="O57" s="24"/>
      <c r="P57" s="24"/>
      <c r="Q57" s="24"/>
    </row>
    <row r="58" spans="1:17" ht="15" customHeight="1">
      <c r="A58" s="151"/>
      <c r="B58" s="151"/>
      <c r="C58" s="151"/>
      <c r="D58" s="151"/>
      <c r="E58" s="151"/>
      <c r="F58" s="24"/>
      <c r="N58" s="24"/>
      <c r="O58" s="24"/>
      <c r="P58" s="24"/>
      <c r="Q58" s="24"/>
    </row>
    <row r="59" spans="1:17" ht="15" customHeight="1">
      <c r="C59" s="24"/>
      <c r="D59" s="24"/>
      <c r="E59" s="24"/>
      <c r="F59" s="80"/>
      <c r="G59" s="74"/>
      <c r="H59" s="74"/>
      <c r="I59" s="74"/>
      <c r="J59" s="74"/>
      <c r="K59" s="74"/>
      <c r="L59" s="74"/>
      <c r="M59" s="74"/>
      <c r="N59" s="24"/>
      <c r="O59" s="24"/>
      <c r="P59" s="24"/>
      <c r="Q59" s="24"/>
    </row>
    <row r="60" spans="1:17" ht="15" customHeight="1">
      <c r="C60" s="24"/>
      <c r="D60" s="24"/>
      <c r="E60" s="24"/>
      <c r="F60" s="80"/>
      <c r="G60" s="74"/>
      <c r="H60" s="74"/>
      <c r="I60" s="74"/>
      <c r="J60" s="74"/>
      <c r="K60" s="74"/>
      <c r="L60" s="74"/>
      <c r="M60" s="74"/>
      <c r="N60" s="24"/>
      <c r="O60" s="24"/>
      <c r="P60" s="24"/>
      <c r="Q60" s="24"/>
    </row>
    <row r="61" spans="1:17" ht="15" customHeight="1">
      <c r="C61" s="24"/>
      <c r="D61" s="24"/>
      <c r="E61" s="24"/>
      <c r="F61" s="80"/>
      <c r="G61" s="74"/>
      <c r="H61" s="74"/>
      <c r="I61" s="74"/>
      <c r="J61" s="74"/>
      <c r="K61" s="74"/>
      <c r="L61" s="74"/>
      <c r="M61" s="74"/>
      <c r="N61" s="24"/>
      <c r="O61" s="24"/>
      <c r="P61" s="24"/>
      <c r="Q61" s="24"/>
    </row>
    <row r="62" spans="1:17" ht="15" customHeight="1">
      <c r="B62" s="11"/>
      <c r="C62" s="24"/>
      <c r="D62" s="24"/>
      <c r="E62" s="24"/>
      <c r="F62" s="24"/>
      <c r="N62" s="24"/>
      <c r="O62" s="24"/>
      <c r="P62" s="24"/>
      <c r="Q62" s="24"/>
    </row>
    <row r="63" spans="1:17" ht="15" customHeight="1">
      <c r="B63" s="24"/>
      <c r="C63" s="28"/>
      <c r="D63" s="28"/>
      <c r="E63" s="28"/>
      <c r="F63" s="43"/>
    </row>
    <row r="64" spans="1:17" ht="15" customHeight="1">
      <c r="B64" s="24"/>
      <c r="C64" s="28"/>
      <c r="D64" s="28"/>
      <c r="E64" s="28"/>
      <c r="F64" s="43"/>
    </row>
    <row r="65" spans="1:13">
      <c r="B65" s="24"/>
      <c r="C65" s="28"/>
      <c r="D65" s="28"/>
      <c r="E65" s="28"/>
      <c r="F65" s="43"/>
    </row>
    <row r="66" spans="1:13">
      <c r="B66" s="24"/>
      <c r="C66" s="28"/>
      <c r="D66" s="28"/>
      <c r="E66" s="28"/>
      <c r="F66" s="43"/>
    </row>
    <row r="67" spans="1:13">
      <c r="B67" s="24"/>
      <c r="C67" s="24"/>
      <c r="D67" s="24"/>
      <c r="E67" s="24"/>
      <c r="F67" s="24"/>
    </row>
    <row r="68" spans="1:13">
      <c r="A68" s="24"/>
      <c r="B68" s="24"/>
      <c r="C68" s="24"/>
      <c r="D68" s="24"/>
      <c r="E68" s="24"/>
      <c r="F68" s="24"/>
      <c r="G68" s="24"/>
      <c r="H68" s="24"/>
      <c r="I68" s="24"/>
      <c r="J68" s="24"/>
      <c r="K68" s="24"/>
      <c r="L68" s="24"/>
      <c r="M68" s="24"/>
    </row>
    <row r="69" spans="1:13">
      <c r="A69" s="24"/>
      <c r="B69" s="24"/>
      <c r="C69" s="24"/>
      <c r="D69" s="24"/>
      <c r="E69" s="24"/>
      <c r="F69" s="24"/>
      <c r="G69" s="24"/>
      <c r="H69" s="24"/>
      <c r="I69" s="24"/>
      <c r="J69" s="24"/>
      <c r="K69" s="24"/>
      <c r="L69" s="24"/>
      <c r="M69" s="24"/>
    </row>
    <row r="70" spans="1:13">
      <c r="A70" s="24"/>
      <c r="B70" s="24"/>
      <c r="C70" s="24"/>
      <c r="D70" s="24"/>
      <c r="E70" s="24"/>
      <c r="F70" s="24"/>
      <c r="G70" s="24"/>
      <c r="H70" s="24"/>
      <c r="I70" s="24"/>
      <c r="J70" s="24"/>
      <c r="K70" s="24"/>
      <c r="L70" s="24"/>
      <c r="M70" s="24"/>
    </row>
  </sheetData>
  <mergeCells count="16">
    <mergeCell ref="A34:A36"/>
    <mergeCell ref="A19:A21"/>
    <mergeCell ref="A22:A24"/>
    <mergeCell ref="A25:A27"/>
    <mergeCell ref="A28:A30"/>
    <mergeCell ref="A31:A33"/>
    <mergeCell ref="A4:A6"/>
    <mergeCell ref="A7:A9"/>
    <mergeCell ref="A10:A12"/>
    <mergeCell ref="A13:A15"/>
    <mergeCell ref="A16:A18"/>
    <mergeCell ref="A40:A42"/>
    <mergeCell ref="A43:A45"/>
    <mergeCell ref="A46:A48"/>
    <mergeCell ref="A49:A51"/>
    <mergeCell ref="A37:A39"/>
  </mergeCells>
  <hyperlinks>
    <hyperlink ref="R5" location="Content!B27" display="Back to Content Page" xr:uid="{00000000-0004-0000-2A00-000000000000}"/>
  </hyperlinks>
  <pageMargins left="0.7" right="0.7" top="0.75" bottom="0.75" header="0.3" footer="0.3"/>
  <pageSetup paperSize="9" scale="61" orientation="landscape" r:id="rId1"/>
  <headerFoot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A67"/>
  <sheetViews>
    <sheetView zoomScale="90" zoomScaleNormal="90" workbookViewId="0">
      <pane xSplit="2" ySplit="3" topLeftCell="C39" activePane="bottomRight" state="frozen"/>
      <selection pane="topRight" activeCell="C1" sqref="C1"/>
      <selection pane="bottomLeft" activeCell="A4" sqref="A4"/>
      <selection pane="bottomRight" activeCell="U13" sqref="U13:AA15"/>
    </sheetView>
  </sheetViews>
  <sheetFormatPr defaultColWidth="9.21875" defaultRowHeight="14.4"/>
  <cols>
    <col min="1" max="1" width="33.77734375" customWidth="1"/>
    <col min="2" max="2" width="9" customWidth="1"/>
    <col min="3" max="19" width="7" customWidth="1"/>
  </cols>
  <sheetData>
    <row r="1" spans="1:27">
      <c r="A1" s="29" t="s">
        <v>707</v>
      </c>
      <c r="B1" s="24"/>
      <c r="C1" s="24"/>
      <c r="D1" s="24"/>
      <c r="E1" s="24"/>
      <c r="F1" s="24"/>
      <c r="G1" s="24"/>
      <c r="H1" s="24"/>
      <c r="I1" s="24"/>
      <c r="J1" s="24"/>
    </row>
    <row r="2" spans="1:27" ht="15" thickBot="1">
      <c r="A2" s="24"/>
      <c r="B2" s="24"/>
      <c r="C2" s="24"/>
      <c r="D2" s="24"/>
      <c r="E2" s="24"/>
      <c r="F2" s="24"/>
      <c r="G2" s="24"/>
      <c r="H2" s="24"/>
      <c r="I2" s="24"/>
      <c r="J2" s="24"/>
    </row>
    <row r="3" spans="1:27">
      <c r="A3" s="231" t="s">
        <v>15</v>
      </c>
      <c r="B3" s="232" t="s">
        <v>45</v>
      </c>
      <c r="C3" s="209">
        <v>2007</v>
      </c>
      <c r="D3" s="209">
        <v>2008</v>
      </c>
      <c r="E3" s="209">
        <v>2009</v>
      </c>
      <c r="F3" s="209">
        <v>2010</v>
      </c>
      <c r="G3" s="209">
        <v>2011</v>
      </c>
      <c r="H3" s="209">
        <v>2012</v>
      </c>
      <c r="I3" s="209">
        <v>2013</v>
      </c>
      <c r="J3" s="210">
        <v>2014</v>
      </c>
      <c r="K3" s="210">
        <v>2015</v>
      </c>
      <c r="L3" s="210">
        <v>2016</v>
      </c>
      <c r="M3" s="210">
        <v>2017</v>
      </c>
      <c r="N3" s="210">
        <v>2018</v>
      </c>
      <c r="O3" s="210">
        <v>2019</v>
      </c>
      <c r="P3" s="210">
        <v>2020</v>
      </c>
      <c r="Q3" s="210">
        <v>2021</v>
      </c>
      <c r="R3" s="210">
        <v>2022</v>
      </c>
      <c r="S3" s="211">
        <v>2023</v>
      </c>
    </row>
    <row r="4" spans="1:27">
      <c r="A4" s="717" t="s">
        <v>14</v>
      </c>
      <c r="B4" s="97" t="s">
        <v>43</v>
      </c>
      <c r="C4" s="115"/>
      <c r="D4" s="115">
        <v>36.558399200439503</v>
      </c>
      <c r="E4" s="115">
        <v>36.457679748535199</v>
      </c>
      <c r="F4" s="115">
        <v>36.21923828125</v>
      </c>
      <c r="G4" s="115">
        <v>35.863651275634801</v>
      </c>
      <c r="H4" s="115"/>
      <c r="I4" s="115"/>
      <c r="J4" s="115"/>
      <c r="K4" s="115">
        <v>56.54213</v>
      </c>
      <c r="L4" s="115"/>
      <c r="M4" s="115"/>
      <c r="N4" s="115"/>
      <c r="O4" s="115">
        <v>56.1</v>
      </c>
      <c r="P4" s="115"/>
      <c r="Q4" s="115">
        <v>59.030548095703097</v>
      </c>
      <c r="R4" s="115">
        <v>60.200428009033203</v>
      </c>
      <c r="S4" s="181"/>
      <c r="AA4" s="48" t="s">
        <v>12</v>
      </c>
    </row>
    <row r="5" spans="1:27">
      <c r="A5" s="717"/>
      <c r="B5" s="97" t="s">
        <v>44</v>
      </c>
      <c r="C5" s="115"/>
      <c r="D5" s="115">
        <v>45.810619354247997</v>
      </c>
      <c r="E5" s="115">
        <v>45.491348266601598</v>
      </c>
      <c r="F5" s="115">
        <v>48.372688293457003</v>
      </c>
      <c r="G5" s="115">
        <v>62.360710144042997</v>
      </c>
      <c r="H5" s="115"/>
      <c r="I5" s="115"/>
      <c r="J5" s="115"/>
      <c r="K5" s="115">
        <v>63.406640000000003</v>
      </c>
      <c r="L5" s="115"/>
      <c r="M5" s="115"/>
      <c r="N5" s="115"/>
      <c r="O5" s="115">
        <v>62.2</v>
      </c>
      <c r="P5" s="115"/>
      <c r="Q5" s="115">
        <v>60.212970733642599</v>
      </c>
      <c r="R5" s="115">
        <v>61.855335235595703</v>
      </c>
      <c r="S5" s="181"/>
      <c r="T5" s="72"/>
    </row>
    <row r="6" spans="1:27">
      <c r="A6" s="717"/>
      <c r="B6" s="97" t="s">
        <v>46</v>
      </c>
      <c r="C6" s="115"/>
      <c r="D6" s="115">
        <v>41.175411224365199</v>
      </c>
      <c r="E6" s="115">
        <v>40.965740203857401</v>
      </c>
      <c r="F6" s="115">
        <v>42.285900115966797</v>
      </c>
      <c r="G6" s="115">
        <v>49.0943412780762</v>
      </c>
      <c r="H6" s="115"/>
      <c r="I6" s="115"/>
      <c r="J6" s="115"/>
      <c r="K6" s="115">
        <v>59.874200000000002</v>
      </c>
      <c r="L6" s="115"/>
      <c r="M6" s="115"/>
      <c r="N6" s="115"/>
      <c r="O6" s="115">
        <v>60.7</v>
      </c>
      <c r="P6" s="115"/>
      <c r="Q6" s="115">
        <v>59.623260498046903</v>
      </c>
      <c r="R6" s="115">
        <v>61.030284881591797</v>
      </c>
      <c r="S6" s="181"/>
      <c r="U6" s="156" t="s">
        <v>28</v>
      </c>
    </row>
    <row r="7" spans="1:27">
      <c r="A7" s="717" t="s">
        <v>13</v>
      </c>
      <c r="B7" s="97" t="s">
        <v>43</v>
      </c>
      <c r="C7" s="115"/>
      <c r="D7" s="115">
        <v>95.388648986816406</v>
      </c>
      <c r="E7" s="115">
        <v>97.632888793945298</v>
      </c>
      <c r="F7" s="115"/>
      <c r="G7" s="115"/>
      <c r="H7" s="115">
        <v>98.461471557617202</v>
      </c>
      <c r="I7" s="115">
        <v>97.118400573730497</v>
      </c>
      <c r="J7" s="115">
        <v>71.609970092773395</v>
      </c>
      <c r="K7" s="115"/>
      <c r="L7" s="115"/>
      <c r="M7" s="115"/>
      <c r="N7" s="115"/>
      <c r="O7" s="115"/>
      <c r="P7" s="115"/>
      <c r="Q7" s="115"/>
      <c r="R7" s="115">
        <v>93.382957458496094</v>
      </c>
      <c r="S7" s="181"/>
      <c r="U7" s="150"/>
    </row>
    <row r="8" spans="1:27" ht="15" customHeight="1">
      <c r="A8" s="717"/>
      <c r="B8" s="97" t="s">
        <v>44</v>
      </c>
      <c r="C8" s="115"/>
      <c r="D8" s="115">
        <v>91.479476928710895</v>
      </c>
      <c r="E8" s="115">
        <v>95.501922607421903</v>
      </c>
      <c r="F8" s="115"/>
      <c r="G8" s="115"/>
      <c r="H8" s="115">
        <v>94.591499328613295</v>
      </c>
      <c r="I8" s="115">
        <v>93.377830505371094</v>
      </c>
      <c r="J8" s="115"/>
      <c r="K8" s="115"/>
      <c r="L8" s="115"/>
      <c r="M8" s="115"/>
      <c r="N8" s="115"/>
      <c r="O8" s="115"/>
      <c r="P8" s="115"/>
      <c r="Q8" s="115"/>
      <c r="R8" s="115">
        <v>88.6053466796875</v>
      </c>
      <c r="S8" s="181"/>
      <c r="U8" s="685" t="s">
        <v>362</v>
      </c>
      <c r="V8" s="685"/>
      <c r="W8" s="685"/>
      <c r="X8" s="685"/>
      <c r="Y8" s="685"/>
    </row>
    <row r="9" spans="1:27">
      <c r="A9" s="717"/>
      <c r="B9" s="97" t="s">
        <v>46</v>
      </c>
      <c r="C9" s="115"/>
      <c r="D9" s="115">
        <v>93.413322448730497</v>
      </c>
      <c r="E9" s="115">
        <v>96.555419921875</v>
      </c>
      <c r="F9" s="115"/>
      <c r="G9" s="115"/>
      <c r="H9" s="115">
        <v>96.503150939941406</v>
      </c>
      <c r="I9" s="115">
        <v>95.225120544433594</v>
      </c>
      <c r="J9" s="115">
        <v>81.8389892578125</v>
      </c>
      <c r="K9" s="115"/>
      <c r="L9" s="115"/>
      <c r="M9" s="115"/>
      <c r="N9" s="115"/>
      <c r="O9" s="115"/>
      <c r="P9" s="115"/>
      <c r="Q9" s="115"/>
      <c r="R9" s="115">
        <v>90.964385986328097</v>
      </c>
      <c r="S9" s="181"/>
      <c r="U9" s="685"/>
      <c r="V9" s="685"/>
      <c r="W9" s="685"/>
      <c r="X9" s="685"/>
      <c r="Y9" s="685"/>
    </row>
    <row r="10" spans="1:27">
      <c r="A10" s="717" t="s">
        <v>259</v>
      </c>
      <c r="B10" s="97" t="s">
        <v>43</v>
      </c>
      <c r="C10" s="115">
        <v>60.058929443359403</v>
      </c>
      <c r="D10" s="115"/>
      <c r="E10" s="115"/>
      <c r="F10" s="115"/>
      <c r="G10" s="115"/>
      <c r="H10" s="115">
        <v>77.78049</v>
      </c>
      <c r="I10" s="115">
        <v>77.365531921386705</v>
      </c>
      <c r="J10" s="115">
        <v>84.209281921386705</v>
      </c>
      <c r="K10" s="115"/>
      <c r="L10" s="115"/>
      <c r="M10" s="115">
        <v>81.856163024902301</v>
      </c>
      <c r="N10" s="115"/>
      <c r="O10" s="115"/>
      <c r="P10" s="115"/>
      <c r="Q10" s="115"/>
      <c r="R10" s="115"/>
      <c r="S10" s="181"/>
      <c r="U10" s="685"/>
      <c r="V10" s="685"/>
      <c r="W10" s="685"/>
      <c r="X10" s="685"/>
      <c r="Y10" s="685"/>
    </row>
    <row r="11" spans="1:27">
      <c r="A11" s="717"/>
      <c r="B11" s="97" t="s">
        <v>44</v>
      </c>
      <c r="C11" s="115">
        <v>75.544326782226605</v>
      </c>
      <c r="D11" s="115"/>
      <c r="E11" s="115"/>
      <c r="F11" s="115"/>
      <c r="G11" s="115"/>
      <c r="H11" s="115">
        <v>75.457470000000001</v>
      </c>
      <c r="I11" s="115">
        <v>70.708930969238295</v>
      </c>
      <c r="J11" s="115">
        <v>75.065879821777301</v>
      </c>
      <c r="K11" s="115"/>
      <c r="L11" s="115"/>
      <c r="M11" s="115">
        <v>80.975822448730497</v>
      </c>
      <c r="N11" s="115"/>
      <c r="O11" s="115"/>
      <c r="P11" s="115"/>
      <c r="Q11" s="115"/>
      <c r="R11" s="115"/>
      <c r="S11" s="181"/>
      <c r="U11" s="685"/>
      <c r="V11" s="685"/>
      <c r="W11" s="685"/>
      <c r="X11" s="685"/>
      <c r="Y11" s="685"/>
    </row>
    <row r="12" spans="1:27">
      <c r="A12" s="717"/>
      <c r="B12" s="97" t="s">
        <v>46</v>
      </c>
      <c r="C12" s="115">
        <v>67.990798950195298</v>
      </c>
      <c r="D12" s="115"/>
      <c r="E12" s="115"/>
      <c r="F12" s="115"/>
      <c r="G12" s="115"/>
      <c r="H12" s="115">
        <v>76.621340000000004</v>
      </c>
      <c r="I12" s="115">
        <v>73.917442321777301</v>
      </c>
      <c r="J12" s="115">
        <v>79.4605712890625</v>
      </c>
      <c r="K12" s="115"/>
      <c r="L12" s="115"/>
      <c r="M12" s="115">
        <v>81.409049987792997</v>
      </c>
      <c r="N12" s="115"/>
      <c r="O12" s="115"/>
      <c r="P12" s="115"/>
      <c r="Q12" s="115"/>
      <c r="R12" s="115"/>
      <c r="S12" s="181"/>
      <c r="U12" s="685"/>
      <c r="V12" s="685"/>
      <c r="W12" s="685"/>
      <c r="X12" s="685"/>
      <c r="Y12" s="685"/>
    </row>
    <row r="13" spans="1:27" ht="15" customHeight="1">
      <c r="A13" s="717" t="s">
        <v>85</v>
      </c>
      <c r="B13" s="97" t="s">
        <v>43</v>
      </c>
      <c r="C13" s="115">
        <v>45.555289999999999</v>
      </c>
      <c r="D13" s="115"/>
      <c r="E13" s="115"/>
      <c r="F13" s="115">
        <v>42.67512</v>
      </c>
      <c r="G13" s="115"/>
      <c r="H13" s="115"/>
      <c r="I13" s="115">
        <v>66.519139999999993</v>
      </c>
      <c r="J13" s="115">
        <v>58.992115020752003</v>
      </c>
      <c r="K13" s="115">
        <v>67.471252441406193</v>
      </c>
      <c r="L13" s="115"/>
      <c r="M13" s="115"/>
      <c r="N13" s="115">
        <v>66.3</v>
      </c>
      <c r="O13" s="115"/>
      <c r="P13" s="115">
        <v>74.740753173828097</v>
      </c>
      <c r="Q13" s="115">
        <v>79.1898193359375</v>
      </c>
      <c r="R13" s="115"/>
      <c r="S13" s="205">
        <v>71.717346191406193</v>
      </c>
      <c r="U13" s="719" t="s">
        <v>732</v>
      </c>
      <c r="V13" s="719"/>
      <c r="W13" s="719"/>
      <c r="X13" s="719"/>
      <c r="Y13" s="719"/>
      <c r="Z13" s="719"/>
      <c r="AA13" s="719"/>
    </row>
    <row r="14" spans="1:27" ht="15" customHeight="1">
      <c r="A14" s="717"/>
      <c r="B14" s="97" t="s">
        <v>44</v>
      </c>
      <c r="C14" s="115">
        <v>50.239559999999997</v>
      </c>
      <c r="D14" s="115"/>
      <c r="E14" s="115"/>
      <c r="F14" s="115">
        <v>46.07497</v>
      </c>
      <c r="G14" s="115"/>
      <c r="H14" s="115"/>
      <c r="I14" s="115">
        <v>71.196110000000004</v>
      </c>
      <c r="J14" s="115">
        <v>70.988220214843807</v>
      </c>
      <c r="K14" s="115">
        <v>67.521949768066406</v>
      </c>
      <c r="L14" s="115"/>
      <c r="M14" s="115"/>
      <c r="N14" s="115">
        <v>67.099999999999994</v>
      </c>
      <c r="O14" s="115"/>
      <c r="P14" s="115">
        <v>82.725502014160199</v>
      </c>
      <c r="Q14" s="115">
        <v>86.112052917480497</v>
      </c>
      <c r="R14" s="115"/>
      <c r="S14" s="205">
        <v>71.946113586425795</v>
      </c>
      <c r="U14" s="719"/>
      <c r="V14" s="719"/>
      <c r="W14" s="719"/>
      <c r="X14" s="719"/>
      <c r="Y14" s="719"/>
      <c r="Z14" s="719"/>
      <c r="AA14" s="719"/>
    </row>
    <row r="15" spans="1:27">
      <c r="A15" s="717"/>
      <c r="B15" s="97" t="s">
        <v>46</v>
      </c>
      <c r="C15" s="115">
        <v>48.037120000000002</v>
      </c>
      <c r="D15" s="115"/>
      <c r="E15" s="115"/>
      <c r="F15" s="115">
        <v>44.465620000000001</v>
      </c>
      <c r="G15" s="115"/>
      <c r="H15" s="115"/>
      <c r="I15" s="115">
        <v>68.945300000000003</v>
      </c>
      <c r="J15" s="115">
        <v>64.991142272949205</v>
      </c>
      <c r="K15" s="115">
        <v>67.496589660644503</v>
      </c>
      <c r="L15" s="115"/>
      <c r="M15" s="115"/>
      <c r="N15" s="115">
        <v>66.7</v>
      </c>
      <c r="O15" s="115"/>
      <c r="P15" s="115">
        <v>78.728996276855497</v>
      </c>
      <c r="Q15" s="115">
        <v>82.647560119628906</v>
      </c>
      <c r="R15" s="115"/>
      <c r="S15" s="205">
        <v>71.832611083984403</v>
      </c>
      <c r="U15" s="719"/>
      <c r="V15" s="719"/>
      <c r="W15" s="719"/>
      <c r="X15" s="719"/>
      <c r="Y15" s="719"/>
      <c r="Z15" s="719"/>
      <c r="AA15" s="719"/>
    </row>
    <row r="16" spans="1:27">
      <c r="A16" s="717" t="s">
        <v>258</v>
      </c>
      <c r="B16" s="97" t="s">
        <v>43</v>
      </c>
      <c r="C16" s="115"/>
      <c r="D16" s="115"/>
      <c r="E16" s="115"/>
      <c r="F16" s="115">
        <v>73.750919999999994</v>
      </c>
      <c r="G16" s="115"/>
      <c r="H16" s="115"/>
      <c r="I16" s="115"/>
      <c r="J16" s="115">
        <v>76.721320000000006</v>
      </c>
      <c r="K16" s="115">
        <v>93.61572265625</v>
      </c>
      <c r="L16" s="115">
        <v>99.582069396972699</v>
      </c>
      <c r="M16" s="115">
        <v>102.62722015380901</v>
      </c>
      <c r="N16" s="115">
        <v>102.443962097168</v>
      </c>
      <c r="O16" s="115">
        <v>100.767379760742</v>
      </c>
      <c r="P16" s="115"/>
      <c r="Q16" s="115"/>
      <c r="R16" s="115"/>
      <c r="S16" s="181">
        <v>91.114021301269503</v>
      </c>
      <c r="U16" s="151"/>
      <c r="V16" s="151"/>
      <c r="W16" s="151"/>
      <c r="X16" s="151"/>
      <c r="Y16" s="151"/>
    </row>
    <row r="17" spans="1:27" ht="14.4" customHeight="1">
      <c r="A17" s="717"/>
      <c r="B17" s="97" t="s">
        <v>44</v>
      </c>
      <c r="C17" s="115"/>
      <c r="D17" s="115"/>
      <c r="E17" s="115"/>
      <c r="F17" s="115">
        <v>58.679250000000003</v>
      </c>
      <c r="G17" s="115"/>
      <c r="H17" s="115"/>
      <c r="I17" s="115"/>
      <c r="J17" s="115">
        <v>64.053899999999999</v>
      </c>
      <c r="K17" s="115">
        <v>92.761848449707003</v>
      </c>
      <c r="L17" s="115">
        <v>100.63291168212901</v>
      </c>
      <c r="M17" s="115">
        <v>100.54254150390599</v>
      </c>
      <c r="N17" s="115">
        <v>100.83831787109401</v>
      </c>
      <c r="O17" s="115">
        <v>95.318702697753906</v>
      </c>
      <c r="P17" s="115"/>
      <c r="Q17" s="115"/>
      <c r="R17" s="115"/>
      <c r="S17" s="181">
        <v>89.203933715820298</v>
      </c>
      <c r="U17" s="719" t="s">
        <v>729</v>
      </c>
      <c r="V17" s="719"/>
      <c r="W17" s="719"/>
      <c r="X17" s="719"/>
      <c r="Y17" s="719"/>
      <c r="Z17" s="719"/>
      <c r="AA17" s="719"/>
    </row>
    <row r="18" spans="1:27">
      <c r="A18" s="717"/>
      <c r="B18" s="97" t="s">
        <v>46</v>
      </c>
      <c r="C18" s="115"/>
      <c r="D18" s="115"/>
      <c r="E18" s="115"/>
      <c r="F18" s="115">
        <v>66.182649999999995</v>
      </c>
      <c r="G18" s="115"/>
      <c r="H18" s="115"/>
      <c r="I18" s="115"/>
      <c r="J18" s="115">
        <v>70.226799999999997</v>
      </c>
      <c r="K18" s="115">
        <v>93.190162658691406</v>
      </c>
      <c r="L18" s="115">
        <v>100.106567382812</v>
      </c>
      <c r="M18" s="115">
        <v>101.58538818359401</v>
      </c>
      <c r="N18" s="115">
        <v>101.640510559082</v>
      </c>
      <c r="O18" s="115">
        <v>98.037010192871094</v>
      </c>
      <c r="P18" s="115"/>
      <c r="Q18" s="115"/>
      <c r="R18" s="115"/>
      <c r="S18" s="181">
        <v>90.158866882324205</v>
      </c>
      <c r="U18" s="719"/>
      <c r="V18" s="719"/>
      <c r="W18" s="719"/>
      <c r="X18" s="719"/>
      <c r="Y18" s="719"/>
      <c r="Z18" s="719"/>
      <c r="AA18" s="719"/>
    </row>
    <row r="19" spans="1:27">
      <c r="A19" s="717" t="s">
        <v>11</v>
      </c>
      <c r="B19" s="97" t="s">
        <v>43</v>
      </c>
      <c r="C19" s="115"/>
      <c r="D19" s="115"/>
      <c r="E19" s="115">
        <v>79.266800000000003</v>
      </c>
      <c r="F19" s="115"/>
      <c r="G19" s="115"/>
      <c r="H19" s="115"/>
      <c r="I19" s="115">
        <v>74.8</v>
      </c>
      <c r="J19" s="115">
        <v>76.099999999999994</v>
      </c>
      <c r="K19" s="115">
        <v>77.900000000000006</v>
      </c>
      <c r="L19" s="115">
        <v>78.3</v>
      </c>
      <c r="M19" s="115">
        <v>82.8</v>
      </c>
      <c r="N19" s="115">
        <v>82.6</v>
      </c>
      <c r="O19" s="115">
        <v>81.7</v>
      </c>
      <c r="P19" s="115">
        <v>68.400000000000006</v>
      </c>
      <c r="Q19" s="115">
        <v>80.099999999999994</v>
      </c>
      <c r="R19" s="115">
        <v>84.3</v>
      </c>
      <c r="S19" s="181">
        <v>75.7191162109375</v>
      </c>
      <c r="U19" s="719"/>
      <c r="V19" s="719"/>
      <c r="W19" s="719"/>
      <c r="X19" s="719"/>
      <c r="Y19" s="719"/>
      <c r="Z19" s="719"/>
      <c r="AA19" s="719"/>
    </row>
    <row r="20" spans="1:27" ht="15" customHeight="1">
      <c r="A20" s="717"/>
      <c r="B20" s="97" t="s">
        <v>44</v>
      </c>
      <c r="C20" s="115"/>
      <c r="D20" s="115"/>
      <c r="E20" s="115">
        <v>49.369289999999999</v>
      </c>
      <c r="F20" s="115"/>
      <c r="G20" s="115"/>
      <c r="H20" s="115"/>
      <c r="I20" s="115">
        <v>74.3</v>
      </c>
      <c r="J20" s="115">
        <v>74.400000000000006</v>
      </c>
      <c r="K20" s="115">
        <v>75.599999999999994</v>
      </c>
      <c r="L20" s="115">
        <v>75.900000000000006</v>
      </c>
      <c r="M20" s="115">
        <v>77.900000000000006</v>
      </c>
      <c r="N20" s="115">
        <v>75.5</v>
      </c>
      <c r="O20" s="115">
        <v>74.7</v>
      </c>
      <c r="P20" s="115">
        <v>61.8</v>
      </c>
      <c r="Q20" s="115">
        <v>73.7</v>
      </c>
      <c r="R20" s="115">
        <v>78.8</v>
      </c>
      <c r="S20" s="181">
        <v>66.497230529785199</v>
      </c>
      <c r="U20" s="719"/>
      <c r="V20" s="719"/>
      <c r="W20" s="719"/>
      <c r="X20" s="719"/>
      <c r="Y20" s="719"/>
      <c r="Z20" s="719"/>
      <c r="AA20" s="719"/>
    </row>
    <row r="21" spans="1:27">
      <c r="A21" s="717"/>
      <c r="B21" s="97" t="s">
        <v>46</v>
      </c>
      <c r="C21" s="115"/>
      <c r="D21" s="115"/>
      <c r="E21" s="115">
        <v>64.101230000000001</v>
      </c>
      <c r="F21" s="115"/>
      <c r="G21" s="115"/>
      <c r="H21" s="115"/>
      <c r="I21" s="115">
        <v>74.599999999999994</v>
      </c>
      <c r="J21" s="115">
        <v>75.400000000000006</v>
      </c>
      <c r="K21" s="115">
        <v>76.900000000000006</v>
      </c>
      <c r="L21" s="115">
        <v>77.3</v>
      </c>
      <c r="M21" s="115">
        <v>80.5</v>
      </c>
      <c r="N21" s="115">
        <v>79.3</v>
      </c>
      <c r="O21" s="115">
        <v>78.400000000000006</v>
      </c>
      <c r="P21" s="115">
        <v>65.3</v>
      </c>
      <c r="Q21" s="115">
        <v>77.099999999999994</v>
      </c>
      <c r="R21" s="115">
        <v>81.7</v>
      </c>
      <c r="S21" s="181">
        <v>71.133483886718807</v>
      </c>
      <c r="U21" s="719"/>
      <c r="V21" s="719"/>
      <c r="W21" s="719"/>
      <c r="X21" s="719"/>
      <c r="Y21" s="719"/>
      <c r="Z21" s="719"/>
      <c r="AA21" s="719"/>
    </row>
    <row r="22" spans="1:27">
      <c r="A22" s="717" t="s">
        <v>10</v>
      </c>
      <c r="B22" s="97" t="s">
        <v>43</v>
      </c>
      <c r="C22" s="115"/>
      <c r="D22" s="115"/>
      <c r="E22" s="115">
        <v>42.620559999999998</v>
      </c>
      <c r="F22" s="115">
        <v>70.591506958007798</v>
      </c>
      <c r="G22" s="115">
        <v>71.695327758789105</v>
      </c>
      <c r="H22" s="115">
        <v>70.342880249023395</v>
      </c>
      <c r="I22" s="115">
        <v>69.686546325683594</v>
      </c>
      <c r="J22" s="115">
        <v>69.799972534179702</v>
      </c>
      <c r="K22" s="115">
        <v>69.976509094238295</v>
      </c>
      <c r="L22" s="115">
        <v>68.459449768066406</v>
      </c>
      <c r="M22" s="115">
        <v>67.779602050781193</v>
      </c>
      <c r="N22" s="115">
        <v>49.8</v>
      </c>
      <c r="O22" s="115">
        <v>63.328098297119098</v>
      </c>
      <c r="P22" s="115">
        <v>61.751224517822301</v>
      </c>
      <c r="Q22" s="115">
        <v>65.6064453125</v>
      </c>
      <c r="R22" s="115">
        <v>61.977252960205099</v>
      </c>
      <c r="S22" s="181">
        <v>63.250656127929702</v>
      </c>
      <c r="U22" s="719"/>
      <c r="V22" s="719"/>
      <c r="W22" s="719"/>
      <c r="X22" s="719"/>
      <c r="Y22" s="719"/>
      <c r="Z22" s="719"/>
      <c r="AA22" s="719"/>
    </row>
    <row r="23" spans="1:27">
      <c r="A23" s="717"/>
      <c r="B23" s="97" t="s">
        <v>44</v>
      </c>
      <c r="C23" s="115"/>
      <c r="D23" s="115"/>
      <c r="E23" s="115">
        <v>35.425229999999999</v>
      </c>
      <c r="F23" s="115">
        <v>67.904472351074205</v>
      </c>
      <c r="G23" s="115">
        <v>68.610160827636705</v>
      </c>
      <c r="H23" s="115">
        <v>66.668556213378906</v>
      </c>
      <c r="I23" s="115">
        <v>65.426986694335895</v>
      </c>
      <c r="J23" s="115">
        <v>65.181541442871094</v>
      </c>
      <c r="K23" s="115">
        <v>65.274131774902301</v>
      </c>
      <c r="L23" s="115">
        <v>63.672950744628899</v>
      </c>
      <c r="M23" s="115">
        <v>62.251125335693402</v>
      </c>
      <c r="N23" s="115">
        <v>44.1</v>
      </c>
      <c r="O23" s="115">
        <v>58.2387084960938</v>
      </c>
      <c r="P23" s="115">
        <v>56.625785827636697</v>
      </c>
      <c r="Q23" s="115">
        <v>60.788200378417997</v>
      </c>
      <c r="R23" s="115">
        <v>56.738758087158203</v>
      </c>
      <c r="S23" s="181">
        <v>57.614501953125</v>
      </c>
      <c r="U23" s="719"/>
      <c r="V23" s="719"/>
      <c r="W23" s="719"/>
      <c r="X23" s="719"/>
      <c r="Y23" s="719"/>
      <c r="Z23" s="719"/>
      <c r="AA23" s="719"/>
    </row>
    <row r="24" spans="1:27">
      <c r="A24" s="717"/>
      <c r="B24" s="97" t="s">
        <v>46</v>
      </c>
      <c r="C24" s="115"/>
      <c r="D24" s="115"/>
      <c r="E24" s="115">
        <v>38.96172</v>
      </c>
      <c r="F24" s="115">
        <v>69.234237670898395</v>
      </c>
      <c r="G24" s="115">
        <v>70.137710571289105</v>
      </c>
      <c r="H24" s="115">
        <v>68.488517761230497</v>
      </c>
      <c r="I24" s="115">
        <v>67.537872314453097</v>
      </c>
      <c r="J24" s="115">
        <v>67.470687866210895</v>
      </c>
      <c r="K24" s="115">
        <v>67.60498046875</v>
      </c>
      <c r="L24" s="115">
        <v>66.045127868652301</v>
      </c>
      <c r="M24" s="115">
        <v>64.991195678710895</v>
      </c>
      <c r="N24" s="115">
        <v>46.9</v>
      </c>
      <c r="O24" s="115">
        <v>60.759941101074197</v>
      </c>
      <c r="P24" s="115">
        <v>59.163398742675803</v>
      </c>
      <c r="Q24" s="115">
        <v>63.171989440917997</v>
      </c>
      <c r="R24" s="115">
        <v>59.328971862792997</v>
      </c>
      <c r="S24" s="181">
        <v>60.400619506835902</v>
      </c>
      <c r="U24" s="719"/>
      <c r="V24" s="719"/>
      <c r="W24" s="719"/>
      <c r="X24" s="719"/>
      <c r="Y24" s="719"/>
      <c r="Z24" s="719"/>
      <c r="AA24" s="719"/>
    </row>
    <row r="25" spans="1:27">
      <c r="A25" s="717" t="s">
        <v>9</v>
      </c>
      <c r="B25" s="97" t="s">
        <v>43</v>
      </c>
      <c r="C25" s="115"/>
      <c r="D25" s="115">
        <v>52.33643</v>
      </c>
      <c r="E25" s="115"/>
      <c r="F25" s="115">
        <v>58.464799999999997</v>
      </c>
      <c r="G25" s="115"/>
      <c r="H25" s="115"/>
      <c r="I25" s="115"/>
      <c r="J25" s="115">
        <v>51.43</v>
      </c>
      <c r="K25" s="115"/>
      <c r="L25" s="115">
        <v>51.674869999999999</v>
      </c>
      <c r="M25" s="115"/>
      <c r="N25" s="115"/>
      <c r="O25" s="115">
        <v>79.841270446777301</v>
      </c>
      <c r="P25" s="115"/>
      <c r="Q25" s="115">
        <v>91.359184265136705</v>
      </c>
      <c r="R25" s="107"/>
      <c r="S25" s="181">
        <v>73.002365112304702</v>
      </c>
      <c r="U25" s="155"/>
    </row>
    <row r="26" spans="1:27">
      <c r="A26" s="717"/>
      <c r="B26" s="97" t="s">
        <v>44</v>
      </c>
      <c r="C26" s="115"/>
      <c r="D26" s="115">
        <v>46.832999999999998</v>
      </c>
      <c r="E26" s="115"/>
      <c r="F26" s="115">
        <v>50.483629999999998</v>
      </c>
      <c r="G26" s="115"/>
      <c r="H26" s="115"/>
      <c r="I26" s="115"/>
      <c r="J26" s="115">
        <v>45.19</v>
      </c>
      <c r="K26" s="115"/>
      <c r="L26" s="115">
        <v>42.58511</v>
      </c>
      <c r="M26" s="115"/>
      <c r="N26" s="115"/>
      <c r="O26" s="115">
        <v>72.693870544433594</v>
      </c>
      <c r="P26" s="115"/>
      <c r="Q26" s="115">
        <v>81.739891052246094</v>
      </c>
      <c r="R26" s="115">
        <v>59.732612609863303</v>
      </c>
      <c r="S26" s="181">
        <v>63.909778594970703</v>
      </c>
      <c r="U26" s="719" t="s">
        <v>733</v>
      </c>
      <c r="V26" s="719"/>
      <c r="W26" s="719"/>
      <c r="X26" s="719"/>
      <c r="Y26" s="719"/>
      <c r="Z26" s="719"/>
      <c r="AA26" s="719"/>
    </row>
    <row r="27" spans="1:27">
      <c r="A27" s="717"/>
      <c r="B27" s="97" t="s">
        <v>46</v>
      </c>
      <c r="C27" s="115"/>
      <c r="D27" s="115">
        <v>49.608899999999998</v>
      </c>
      <c r="E27" s="115"/>
      <c r="F27" s="115">
        <v>54.323790000000002</v>
      </c>
      <c r="G27" s="115"/>
      <c r="H27" s="115"/>
      <c r="I27" s="115"/>
      <c r="J27" s="115">
        <v>48.07</v>
      </c>
      <c r="K27" s="115"/>
      <c r="L27" s="115">
        <v>46.747489999999999</v>
      </c>
      <c r="M27" s="115"/>
      <c r="N27" s="115"/>
      <c r="O27" s="115">
        <v>76.293670654296903</v>
      </c>
      <c r="P27" s="115"/>
      <c r="Q27" s="115">
        <v>86.574348449707003</v>
      </c>
      <c r="R27" s="115">
        <v>73.895370483398395</v>
      </c>
      <c r="S27" s="181">
        <v>68.4686279296875</v>
      </c>
      <c r="U27" s="719"/>
      <c r="V27" s="719"/>
      <c r="W27" s="719"/>
      <c r="X27" s="719"/>
      <c r="Y27" s="719"/>
      <c r="Z27" s="719"/>
      <c r="AA27" s="719"/>
    </row>
    <row r="28" spans="1:27">
      <c r="A28" s="717" t="s">
        <v>8</v>
      </c>
      <c r="B28" s="97" t="s">
        <v>43</v>
      </c>
      <c r="C28" s="115">
        <v>72.8</v>
      </c>
      <c r="D28" s="115">
        <v>73.099999999999994</v>
      </c>
      <c r="E28" s="115">
        <v>72.8</v>
      </c>
      <c r="F28" s="115">
        <v>78.099999999999994</v>
      </c>
      <c r="G28" s="115">
        <v>76.900000000000006</v>
      </c>
      <c r="H28" s="115">
        <v>75.400000000000006</v>
      </c>
      <c r="I28" s="115">
        <v>81.900000000000006</v>
      </c>
      <c r="J28" s="115">
        <v>77.7</v>
      </c>
      <c r="K28" s="115">
        <v>82.6</v>
      </c>
      <c r="L28" s="115">
        <v>79.5</v>
      </c>
      <c r="M28" s="115">
        <v>77.7</v>
      </c>
      <c r="N28" s="115">
        <v>81.3</v>
      </c>
      <c r="O28" s="115">
        <v>75.900000000000006</v>
      </c>
      <c r="P28" s="115">
        <v>75.5</v>
      </c>
      <c r="Q28" s="115">
        <v>98.1</v>
      </c>
      <c r="R28" s="115">
        <v>98.1</v>
      </c>
      <c r="S28" s="181">
        <v>91.631504922644154</v>
      </c>
      <c r="U28" s="719"/>
      <c r="V28" s="719"/>
      <c r="W28" s="719"/>
      <c r="X28" s="719"/>
      <c r="Y28" s="719"/>
      <c r="Z28" s="719"/>
      <c r="AA28" s="719"/>
    </row>
    <row r="29" spans="1:27">
      <c r="A29" s="717"/>
      <c r="B29" s="97" t="s">
        <v>44</v>
      </c>
      <c r="C29" s="115">
        <v>62.7</v>
      </c>
      <c r="D29" s="115">
        <v>64.7</v>
      </c>
      <c r="E29" s="115">
        <v>64.2</v>
      </c>
      <c r="F29" s="115">
        <v>68.5</v>
      </c>
      <c r="G29" s="115">
        <v>65.8</v>
      </c>
      <c r="H29" s="115">
        <v>62.6</v>
      </c>
      <c r="I29" s="115">
        <v>71</v>
      </c>
      <c r="J29" s="115">
        <v>68.099999999999994</v>
      </c>
      <c r="K29" s="115">
        <v>69.099999999999994</v>
      </c>
      <c r="L29" s="115">
        <v>70.7</v>
      </c>
      <c r="M29" s="115">
        <v>68.400000000000006</v>
      </c>
      <c r="N29" s="115">
        <v>67.900000000000006</v>
      </c>
      <c r="O29" s="115">
        <v>64.2</v>
      </c>
      <c r="P29" s="115">
        <v>66.400000000000006</v>
      </c>
      <c r="Q29" s="115">
        <v>82.5</v>
      </c>
      <c r="R29" s="115">
        <v>82.5</v>
      </c>
      <c r="S29" s="181">
        <v>80.159384446276448</v>
      </c>
      <c r="U29" s="719"/>
      <c r="V29" s="719"/>
      <c r="W29" s="719"/>
      <c r="X29" s="719"/>
      <c r="Y29" s="719"/>
      <c r="Z29" s="719"/>
      <c r="AA29" s="719"/>
    </row>
    <row r="30" spans="1:27">
      <c r="A30" s="717"/>
      <c r="B30" s="97" t="s">
        <v>46</v>
      </c>
      <c r="C30" s="115">
        <v>67.7</v>
      </c>
      <c r="D30" s="115">
        <v>68.900000000000006</v>
      </c>
      <c r="E30" s="115">
        <v>68.400000000000006</v>
      </c>
      <c r="F30" s="115">
        <v>73.2</v>
      </c>
      <c r="G30" s="115">
        <v>71.2</v>
      </c>
      <c r="H30" s="115">
        <v>68.900000000000006</v>
      </c>
      <c r="I30" s="115">
        <v>76.400000000000006</v>
      </c>
      <c r="J30" s="115">
        <v>72.900000000000006</v>
      </c>
      <c r="K30" s="115">
        <v>75.7</v>
      </c>
      <c r="L30" s="115">
        <v>75</v>
      </c>
      <c r="M30" s="115">
        <v>72.900000000000006</v>
      </c>
      <c r="N30" s="115">
        <v>74.400000000000006</v>
      </c>
      <c r="O30" s="115">
        <v>70</v>
      </c>
      <c r="P30" s="115">
        <v>70.900000000000006</v>
      </c>
      <c r="Q30" s="115">
        <v>90.2</v>
      </c>
      <c r="R30" s="115">
        <v>90.2</v>
      </c>
      <c r="S30" s="181">
        <v>85.828468167917706</v>
      </c>
      <c r="U30" s="719"/>
      <c r="V30" s="719"/>
      <c r="W30" s="719"/>
      <c r="X30" s="719"/>
      <c r="Y30" s="719"/>
      <c r="Z30" s="719"/>
      <c r="AA30" s="719"/>
    </row>
    <row r="31" spans="1:27">
      <c r="A31" s="717" t="s">
        <v>6</v>
      </c>
      <c r="B31" s="97" t="s">
        <v>43</v>
      </c>
      <c r="C31" s="115"/>
      <c r="D31" s="115">
        <v>32.389879999999998</v>
      </c>
      <c r="E31" s="115"/>
      <c r="F31" s="115"/>
      <c r="G31" s="115">
        <v>39.419119999999999</v>
      </c>
      <c r="H31" s="115">
        <v>49.548919677734403</v>
      </c>
      <c r="I31" s="115">
        <v>42.38580882801979</v>
      </c>
      <c r="J31" s="115">
        <v>41.461732506554995</v>
      </c>
      <c r="K31" s="115">
        <v>34.779914133279043</v>
      </c>
      <c r="L31" s="115">
        <v>43.15967969309699</v>
      </c>
      <c r="M31" s="115">
        <v>41.758085117681745</v>
      </c>
      <c r="N31" s="115">
        <v>45.767017287012479</v>
      </c>
      <c r="O31" s="115">
        <v>45.692360285526227</v>
      </c>
      <c r="P31" s="115">
        <v>45.58738947293056</v>
      </c>
      <c r="Q31" s="115">
        <v>47.752713859446793</v>
      </c>
      <c r="R31" s="115">
        <v>55.934990318382368</v>
      </c>
      <c r="S31" s="181">
        <v>66.284361767344805</v>
      </c>
      <c r="U31" s="719"/>
      <c r="V31" s="719"/>
      <c r="W31" s="719"/>
      <c r="X31" s="719"/>
      <c r="Y31" s="719"/>
      <c r="Z31" s="719"/>
      <c r="AA31" s="719"/>
    </row>
    <row r="32" spans="1:27">
      <c r="A32" s="717"/>
      <c r="B32" s="97" t="s">
        <v>44</v>
      </c>
      <c r="C32" s="115"/>
      <c r="D32" s="115">
        <v>36.051920000000003</v>
      </c>
      <c r="E32" s="115"/>
      <c r="F32" s="115"/>
      <c r="G32" s="115">
        <v>43.735289999999999</v>
      </c>
      <c r="H32" s="115">
        <v>58.134170532226598</v>
      </c>
      <c r="I32" s="115">
        <v>47.883308374611225</v>
      </c>
      <c r="J32" s="115">
        <v>46.312245974372502</v>
      </c>
      <c r="K32" s="115">
        <v>39.112182601081884</v>
      </c>
      <c r="L32" s="115">
        <v>48.67508307964026</v>
      </c>
      <c r="M32" s="115">
        <v>47.32255067257482</v>
      </c>
      <c r="N32" s="115">
        <v>52.285371622747114</v>
      </c>
      <c r="O32" s="115">
        <v>50.346176206331592</v>
      </c>
      <c r="P32" s="115">
        <v>50.380359283716146</v>
      </c>
      <c r="Q32" s="115">
        <v>51.426451263106628</v>
      </c>
      <c r="R32" s="115">
        <v>59.231072656645253</v>
      </c>
      <c r="S32" s="181">
        <v>70.014287157432932</v>
      </c>
      <c r="U32" s="719"/>
      <c r="V32" s="719"/>
      <c r="W32" s="719"/>
      <c r="X32" s="719"/>
      <c r="Y32" s="719"/>
      <c r="Z32" s="719"/>
      <c r="AA32" s="719"/>
    </row>
    <row r="33" spans="1:27">
      <c r="A33" s="717"/>
      <c r="B33" s="97" t="s">
        <v>46</v>
      </c>
      <c r="C33" s="115"/>
      <c r="D33" s="115">
        <v>34.257829999999998</v>
      </c>
      <c r="E33" s="115"/>
      <c r="F33" s="115"/>
      <c r="G33" s="115">
        <v>41.533070000000002</v>
      </c>
      <c r="H33" s="115">
        <v>53.829849243164098</v>
      </c>
      <c r="I33" s="115">
        <v>45.140698384802747</v>
      </c>
      <c r="J33" s="115">
        <v>43.88856290418223</v>
      </c>
      <c r="K33" s="115">
        <v>36.944380357693959</v>
      </c>
      <c r="L33" s="115">
        <v>45.909712405274497</v>
      </c>
      <c r="M33" s="115">
        <v>44.525857103925695</v>
      </c>
      <c r="N33" s="115">
        <v>48.99967920343321</v>
      </c>
      <c r="O33" s="115">
        <v>48.035078339682691</v>
      </c>
      <c r="P33" s="115">
        <v>47.987805677103005</v>
      </c>
      <c r="Q33" s="115">
        <v>49.585918476840327</v>
      </c>
      <c r="R33" s="115">
        <v>57.572365877788698</v>
      </c>
      <c r="S33" s="181">
        <v>68.13487481039239</v>
      </c>
      <c r="U33" s="719"/>
      <c r="V33" s="719"/>
      <c r="W33" s="719"/>
      <c r="X33" s="719"/>
      <c r="Y33" s="719"/>
      <c r="Z33" s="719"/>
      <c r="AA33" s="719"/>
    </row>
    <row r="34" spans="1:27">
      <c r="A34" s="717" t="s">
        <v>5</v>
      </c>
      <c r="B34" s="97" t="s">
        <v>43</v>
      </c>
      <c r="C34" s="115">
        <v>84.737340000000003</v>
      </c>
      <c r="D34" s="115"/>
      <c r="E34" s="115"/>
      <c r="F34" s="115"/>
      <c r="G34" s="115"/>
      <c r="H34" s="115"/>
      <c r="I34" s="115">
        <v>87.891750000000002</v>
      </c>
      <c r="J34" s="115"/>
      <c r="K34" s="115"/>
      <c r="L34" s="115"/>
      <c r="M34" s="115"/>
      <c r="N34" s="115">
        <v>102.17739105224599</v>
      </c>
      <c r="O34" s="115"/>
      <c r="P34" s="115"/>
      <c r="Q34" s="115"/>
      <c r="R34" s="115">
        <v>115.014282226562</v>
      </c>
      <c r="S34" s="181"/>
      <c r="U34" s="155"/>
    </row>
    <row r="35" spans="1:27">
      <c r="A35" s="717"/>
      <c r="B35" s="97" t="s">
        <v>44</v>
      </c>
      <c r="C35" s="115">
        <v>72.783540000000002</v>
      </c>
      <c r="D35" s="115"/>
      <c r="E35" s="115"/>
      <c r="F35" s="115"/>
      <c r="G35" s="115"/>
      <c r="H35" s="115"/>
      <c r="I35" s="115">
        <v>77.983549999999994</v>
      </c>
      <c r="J35" s="115"/>
      <c r="K35" s="115"/>
      <c r="L35" s="115"/>
      <c r="M35" s="115"/>
      <c r="N35" s="115">
        <v>98.410148620605497</v>
      </c>
      <c r="O35" s="115"/>
      <c r="P35" s="115"/>
      <c r="Q35" s="115"/>
      <c r="R35" s="115">
        <v>109.973068237305</v>
      </c>
      <c r="S35" s="181"/>
    </row>
    <row r="36" spans="1:27">
      <c r="A36" s="717"/>
      <c r="B36" s="97" t="s">
        <v>46</v>
      </c>
      <c r="C36" s="115">
        <v>79.118769999999998</v>
      </c>
      <c r="D36" s="115"/>
      <c r="E36" s="115"/>
      <c r="F36" s="115"/>
      <c r="G36" s="115"/>
      <c r="H36" s="115"/>
      <c r="I36" s="115">
        <v>83.109769999999997</v>
      </c>
      <c r="J36" s="115"/>
      <c r="K36" s="115"/>
      <c r="L36" s="115"/>
      <c r="M36" s="115"/>
      <c r="N36" s="115">
        <v>100.32016754150401</v>
      </c>
      <c r="O36" s="115"/>
      <c r="P36" s="115"/>
      <c r="Q36" s="115"/>
      <c r="R36" s="115">
        <v>112.52203369140599</v>
      </c>
      <c r="S36" s="181"/>
    </row>
    <row r="37" spans="1:27">
      <c r="A37" s="717" t="s">
        <v>4</v>
      </c>
      <c r="B37" s="97" t="s">
        <v>43</v>
      </c>
      <c r="C37" s="115"/>
      <c r="D37" s="115">
        <v>92.355117797851605</v>
      </c>
      <c r="E37" s="115">
        <v>101.911758422852</v>
      </c>
      <c r="F37" s="115">
        <v>104.977378845215</v>
      </c>
      <c r="G37" s="115">
        <v>107.196403503418</v>
      </c>
      <c r="H37" s="115">
        <v>96.454948425292997</v>
      </c>
      <c r="I37" s="115">
        <v>99.384620666503906</v>
      </c>
      <c r="J37" s="115">
        <v>101.634468078613</v>
      </c>
      <c r="K37" s="115">
        <v>105.12445068359401</v>
      </c>
      <c r="L37" s="115">
        <v>110.38011932373</v>
      </c>
      <c r="M37" s="115">
        <v>92.847503662109403</v>
      </c>
      <c r="N37" s="115">
        <v>105.04908752441401</v>
      </c>
      <c r="O37" s="115">
        <v>99.604217529296903</v>
      </c>
      <c r="P37" s="115">
        <v>101.898727416992</v>
      </c>
      <c r="Q37" s="115">
        <v>92.088996887207003</v>
      </c>
      <c r="R37" s="115">
        <v>103.72339630127</v>
      </c>
      <c r="S37" s="181">
        <v>93.463302612304702</v>
      </c>
    </row>
    <row r="38" spans="1:27">
      <c r="A38" s="717"/>
      <c r="B38" s="97" t="s">
        <v>44</v>
      </c>
      <c r="C38" s="115"/>
      <c r="D38" s="115">
        <v>94.964027404785199</v>
      </c>
      <c r="E38" s="115">
        <v>103.81894683837901</v>
      </c>
      <c r="F38" s="115">
        <v>109.752548217773</v>
      </c>
      <c r="G38" s="115">
        <v>104.063858032227</v>
      </c>
      <c r="H38" s="115">
        <v>100</v>
      </c>
      <c r="I38" s="115">
        <v>104.776123046875</v>
      </c>
      <c r="J38" s="115">
        <v>110.130249023438</v>
      </c>
      <c r="K38" s="115">
        <v>103.13836669921901</v>
      </c>
      <c r="L38" s="115">
        <v>112.125526428223</v>
      </c>
      <c r="M38" s="115">
        <v>99.210533142089801</v>
      </c>
      <c r="N38" s="115">
        <v>100.136238098145</v>
      </c>
      <c r="O38" s="115">
        <v>93.444732666015597</v>
      </c>
      <c r="P38" s="115">
        <v>94.103187561035199</v>
      </c>
      <c r="Q38" s="115">
        <v>94.251502990722699</v>
      </c>
      <c r="R38" s="115">
        <v>98.451606750488295</v>
      </c>
      <c r="S38" s="181">
        <v>94.638687133789105</v>
      </c>
    </row>
    <row r="39" spans="1:27">
      <c r="A39" s="717"/>
      <c r="B39" s="97" t="s">
        <v>46</v>
      </c>
      <c r="C39" s="115"/>
      <c r="D39" s="115">
        <v>93.677810668945298</v>
      </c>
      <c r="E39" s="115">
        <v>102.883918762207</v>
      </c>
      <c r="F39" s="115">
        <v>107.40740966796901</v>
      </c>
      <c r="G39" s="115">
        <v>105.60472106933599</v>
      </c>
      <c r="H39" s="115">
        <v>98.254547119140597</v>
      </c>
      <c r="I39" s="115">
        <v>102.121208190918</v>
      </c>
      <c r="J39" s="115">
        <v>105.938423156738</v>
      </c>
      <c r="K39" s="115">
        <v>104.11849975585901</v>
      </c>
      <c r="L39" s="115">
        <v>111.263542175293</v>
      </c>
      <c r="M39" s="115">
        <v>96.069290161132798</v>
      </c>
      <c r="N39" s="115">
        <v>102.557006835938</v>
      </c>
      <c r="O39" s="115">
        <v>96.484382629394503</v>
      </c>
      <c r="P39" s="115">
        <v>97.942642211914105</v>
      </c>
      <c r="Q39" s="115">
        <v>93.187347412109403</v>
      </c>
      <c r="R39" s="115">
        <v>101.047813415527</v>
      </c>
      <c r="S39" s="181">
        <v>94.046241760253906</v>
      </c>
    </row>
    <row r="40" spans="1:27">
      <c r="A40" s="717" t="s">
        <v>3</v>
      </c>
      <c r="B40" s="97" t="s">
        <v>43</v>
      </c>
      <c r="C40" s="115"/>
      <c r="D40" s="115"/>
      <c r="E40" s="115"/>
      <c r="F40" s="115"/>
      <c r="G40" s="115">
        <v>94.793710000000004</v>
      </c>
      <c r="H40" s="115"/>
      <c r="I40" s="115"/>
      <c r="J40" s="115"/>
      <c r="K40" s="115"/>
      <c r="L40" s="115">
        <v>97.786739999999995</v>
      </c>
      <c r="M40" s="115"/>
      <c r="N40" s="115">
        <v>99.221122741699205</v>
      </c>
      <c r="O40" s="115">
        <v>98.829597473144503</v>
      </c>
      <c r="P40" s="115">
        <v>97.596031188964801</v>
      </c>
      <c r="Q40" s="115">
        <v>98.648956298828097</v>
      </c>
      <c r="R40" s="115">
        <v>90.690376281738295</v>
      </c>
      <c r="S40" s="181"/>
    </row>
    <row r="41" spans="1:27">
      <c r="A41" s="717"/>
      <c r="B41" s="97" t="s">
        <v>44</v>
      </c>
      <c r="C41" s="115"/>
      <c r="D41" s="115"/>
      <c r="E41" s="115"/>
      <c r="F41" s="115"/>
      <c r="G41" s="115">
        <v>91.310329999999993</v>
      </c>
      <c r="H41" s="115"/>
      <c r="I41" s="115"/>
      <c r="J41" s="115"/>
      <c r="K41" s="115"/>
      <c r="L41" s="115">
        <v>94.52216</v>
      </c>
      <c r="M41" s="115"/>
      <c r="N41" s="115">
        <v>93.663040161132798</v>
      </c>
      <c r="O41" s="115">
        <v>94.519012451171903</v>
      </c>
      <c r="P41" s="115">
        <v>93.436050415039105</v>
      </c>
      <c r="Q41" s="115">
        <v>95.434280395507798</v>
      </c>
      <c r="R41" s="115">
        <v>92.3604736328125</v>
      </c>
      <c r="S41" s="181"/>
    </row>
    <row r="42" spans="1:27">
      <c r="A42" s="717"/>
      <c r="B42" s="97" t="s">
        <v>46</v>
      </c>
      <c r="C42" s="115"/>
      <c r="D42" s="115"/>
      <c r="E42" s="115"/>
      <c r="F42" s="115"/>
      <c r="G42" s="115">
        <v>93.052890000000005</v>
      </c>
      <c r="H42" s="115"/>
      <c r="I42" s="115"/>
      <c r="J42" s="115"/>
      <c r="K42" s="115"/>
      <c r="L42" s="115">
        <v>96.131820000000005</v>
      </c>
      <c r="M42" s="115"/>
      <c r="N42" s="115">
        <v>96.393173217773395</v>
      </c>
      <c r="O42" s="115">
        <v>96.636131286621094</v>
      </c>
      <c r="P42" s="115">
        <v>95.480659484863295</v>
      </c>
      <c r="Q42" s="115">
        <v>97.013748168945298</v>
      </c>
      <c r="R42" s="115">
        <v>91.539779663085895</v>
      </c>
      <c r="S42" s="181"/>
    </row>
    <row r="43" spans="1:27" ht="15" customHeight="1">
      <c r="A43" s="717" t="s">
        <v>65</v>
      </c>
      <c r="B43" s="97" t="s">
        <v>43</v>
      </c>
      <c r="C43" s="115"/>
      <c r="D43" s="115"/>
      <c r="E43" s="115"/>
      <c r="F43" s="115">
        <v>90.432548522949205</v>
      </c>
      <c r="G43" s="115">
        <v>86.747596740722699</v>
      </c>
      <c r="H43" s="115">
        <v>83.669036865234403</v>
      </c>
      <c r="I43" s="115">
        <v>79.220390319824205</v>
      </c>
      <c r="J43" s="115"/>
      <c r="K43" s="115">
        <v>63.131298065185497</v>
      </c>
      <c r="L43" s="115">
        <v>64.806175231933594</v>
      </c>
      <c r="M43" s="115">
        <v>70.956047058105497</v>
      </c>
      <c r="N43" s="115">
        <v>70.641334533691406</v>
      </c>
      <c r="O43" s="115">
        <v>67.127006530761705</v>
      </c>
      <c r="P43" s="115">
        <v>70.0159912109375</v>
      </c>
      <c r="Q43" s="115">
        <v>75.373405456542997</v>
      </c>
      <c r="R43" s="115"/>
      <c r="S43" s="181">
        <v>91.875877380371094</v>
      </c>
    </row>
    <row r="44" spans="1:27">
      <c r="A44" s="717"/>
      <c r="B44" s="97" t="s">
        <v>44</v>
      </c>
      <c r="C44" s="115"/>
      <c r="D44" s="115"/>
      <c r="E44" s="115"/>
      <c r="F44" s="115">
        <v>90.503120422363295</v>
      </c>
      <c r="G44" s="115">
        <v>82.473236083984403</v>
      </c>
      <c r="H44" s="115">
        <v>79.027503967285199</v>
      </c>
      <c r="I44" s="115">
        <v>73.963104248046903</v>
      </c>
      <c r="J44" s="115"/>
      <c r="K44" s="115">
        <v>66.191535949707003</v>
      </c>
      <c r="L44" s="115">
        <v>56.733058929443402</v>
      </c>
      <c r="M44" s="115">
        <v>62.448028564453097</v>
      </c>
      <c r="N44" s="115">
        <v>62.688224792480497</v>
      </c>
      <c r="O44" s="115">
        <v>60.113105773925803</v>
      </c>
      <c r="P44" s="115">
        <v>64.227333068847699</v>
      </c>
      <c r="Q44" s="115">
        <v>69.797828674316406</v>
      </c>
      <c r="R44" s="115"/>
      <c r="S44" s="181">
        <v>80.655975341796903</v>
      </c>
    </row>
    <row r="45" spans="1:27">
      <c r="A45" s="717"/>
      <c r="B45" s="97" t="s">
        <v>46</v>
      </c>
      <c r="C45" s="115"/>
      <c r="D45" s="115"/>
      <c r="E45" s="115"/>
      <c r="F45" s="115">
        <v>90.467124938964801</v>
      </c>
      <c r="G45" s="115">
        <v>84.648330688476605</v>
      </c>
      <c r="H45" s="115">
        <v>81.381851196289105</v>
      </c>
      <c r="I45" s="115">
        <v>76.620689392089801</v>
      </c>
      <c r="J45" s="115"/>
      <c r="K45" s="115">
        <v>64.655738830566406</v>
      </c>
      <c r="L45" s="115">
        <v>60.753368377685497</v>
      </c>
      <c r="M45" s="115">
        <v>66.670280456542997</v>
      </c>
      <c r="N45" s="115">
        <v>66.625968933105497</v>
      </c>
      <c r="O45" s="115">
        <v>63.591522216796903</v>
      </c>
      <c r="P45" s="115">
        <v>67.102027893066406</v>
      </c>
      <c r="Q45" s="115">
        <v>72.566429138183594</v>
      </c>
      <c r="R45" s="115"/>
      <c r="S45" s="181">
        <v>86.227088928222699</v>
      </c>
    </row>
    <row r="46" spans="1:27">
      <c r="A46" s="717" t="s">
        <v>2</v>
      </c>
      <c r="B46" s="97" t="s">
        <v>43</v>
      </c>
      <c r="C46" s="115">
        <v>63.033790000000003</v>
      </c>
      <c r="D46" s="115"/>
      <c r="E46" s="115"/>
      <c r="F46" s="115">
        <v>69.298069999999996</v>
      </c>
      <c r="G46" s="115"/>
      <c r="H46" s="115"/>
      <c r="I46" s="115">
        <v>76.048230000000004</v>
      </c>
      <c r="J46" s="115"/>
      <c r="K46" s="115"/>
      <c r="L46" s="115"/>
      <c r="M46" s="115"/>
      <c r="N46" s="115">
        <v>73.131749999999997</v>
      </c>
      <c r="O46" s="115"/>
      <c r="P46" s="115"/>
      <c r="Q46" s="115"/>
      <c r="R46" s="115"/>
      <c r="S46" s="181"/>
    </row>
    <row r="47" spans="1:27">
      <c r="A47" s="717"/>
      <c r="B47" s="97" t="s">
        <v>44</v>
      </c>
      <c r="C47" s="115">
        <v>60.184280000000001</v>
      </c>
      <c r="D47" s="115"/>
      <c r="E47" s="115"/>
      <c r="F47" s="115">
        <v>69.581500000000005</v>
      </c>
      <c r="G47" s="115"/>
      <c r="H47" s="115"/>
      <c r="I47" s="115">
        <v>73.890910000000005</v>
      </c>
      <c r="J47" s="115"/>
      <c r="K47" s="115"/>
      <c r="L47" s="115"/>
      <c r="M47" s="115"/>
      <c r="N47" s="115">
        <v>71.0886</v>
      </c>
      <c r="O47" s="115"/>
      <c r="P47" s="115"/>
      <c r="Q47" s="115"/>
      <c r="R47" s="115"/>
      <c r="S47" s="181"/>
    </row>
    <row r="48" spans="1:27">
      <c r="A48" s="717"/>
      <c r="B48" s="97" t="s">
        <v>46</v>
      </c>
      <c r="C48" s="115">
        <v>61.622230000000002</v>
      </c>
      <c r="D48" s="115"/>
      <c r="E48" s="115"/>
      <c r="F48" s="115">
        <v>69.436130000000006</v>
      </c>
      <c r="G48" s="115"/>
      <c r="H48" s="115"/>
      <c r="I48" s="115">
        <v>74.977410000000006</v>
      </c>
      <c r="J48" s="115"/>
      <c r="K48" s="115"/>
      <c r="L48" s="115"/>
      <c r="M48" s="115"/>
      <c r="N48" s="115">
        <v>72.137839999999997</v>
      </c>
      <c r="O48" s="115"/>
      <c r="P48" s="115"/>
      <c r="Q48" s="115"/>
      <c r="R48" s="115"/>
      <c r="S48" s="181"/>
    </row>
    <row r="49" spans="1:27">
      <c r="A49" s="717" t="s">
        <v>1</v>
      </c>
      <c r="B49" s="97" t="s">
        <v>43</v>
      </c>
      <c r="C49" s="115"/>
      <c r="D49" s="115"/>
      <c r="E49" s="115">
        <v>90.02</v>
      </c>
      <c r="F49" s="115">
        <v>90.63749</v>
      </c>
      <c r="G49" s="115"/>
      <c r="H49" s="115"/>
      <c r="I49" s="115"/>
      <c r="J49" s="115">
        <v>90.7</v>
      </c>
      <c r="K49" s="115">
        <v>89.418430000000001</v>
      </c>
      <c r="L49" s="115"/>
      <c r="M49" s="115"/>
      <c r="N49" s="115"/>
      <c r="O49" s="115">
        <v>76.75</v>
      </c>
      <c r="P49" s="115">
        <v>87.07</v>
      </c>
      <c r="Q49" s="115">
        <v>83.97</v>
      </c>
      <c r="R49" s="115">
        <v>92.38</v>
      </c>
      <c r="S49" s="181">
        <v>84.17</v>
      </c>
    </row>
    <row r="50" spans="1:27">
      <c r="A50" s="717"/>
      <c r="B50" s="97" t="s">
        <v>44</v>
      </c>
      <c r="C50" s="115"/>
      <c r="D50" s="115"/>
      <c r="E50" s="115">
        <v>81.89</v>
      </c>
      <c r="F50" s="115">
        <v>85.981710000000007</v>
      </c>
      <c r="G50" s="115"/>
      <c r="H50" s="115"/>
      <c r="I50" s="115"/>
      <c r="J50" s="115">
        <v>83.17</v>
      </c>
      <c r="K50" s="115">
        <v>87.023269999999997</v>
      </c>
      <c r="L50" s="115"/>
      <c r="M50" s="115"/>
      <c r="N50" s="115"/>
      <c r="O50" s="115">
        <v>74.5</v>
      </c>
      <c r="P50" s="115">
        <v>86.49</v>
      </c>
      <c r="Q50" s="115">
        <v>82.71</v>
      </c>
      <c r="R50" s="115">
        <v>89.58</v>
      </c>
      <c r="S50" s="181">
        <v>80.69</v>
      </c>
    </row>
    <row r="51" spans="1:27" ht="15" thickBot="1">
      <c r="A51" s="718"/>
      <c r="B51" s="170" t="s">
        <v>46</v>
      </c>
      <c r="C51" s="182"/>
      <c r="D51" s="182"/>
      <c r="E51" s="182">
        <v>85.83</v>
      </c>
      <c r="F51" s="182">
        <v>88.252430000000004</v>
      </c>
      <c r="G51" s="182"/>
      <c r="H51" s="182"/>
      <c r="I51" s="182"/>
      <c r="J51" s="182">
        <v>86.77</v>
      </c>
      <c r="K51" s="182">
        <v>88.213099999999997</v>
      </c>
      <c r="L51" s="182"/>
      <c r="M51" s="182"/>
      <c r="N51" s="182"/>
      <c r="O51" s="182">
        <v>75.650000000000006</v>
      </c>
      <c r="P51" s="182">
        <v>86.78</v>
      </c>
      <c r="Q51" s="182">
        <v>83.34</v>
      </c>
      <c r="R51" s="182">
        <v>90.98</v>
      </c>
      <c r="S51" s="183">
        <v>82.43</v>
      </c>
    </row>
    <row r="52" spans="1:27">
      <c r="A52" s="11"/>
      <c r="B52" s="11"/>
      <c r="C52" s="11"/>
      <c r="D52" s="11"/>
      <c r="E52" s="11"/>
      <c r="F52" s="11"/>
      <c r="G52" s="24"/>
      <c r="H52" s="24"/>
      <c r="I52" s="24"/>
      <c r="J52" s="24"/>
    </row>
    <row r="53" spans="1:27" ht="14.7" customHeight="1">
      <c r="B53" s="24"/>
      <c r="C53" s="28"/>
      <c r="D53" s="28"/>
      <c r="E53" s="28"/>
      <c r="F53" s="28"/>
      <c r="G53" s="28"/>
      <c r="H53" s="28"/>
      <c r="I53" s="24"/>
      <c r="J53" s="24"/>
    </row>
    <row r="54" spans="1:27">
      <c r="B54" s="24"/>
      <c r="C54" s="28"/>
      <c r="D54" s="28"/>
      <c r="E54" s="28"/>
      <c r="F54" s="28"/>
      <c r="G54" s="28"/>
      <c r="H54" s="28"/>
      <c r="I54" s="24"/>
      <c r="J54" s="24"/>
    </row>
    <row r="55" spans="1:27" ht="15" customHeight="1">
      <c r="C55" s="28"/>
      <c r="D55" s="28"/>
      <c r="E55" s="28"/>
      <c r="F55" s="28"/>
      <c r="G55" s="28"/>
      <c r="H55" s="28"/>
      <c r="I55" s="24"/>
      <c r="J55" s="230"/>
      <c r="O55" s="24"/>
      <c r="P55" s="24"/>
      <c r="Q55" s="24"/>
      <c r="R55" s="24"/>
      <c r="S55" s="24"/>
      <c r="T55" s="24"/>
      <c r="U55" s="24"/>
      <c r="V55" s="24"/>
      <c r="W55" s="24"/>
      <c r="X55" s="24"/>
      <c r="Y55" s="24"/>
      <c r="Z55" s="24"/>
      <c r="AA55" s="24"/>
    </row>
    <row r="56" spans="1:27" ht="15" customHeight="1">
      <c r="C56" s="28"/>
      <c r="D56" s="28"/>
      <c r="E56" s="28"/>
      <c r="F56" s="28"/>
      <c r="G56" s="28"/>
      <c r="H56" s="28"/>
      <c r="I56" s="24"/>
      <c r="J56" s="230"/>
      <c r="O56" s="24"/>
      <c r="P56" s="24"/>
      <c r="Q56" s="24"/>
      <c r="R56" s="24"/>
      <c r="S56" s="24"/>
      <c r="T56" s="24"/>
      <c r="U56" s="24"/>
      <c r="V56" s="24"/>
      <c r="W56" s="24"/>
      <c r="X56" s="24"/>
      <c r="Y56" s="24"/>
      <c r="Z56" s="24"/>
      <c r="AA56" s="24"/>
    </row>
    <row r="57" spans="1:27" ht="15" customHeight="1">
      <c r="C57" s="28"/>
      <c r="D57" s="28"/>
      <c r="E57" s="28"/>
      <c r="F57" s="28"/>
      <c r="G57" s="28"/>
      <c r="H57" s="28"/>
      <c r="I57" s="24"/>
      <c r="J57" s="24"/>
      <c r="O57" s="24"/>
      <c r="P57" s="24"/>
      <c r="Q57" s="24"/>
      <c r="R57" s="24"/>
      <c r="S57" s="24"/>
      <c r="T57" s="24"/>
      <c r="U57" s="24"/>
      <c r="V57" s="24"/>
      <c r="W57" s="24"/>
      <c r="X57" s="24"/>
      <c r="Y57" s="24"/>
      <c r="Z57" s="24"/>
      <c r="AA57" s="24"/>
    </row>
    <row r="58" spans="1:27" ht="15" customHeight="1">
      <c r="C58" s="28"/>
      <c r="D58" s="28"/>
      <c r="E58" s="28"/>
      <c r="F58" s="28"/>
      <c r="G58" s="28"/>
      <c r="H58" s="28"/>
      <c r="I58" s="24"/>
      <c r="J58" s="230"/>
      <c r="O58" s="24"/>
      <c r="P58" s="24"/>
      <c r="Q58" s="24"/>
      <c r="R58" s="24"/>
      <c r="S58" s="24"/>
      <c r="T58" s="24"/>
      <c r="U58" s="24"/>
      <c r="V58" s="24"/>
      <c r="W58" s="24"/>
      <c r="X58" s="24"/>
      <c r="Y58" s="24"/>
      <c r="Z58" s="24"/>
      <c r="AA58" s="24"/>
    </row>
    <row r="59" spans="1:27" ht="15" customHeight="1">
      <c r="C59" s="28"/>
      <c r="D59" s="28"/>
      <c r="E59" s="28"/>
      <c r="F59" s="28"/>
      <c r="G59" s="28"/>
      <c r="H59" s="28"/>
      <c r="I59" s="24"/>
      <c r="J59" s="230"/>
      <c r="O59" s="24"/>
      <c r="P59" s="24"/>
      <c r="Q59" s="24"/>
      <c r="R59" s="24"/>
      <c r="S59" s="24"/>
      <c r="T59" s="24"/>
      <c r="U59" s="24"/>
      <c r="V59" s="24"/>
      <c r="W59" s="24"/>
      <c r="X59" s="24"/>
      <c r="Y59" s="24"/>
      <c r="Z59" s="24"/>
      <c r="AA59" s="24"/>
    </row>
    <row r="60" spans="1:27" ht="15" customHeight="1">
      <c r="B60" s="11"/>
      <c r="C60" s="24"/>
      <c r="D60" s="24"/>
      <c r="E60" s="24"/>
      <c r="F60" s="24"/>
      <c r="G60" s="24"/>
      <c r="H60" s="24"/>
      <c r="I60" s="24"/>
      <c r="J60" s="24"/>
      <c r="O60" s="24"/>
      <c r="P60" s="24"/>
      <c r="Q60" s="24"/>
      <c r="R60" s="24"/>
      <c r="S60" s="24"/>
      <c r="T60" s="24"/>
      <c r="U60" s="24"/>
      <c r="V60" s="24"/>
      <c r="W60" s="24"/>
      <c r="X60" s="24"/>
      <c r="Y60" s="24"/>
      <c r="Z60" s="24"/>
      <c r="AA60" s="24"/>
    </row>
    <row r="61" spans="1:27" ht="14.7" customHeight="1">
      <c r="B61" s="24"/>
      <c r="C61" s="28"/>
      <c r="D61" s="28"/>
      <c r="E61" s="28"/>
      <c r="F61" s="28"/>
      <c r="G61" s="28"/>
      <c r="H61" s="28"/>
      <c r="I61" s="24"/>
      <c r="J61" s="24"/>
    </row>
    <row r="62" spans="1:27" ht="14.7" customHeight="1">
      <c r="B62" s="24"/>
      <c r="C62" s="28"/>
      <c r="D62" s="28"/>
      <c r="E62" s="28"/>
      <c r="F62" s="28"/>
      <c r="G62" s="28"/>
      <c r="H62" s="28"/>
      <c r="I62" s="24"/>
      <c r="J62" s="24"/>
    </row>
    <row r="63" spans="1:27">
      <c r="B63" s="24"/>
      <c r="C63" s="28"/>
      <c r="D63" s="28"/>
      <c r="E63" s="28"/>
      <c r="F63" s="28"/>
      <c r="G63" s="28"/>
      <c r="H63" s="28"/>
      <c r="I63" s="24"/>
      <c r="J63" s="24"/>
    </row>
    <row r="64" spans="1:27">
      <c r="B64" s="24"/>
      <c r="C64" s="28"/>
      <c r="D64" s="28"/>
      <c r="E64" s="28"/>
      <c r="F64" s="28"/>
      <c r="G64" s="28"/>
      <c r="H64" s="28"/>
      <c r="I64" s="24"/>
      <c r="J64" s="24"/>
      <c r="K64" s="24"/>
      <c r="L64" s="24"/>
      <c r="M64" s="24"/>
      <c r="N64" s="24"/>
    </row>
    <row r="65" spans="1:14">
      <c r="A65" s="28"/>
      <c r="B65" s="24"/>
      <c r="C65" s="28"/>
      <c r="D65" s="28"/>
      <c r="E65" s="28"/>
      <c r="F65" s="28"/>
      <c r="G65" s="28"/>
      <c r="H65" s="28"/>
      <c r="I65" s="24"/>
      <c r="J65" s="24"/>
      <c r="K65" s="24"/>
      <c r="L65" s="24"/>
      <c r="M65" s="24"/>
      <c r="N65" s="24"/>
    </row>
    <row r="66" spans="1:14">
      <c r="A66" s="24"/>
      <c r="B66" s="24"/>
      <c r="C66" s="24"/>
      <c r="D66" s="24"/>
      <c r="E66" s="24"/>
      <c r="F66" s="24"/>
      <c r="G66" s="24"/>
      <c r="H66" s="24"/>
      <c r="I66" s="24"/>
      <c r="J66" s="24"/>
      <c r="K66" s="24"/>
      <c r="L66" s="24"/>
      <c r="M66" s="24"/>
      <c r="N66" s="24"/>
    </row>
    <row r="67" spans="1:14">
      <c r="K67" s="24"/>
      <c r="L67" s="24"/>
      <c r="M67" s="24"/>
      <c r="N67" s="24"/>
    </row>
  </sheetData>
  <mergeCells count="20">
    <mergeCell ref="A34:A36"/>
    <mergeCell ref="A4:A6"/>
    <mergeCell ref="A7:A9"/>
    <mergeCell ref="U8:Y12"/>
    <mergeCell ref="A10:A12"/>
    <mergeCell ref="A13:A15"/>
    <mergeCell ref="A16:A18"/>
    <mergeCell ref="A19:A21"/>
    <mergeCell ref="A22:A24"/>
    <mergeCell ref="A25:A27"/>
    <mergeCell ref="A28:A30"/>
    <mergeCell ref="A31:A33"/>
    <mergeCell ref="U17:AA24"/>
    <mergeCell ref="U26:AA33"/>
    <mergeCell ref="U13:AA15"/>
    <mergeCell ref="A37:A39"/>
    <mergeCell ref="A40:A42"/>
    <mergeCell ref="A43:A45"/>
    <mergeCell ref="A46:A48"/>
    <mergeCell ref="A49:A51"/>
  </mergeCells>
  <hyperlinks>
    <hyperlink ref="AA4" location="Content!B27" display="Back to Content Page" xr:uid="{00000000-0004-0000-2B00-000000000000}"/>
  </hyperlinks>
  <pageMargins left="0.7" right="0.7" top="0.75" bottom="0.75" header="0.3" footer="0.3"/>
  <pageSetup scale="64" orientation="landscape" r:id="rId1"/>
  <headerFoot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A67"/>
  <sheetViews>
    <sheetView workbookViewId="0">
      <pane xSplit="2" ySplit="3" topLeftCell="H12" activePane="bottomRight" state="frozen"/>
      <selection pane="topRight" activeCell="C1" sqref="C1"/>
      <selection pane="bottomLeft" activeCell="A4" sqref="A4"/>
      <selection pane="bottomRight" activeCell="V34" sqref="V34"/>
    </sheetView>
  </sheetViews>
  <sheetFormatPr defaultColWidth="9.21875" defaultRowHeight="14.4"/>
  <cols>
    <col min="1" max="1" width="33.77734375" customWidth="1"/>
    <col min="2" max="2" width="9" customWidth="1"/>
    <col min="3" max="19" width="7" customWidth="1"/>
  </cols>
  <sheetData>
    <row r="1" spans="1:27">
      <c r="A1" s="29" t="s">
        <v>708</v>
      </c>
      <c r="B1" s="24"/>
      <c r="C1" s="24"/>
      <c r="D1" s="24"/>
      <c r="E1" s="24"/>
      <c r="F1" s="24"/>
      <c r="G1" s="24"/>
      <c r="H1" s="24"/>
      <c r="I1" s="24"/>
      <c r="J1" s="24"/>
    </row>
    <row r="2" spans="1:27" ht="15" thickBot="1">
      <c r="A2" s="24"/>
      <c r="B2" s="24"/>
      <c r="C2" s="24"/>
      <c r="D2" s="24"/>
      <c r="E2" s="24"/>
      <c r="F2" s="24"/>
      <c r="G2" s="24"/>
      <c r="H2" s="24"/>
      <c r="I2" s="24"/>
      <c r="J2" s="24"/>
    </row>
    <row r="3" spans="1:27">
      <c r="A3" s="231" t="s">
        <v>15</v>
      </c>
      <c r="B3" s="232" t="s">
        <v>45</v>
      </c>
      <c r="C3" s="209">
        <v>2007</v>
      </c>
      <c r="D3" s="209">
        <v>2008</v>
      </c>
      <c r="E3" s="209">
        <v>2009</v>
      </c>
      <c r="F3" s="209">
        <v>2010</v>
      </c>
      <c r="G3" s="209">
        <v>2011</v>
      </c>
      <c r="H3" s="209">
        <v>2012</v>
      </c>
      <c r="I3" s="209">
        <v>2013</v>
      </c>
      <c r="J3" s="210">
        <v>2014</v>
      </c>
      <c r="K3" s="210">
        <v>2015</v>
      </c>
      <c r="L3" s="210">
        <v>2016</v>
      </c>
      <c r="M3" s="210">
        <v>2017</v>
      </c>
      <c r="N3" s="210">
        <v>2018</v>
      </c>
      <c r="O3" s="210">
        <v>2019</v>
      </c>
      <c r="P3" s="210">
        <v>2020</v>
      </c>
      <c r="Q3" s="210">
        <v>2021</v>
      </c>
      <c r="R3" s="210">
        <v>2022</v>
      </c>
      <c r="S3" s="211">
        <v>2023</v>
      </c>
    </row>
    <row r="4" spans="1:27">
      <c r="A4" s="717" t="s">
        <v>14</v>
      </c>
      <c r="B4" s="97" t="s">
        <v>43</v>
      </c>
      <c r="C4" s="115"/>
      <c r="D4" s="115">
        <v>18.113620758056602</v>
      </c>
      <c r="E4" s="115">
        <v>14.613989830017101</v>
      </c>
      <c r="F4" s="115"/>
      <c r="G4" s="115">
        <v>17.776170730590799</v>
      </c>
      <c r="H4" s="115"/>
      <c r="I4" s="115"/>
      <c r="J4" s="115"/>
      <c r="K4" s="115">
        <v>31.89791</v>
      </c>
      <c r="L4" s="115"/>
      <c r="M4" s="115"/>
      <c r="N4" s="115"/>
      <c r="O4" s="115"/>
      <c r="P4" s="115"/>
      <c r="Q4" s="115">
        <v>42.700958251953097</v>
      </c>
      <c r="R4" s="107"/>
      <c r="S4" s="205"/>
      <c r="AA4" s="48" t="s">
        <v>12</v>
      </c>
    </row>
    <row r="5" spans="1:27">
      <c r="A5" s="717"/>
      <c r="B5" s="97" t="s">
        <v>44</v>
      </c>
      <c r="C5" s="115"/>
      <c r="D5" s="115">
        <v>18.413820266723601</v>
      </c>
      <c r="E5" s="115">
        <v>22.589290618896499</v>
      </c>
      <c r="F5" s="115"/>
      <c r="G5" s="115">
        <v>25.952499389648398</v>
      </c>
      <c r="H5" s="115"/>
      <c r="I5" s="115"/>
      <c r="J5" s="115"/>
      <c r="K5" s="115">
        <v>41.731569999999998</v>
      </c>
      <c r="L5" s="115"/>
      <c r="M5" s="115"/>
      <c r="N5" s="115"/>
      <c r="O5" s="115"/>
      <c r="P5" s="115"/>
      <c r="Q5" s="115">
        <v>46.186210632324197</v>
      </c>
      <c r="R5" s="107"/>
      <c r="S5" s="205"/>
      <c r="T5" s="72"/>
    </row>
    <row r="6" spans="1:27">
      <c r="A6" s="717"/>
      <c r="B6" s="97" t="s">
        <v>46</v>
      </c>
      <c r="C6" s="115"/>
      <c r="D6" s="115">
        <v>18.263309478759801</v>
      </c>
      <c r="E6" s="115">
        <v>18.591060638427699</v>
      </c>
      <c r="F6" s="115"/>
      <c r="G6" s="115">
        <v>21.854099273681602</v>
      </c>
      <c r="H6" s="115"/>
      <c r="I6" s="115"/>
      <c r="J6" s="115"/>
      <c r="K6" s="115">
        <v>36.477580000000003</v>
      </c>
      <c r="L6" s="115"/>
      <c r="M6" s="115"/>
      <c r="N6" s="115"/>
      <c r="O6" s="115"/>
      <c r="P6" s="115"/>
      <c r="Q6" s="115">
        <v>44.445598602294901</v>
      </c>
      <c r="R6" s="107"/>
      <c r="S6" s="205"/>
      <c r="U6" s="156" t="s">
        <v>28</v>
      </c>
    </row>
    <row r="7" spans="1:27">
      <c r="A7" s="717" t="s">
        <v>13</v>
      </c>
      <c r="B7" s="97" t="s">
        <v>43</v>
      </c>
      <c r="C7" s="115"/>
      <c r="D7" s="115">
        <v>88.483467102050795</v>
      </c>
      <c r="E7" s="115"/>
      <c r="F7" s="115"/>
      <c r="G7" s="115"/>
      <c r="H7" s="115">
        <v>90.648208618164105</v>
      </c>
      <c r="I7" s="115">
        <v>88.827278137207003</v>
      </c>
      <c r="J7" s="115">
        <v>93.493247985839801</v>
      </c>
      <c r="K7" s="115"/>
      <c r="L7" s="115"/>
      <c r="M7" s="115"/>
      <c r="N7" s="115"/>
      <c r="O7" s="115"/>
      <c r="P7" s="115"/>
      <c r="Q7" s="107"/>
      <c r="R7" s="107">
        <v>90.297103881835895</v>
      </c>
      <c r="S7" s="205"/>
      <c r="U7" s="150"/>
    </row>
    <row r="8" spans="1:27" ht="15" customHeight="1">
      <c r="A8" s="717"/>
      <c r="B8" s="97" t="s">
        <v>44</v>
      </c>
      <c r="C8" s="115"/>
      <c r="D8" s="115">
        <v>82.124137878417997</v>
      </c>
      <c r="E8" s="115"/>
      <c r="F8" s="115"/>
      <c r="G8" s="115"/>
      <c r="H8" s="115">
        <v>87.920646667480497</v>
      </c>
      <c r="I8" s="115">
        <v>87.265678405761705</v>
      </c>
      <c r="J8" s="115">
        <v>89.418113708496094</v>
      </c>
      <c r="K8" s="115"/>
      <c r="L8" s="115"/>
      <c r="M8" s="115"/>
      <c r="N8" s="115"/>
      <c r="O8" s="115"/>
      <c r="P8" s="115"/>
      <c r="Q8" s="107"/>
      <c r="R8" s="107">
        <v>85.954841613769503</v>
      </c>
      <c r="S8" s="205"/>
      <c r="U8" s="685" t="s">
        <v>362</v>
      </c>
      <c r="V8" s="685"/>
      <c r="W8" s="685"/>
      <c r="X8" s="685"/>
      <c r="Y8" s="685"/>
    </row>
    <row r="9" spans="1:27">
      <c r="A9" s="717"/>
      <c r="B9" s="97" t="s">
        <v>46</v>
      </c>
      <c r="C9" s="115"/>
      <c r="D9" s="115">
        <v>85.285842895507798</v>
      </c>
      <c r="E9" s="115"/>
      <c r="F9" s="115"/>
      <c r="G9" s="115"/>
      <c r="H9" s="115">
        <v>89.271842956542997</v>
      </c>
      <c r="I9" s="115">
        <v>88.038169860839801</v>
      </c>
      <c r="J9" s="115">
        <v>91.432861328125</v>
      </c>
      <c r="K9" s="115"/>
      <c r="L9" s="115"/>
      <c r="M9" s="115"/>
      <c r="N9" s="115"/>
      <c r="O9" s="115"/>
      <c r="P9" s="115"/>
      <c r="Q9" s="107"/>
      <c r="R9" s="107">
        <v>88.102882385253906</v>
      </c>
      <c r="S9" s="205"/>
      <c r="U9" s="685"/>
      <c r="V9" s="685"/>
      <c r="W9" s="685"/>
      <c r="X9" s="685"/>
      <c r="Y9" s="685"/>
    </row>
    <row r="10" spans="1:27">
      <c r="A10" s="717" t="s">
        <v>259</v>
      </c>
      <c r="B10" s="97" t="s">
        <v>43</v>
      </c>
      <c r="C10" s="115"/>
      <c r="D10" s="115"/>
      <c r="E10" s="115"/>
      <c r="F10" s="115"/>
      <c r="G10" s="115"/>
      <c r="H10" s="115">
        <v>45.474269999999997</v>
      </c>
      <c r="I10" s="115">
        <v>47.892860412597699</v>
      </c>
      <c r="J10" s="115">
        <v>48.659191131591797</v>
      </c>
      <c r="K10" s="115"/>
      <c r="L10" s="115"/>
      <c r="M10" s="115"/>
      <c r="N10" s="115"/>
      <c r="O10" s="115"/>
      <c r="P10" s="115"/>
      <c r="Q10" s="107">
        <v>51.331024169921903</v>
      </c>
      <c r="R10" s="107"/>
      <c r="S10" s="205"/>
      <c r="U10" s="685"/>
      <c r="V10" s="685"/>
      <c r="W10" s="685"/>
      <c r="X10" s="685"/>
      <c r="Y10" s="685"/>
    </row>
    <row r="11" spans="1:27">
      <c r="A11" s="717"/>
      <c r="B11" s="97" t="s">
        <v>44</v>
      </c>
      <c r="C11" s="115"/>
      <c r="D11" s="115"/>
      <c r="E11" s="115"/>
      <c r="F11" s="115"/>
      <c r="G11" s="115"/>
      <c r="H11" s="115">
        <v>45.148870000000002</v>
      </c>
      <c r="I11" s="115">
        <v>41.3007202148438</v>
      </c>
      <c r="J11" s="115">
        <v>46.317901611328097</v>
      </c>
      <c r="K11" s="115"/>
      <c r="L11" s="115"/>
      <c r="M11" s="115"/>
      <c r="N11" s="115"/>
      <c r="O11" s="115"/>
      <c r="P11" s="115"/>
      <c r="Q11" s="107">
        <v>48.834182739257798</v>
      </c>
      <c r="R11" s="107"/>
      <c r="S11" s="205"/>
      <c r="U11" s="685"/>
      <c r="V11" s="685"/>
      <c r="W11" s="685"/>
      <c r="X11" s="685"/>
      <c r="Y11" s="685"/>
    </row>
    <row r="12" spans="1:27">
      <c r="A12" s="717"/>
      <c r="B12" s="97" t="s">
        <v>46</v>
      </c>
      <c r="C12" s="115"/>
      <c r="D12" s="115"/>
      <c r="E12" s="115"/>
      <c r="F12" s="115"/>
      <c r="G12" s="115"/>
      <c r="H12" s="115">
        <v>45.324950000000001</v>
      </c>
      <c r="I12" s="115">
        <v>44.548698425292997</v>
      </c>
      <c r="J12" s="115">
        <v>47.468700408935497</v>
      </c>
      <c r="K12" s="115"/>
      <c r="L12" s="115"/>
      <c r="M12" s="115"/>
      <c r="N12" s="115"/>
      <c r="O12" s="115"/>
      <c r="P12" s="115"/>
      <c r="Q12" s="107">
        <v>50.077262878417997</v>
      </c>
      <c r="R12" s="107"/>
      <c r="S12" s="205"/>
      <c r="U12" s="685"/>
      <c r="V12" s="685"/>
      <c r="W12" s="685"/>
      <c r="X12" s="685"/>
      <c r="Y12" s="685"/>
    </row>
    <row r="13" spans="1:27" ht="15" customHeight="1">
      <c r="A13" s="717" t="s">
        <v>85</v>
      </c>
      <c r="B13" s="97" t="s">
        <v>43</v>
      </c>
      <c r="C13" s="115">
        <v>32.327660000000002</v>
      </c>
      <c r="D13" s="115"/>
      <c r="E13" s="115"/>
      <c r="F13" s="115">
        <v>31.53256</v>
      </c>
      <c r="G13" s="115"/>
      <c r="H13" s="115"/>
      <c r="I13" s="115">
        <v>48.804789999999997</v>
      </c>
      <c r="J13" s="115">
        <v>34.196140289306598</v>
      </c>
      <c r="K13" s="115"/>
      <c r="L13" s="115"/>
      <c r="M13" s="115"/>
      <c r="N13" s="115"/>
      <c r="O13" s="115"/>
      <c r="P13" s="115">
        <v>51.424530029296903</v>
      </c>
      <c r="Q13" s="107"/>
      <c r="R13" s="107"/>
      <c r="S13" s="205"/>
      <c r="U13" s="151"/>
      <c r="V13" s="151"/>
      <c r="W13" s="151"/>
      <c r="X13" s="151"/>
      <c r="Y13" s="151"/>
    </row>
    <row r="14" spans="1:27" ht="15" customHeight="1">
      <c r="A14" s="717"/>
      <c r="B14" s="97" t="s">
        <v>44</v>
      </c>
      <c r="C14" s="115">
        <v>38.903080000000003</v>
      </c>
      <c r="D14" s="115"/>
      <c r="E14" s="115"/>
      <c r="F14" s="115">
        <v>37.131079999999997</v>
      </c>
      <c r="G14" s="115"/>
      <c r="H14" s="115"/>
      <c r="I14" s="115">
        <v>58.374139999999997</v>
      </c>
      <c r="J14" s="115">
        <v>61.767051696777301</v>
      </c>
      <c r="K14" s="115"/>
      <c r="L14" s="115"/>
      <c r="M14" s="115"/>
      <c r="N14" s="115"/>
      <c r="O14" s="115"/>
      <c r="P14" s="115">
        <v>63.476711273193402</v>
      </c>
      <c r="Q14" s="107"/>
      <c r="R14" s="107"/>
      <c r="S14" s="205"/>
      <c r="U14" s="719" t="s">
        <v>730</v>
      </c>
      <c r="V14" s="719"/>
      <c r="W14" s="719"/>
      <c r="X14" s="719"/>
      <c r="Y14" s="719"/>
      <c r="Z14" s="719"/>
      <c r="AA14" s="719"/>
    </row>
    <row r="15" spans="1:27">
      <c r="A15" s="717"/>
      <c r="B15" s="97" t="s">
        <v>46</v>
      </c>
      <c r="C15" s="115">
        <v>35.709560000000003</v>
      </c>
      <c r="D15" s="115"/>
      <c r="E15" s="115"/>
      <c r="F15" s="115">
        <v>34.389060000000001</v>
      </c>
      <c r="G15" s="115"/>
      <c r="H15" s="115"/>
      <c r="I15" s="115">
        <v>53.463349999999998</v>
      </c>
      <c r="J15" s="115">
        <v>47.992210388183601</v>
      </c>
      <c r="K15" s="115"/>
      <c r="L15" s="115"/>
      <c r="M15" s="115"/>
      <c r="N15" s="115"/>
      <c r="O15" s="115"/>
      <c r="P15" s="115">
        <v>57.444511413574197</v>
      </c>
      <c r="Q15" s="107"/>
      <c r="R15" s="107"/>
      <c r="S15" s="205"/>
      <c r="U15" s="719"/>
      <c r="V15" s="719"/>
      <c r="W15" s="719"/>
      <c r="X15" s="719"/>
      <c r="Y15" s="719"/>
      <c r="Z15" s="719"/>
      <c r="AA15" s="719"/>
    </row>
    <row r="16" spans="1:27">
      <c r="A16" s="717" t="s">
        <v>258</v>
      </c>
      <c r="B16" s="97" t="s">
        <v>43</v>
      </c>
      <c r="C16" s="115"/>
      <c r="D16" s="115"/>
      <c r="E16" s="115"/>
      <c r="F16" s="115">
        <v>51.879309999999997</v>
      </c>
      <c r="G16" s="115"/>
      <c r="H16" s="115"/>
      <c r="I16" s="115"/>
      <c r="J16" s="115">
        <v>54.332509999999999</v>
      </c>
      <c r="K16" s="115">
        <v>50.4311714172363</v>
      </c>
      <c r="L16" s="115">
        <v>65.1800537109375</v>
      </c>
      <c r="M16" s="115">
        <v>71.329673767089801</v>
      </c>
      <c r="N16" s="115"/>
      <c r="O16" s="115">
        <v>75.591751098632798</v>
      </c>
      <c r="P16" s="115"/>
      <c r="Q16" s="107"/>
      <c r="R16" s="107"/>
      <c r="S16" s="205">
        <v>73.623283386230497</v>
      </c>
      <c r="U16" s="719"/>
      <c r="V16" s="719"/>
      <c r="W16" s="719"/>
      <c r="X16" s="719"/>
      <c r="Y16" s="719"/>
      <c r="Z16" s="719"/>
      <c r="AA16" s="719"/>
    </row>
    <row r="17" spans="1:27">
      <c r="A17" s="717"/>
      <c r="B17" s="97" t="s">
        <v>44</v>
      </c>
      <c r="C17" s="115"/>
      <c r="D17" s="115"/>
      <c r="E17" s="115"/>
      <c r="F17" s="115">
        <v>42.87518</v>
      </c>
      <c r="G17" s="115"/>
      <c r="H17" s="115"/>
      <c r="I17" s="115"/>
      <c r="J17" s="115">
        <v>47.096339999999998</v>
      </c>
      <c r="K17" s="115">
        <v>59.9953002929688</v>
      </c>
      <c r="L17" s="115">
        <v>64.454376220703097</v>
      </c>
      <c r="M17" s="115">
        <v>68.684310913085895</v>
      </c>
      <c r="N17" s="115"/>
      <c r="O17" s="115">
        <v>73.635787963867202</v>
      </c>
      <c r="P17" s="115"/>
      <c r="Q17" s="107"/>
      <c r="R17" s="107"/>
      <c r="S17" s="205"/>
      <c r="U17" s="719"/>
      <c r="V17" s="719"/>
      <c r="W17" s="719"/>
      <c r="X17" s="719"/>
      <c r="Y17" s="719"/>
      <c r="Z17" s="719"/>
      <c r="AA17" s="719"/>
    </row>
    <row r="18" spans="1:27">
      <c r="A18" s="717"/>
      <c r="B18" s="97" t="s">
        <v>46</v>
      </c>
      <c r="C18" s="115"/>
      <c r="D18" s="115"/>
      <c r="E18" s="115"/>
      <c r="F18" s="115">
        <v>47.358669999999996</v>
      </c>
      <c r="G18" s="115"/>
      <c r="H18" s="115"/>
      <c r="I18" s="115"/>
      <c r="J18" s="115">
        <v>50.532060000000001</v>
      </c>
      <c r="K18" s="115">
        <v>55.214168548583999</v>
      </c>
      <c r="L18" s="115">
        <v>64.816421508789105</v>
      </c>
      <c r="M18" s="115">
        <v>70.002380371093807</v>
      </c>
      <c r="N18" s="115"/>
      <c r="O18" s="115">
        <v>74.608108520507798</v>
      </c>
      <c r="P18" s="115"/>
      <c r="Q18" s="107"/>
      <c r="R18" s="107"/>
      <c r="S18" s="205"/>
      <c r="U18" s="719"/>
      <c r="V18" s="719"/>
      <c r="W18" s="719"/>
      <c r="X18" s="719"/>
      <c r="Y18" s="719"/>
      <c r="Z18" s="719"/>
      <c r="AA18" s="719"/>
    </row>
    <row r="19" spans="1:27">
      <c r="A19" s="717" t="s">
        <v>11</v>
      </c>
      <c r="B19" s="97" t="s">
        <v>43</v>
      </c>
      <c r="C19" s="115"/>
      <c r="D19" s="115"/>
      <c r="E19" s="115">
        <v>45.744819641113303</v>
      </c>
      <c r="F19" s="115">
        <v>50.8184814453125</v>
      </c>
      <c r="G19" s="115"/>
      <c r="H19" s="115">
        <v>52.119041442871101</v>
      </c>
      <c r="I19" s="115">
        <v>51.746166229247997</v>
      </c>
      <c r="J19" s="115">
        <v>54.256752014160199</v>
      </c>
      <c r="K19" s="115"/>
      <c r="L19" s="115">
        <v>54.213382720947301</v>
      </c>
      <c r="M19" s="115">
        <v>53.9432182312012</v>
      </c>
      <c r="N19" s="115">
        <v>55.765182495117202</v>
      </c>
      <c r="O19" s="115">
        <v>52.480552673339801</v>
      </c>
      <c r="P19" s="115">
        <v>58.462337493896499</v>
      </c>
      <c r="Q19" s="115"/>
      <c r="R19" s="115">
        <v>56.769401550292997</v>
      </c>
      <c r="S19" s="181">
        <v>50.097335815429702</v>
      </c>
      <c r="U19" s="719"/>
      <c r="V19" s="719"/>
      <c r="W19" s="719"/>
      <c r="X19" s="719"/>
      <c r="Y19" s="719"/>
      <c r="Z19" s="719"/>
      <c r="AA19" s="719"/>
    </row>
    <row r="20" spans="1:27" ht="15" customHeight="1">
      <c r="A20" s="717"/>
      <c r="B20" s="97" t="s">
        <v>44</v>
      </c>
      <c r="C20" s="115"/>
      <c r="D20" s="115"/>
      <c r="E20" s="115">
        <v>32.655311584472699</v>
      </c>
      <c r="F20" s="115">
        <v>36.136951446533203</v>
      </c>
      <c r="G20" s="115"/>
      <c r="H20" s="115">
        <v>37.5972290039062</v>
      </c>
      <c r="I20" s="115">
        <v>37.227771759033203</v>
      </c>
      <c r="J20" s="115">
        <v>39.996505737304702</v>
      </c>
      <c r="K20" s="115"/>
      <c r="L20" s="115">
        <v>37.997135162353501</v>
      </c>
      <c r="M20" s="115">
        <v>38.397315979003899</v>
      </c>
      <c r="N20" s="115">
        <v>39.888008117675803</v>
      </c>
      <c r="O20" s="115">
        <v>37.178382873535199</v>
      </c>
      <c r="P20" s="115">
        <v>40.7402534484863</v>
      </c>
      <c r="Q20" s="115"/>
      <c r="R20" s="115">
        <v>40.209789276122997</v>
      </c>
      <c r="S20" s="181">
        <v>33.582370758056598</v>
      </c>
      <c r="U20" s="719"/>
      <c r="V20" s="719"/>
      <c r="W20" s="719"/>
      <c r="X20" s="719"/>
      <c r="Y20" s="719"/>
      <c r="Z20" s="719"/>
      <c r="AA20" s="719"/>
    </row>
    <row r="21" spans="1:27">
      <c r="A21" s="717"/>
      <c r="B21" s="97" t="s">
        <v>46</v>
      </c>
      <c r="C21" s="115"/>
      <c r="D21" s="115"/>
      <c r="E21" s="115">
        <v>39.217170715332003</v>
      </c>
      <c r="F21" s="115">
        <v>43.495998382568402</v>
      </c>
      <c r="G21" s="115"/>
      <c r="H21" s="115">
        <v>44.866813659667997</v>
      </c>
      <c r="I21" s="115">
        <v>44.496566772460902</v>
      </c>
      <c r="J21" s="115">
        <v>47.139839172363303</v>
      </c>
      <c r="K21" s="115"/>
      <c r="L21" s="115">
        <v>46.132041931152301</v>
      </c>
      <c r="M21" s="115">
        <v>46.202239990234403</v>
      </c>
      <c r="N21" s="115">
        <v>47.866367340087898</v>
      </c>
      <c r="O21" s="115">
        <v>44.875442504882798</v>
      </c>
      <c r="P21" s="115">
        <v>49.663612365722699</v>
      </c>
      <c r="Q21" s="115"/>
      <c r="R21" s="115">
        <v>48.5641899108887</v>
      </c>
      <c r="S21" s="181">
        <v>41.894596099853501</v>
      </c>
      <c r="U21" s="719"/>
      <c r="V21" s="719"/>
      <c r="W21" s="719"/>
      <c r="X21" s="719"/>
      <c r="Y21" s="719"/>
      <c r="Z21" s="719"/>
      <c r="AA21" s="719"/>
    </row>
    <row r="22" spans="1:27">
      <c r="A22" s="717" t="s">
        <v>10</v>
      </c>
      <c r="B22" s="97" t="s">
        <v>43</v>
      </c>
      <c r="C22" s="115"/>
      <c r="D22" s="115"/>
      <c r="E22" s="115">
        <v>13.54402</v>
      </c>
      <c r="F22" s="115">
        <v>26.691280364990199</v>
      </c>
      <c r="G22" s="115">
        <v>29.4647407531738</v>
      </c>
      <c r="H22" s="115">
        <v>31.729749679565401</v>
      </c>
      <c r="I22" s="115">
        <v>36.373771667480497</v>
      </c>
      <c r="J22" s="115">
        <v>36.418701171875</v>
      </c>
      <c r="K22" s="115">
        <v>37.503288269042997</v>
      </c>
      <c r="L22" s="115">
        <v>36.447109222412102</v>
      </c>
      <c r="M22" s="115"/>
      <c r="N22" s="115">
        <v>26.635059999999999</v>
      </c>
      <c r="O22" s="115">
        <v>36.233348846435497</v>
      </c>
      <c r="P22" s="115">
        <v>33.090885162353501</v>
      </c>
      <c r="Q22" s="115">
        <v>35.693470001220703</v>
      </c>
      <c r="R22" s="115">
        <v>34.638011932372997</v>
      </c>
      <c r="S22" s="181">
        <v>33.469970703125</v>
      </c>
      <c r="U22" s="151"/>
      <c r="V22" s="151"/>
      <c r="W22" s="151"/>
      <c r="X22" s="151"/>
      <c r="Y22" s="151"/>
    </row>
    <row r="23" spans="1:27">
      <c r="A23" s="717"/>
      <c r="B23" s="97" t="s">
        <v>44</v>
      </c>
      <c r="C23" s="115"/>
      <c r="D23" s="115"/>
      <c r="E23" s="115">
        <v>12.86664</v>
      </c>
      <c r="F23" s="115">
        <v>27.7906799316406</v>
      </c>
      <c r="G23" s="115">
        <v>30.5452995300293</v>
      </c>
      <c r="H23" s="115">
        <v>32.724338531494098</v>
      </c>
      <c r="I23" s="115">
        <v>37.2164115905762</v>
      </c>
      <c r="J23" s="115">
        <v>36.215198516845703</v>
      </c>
      <c r="K23" s="115">
        <v>37.1857299804688</v>
      </c>
      <c r="L23" s="115">
        <v>34.955371856689503</v>
      </c>
      <c r="M23" s="115"/>
      <c r="N23" s="115">
        <v>26.349900000000002</v>
      </c>
      <c r="O23" s="115">
        <v>33.639438629150398</v>
      </c>
      <c r="P23" s="115">
        <v>29.947391510009801</v>
      </c>
      <c r="Q23" s="115">
        <v>33.290287017822301</v>
      </c>
      <c r="R23" s="115">
        <v>30.902744293212901</v>
      </c>
      <c r="S23" s="181">
        <v>30.340311050415</v>
      </c>
      <c r="U23" s="719" t="s">
        <v>737</v>
      </c>
      <c r="V23" s="719"/>
      <c r="W23" s="719"/>
      <c r="X23" s="719"/>
      <c r="Y23" s="719"/>
      <c r="Z23" s="719"/>
      <c r="AA23" s="719"/>
    </row>
    <row r="24" spans="1:27">
      <c r="A24" s="717"/>
      <c r="B24" s="97" t="s">
        <v>46</v>
      </c>
      <c r="C24" s="115"/>
      <c r="D24" s="115"/>
      <c r="E24" s="115">
        <v>13.20989</v>
      </c>
      <c r="F24" s="115">
        <v>27.246990203857401</v>
      </c>
      <c r="G24" s="115">
        <v>30.010820388793899</v>
      </c>
      <c r="H24" s="115">
        <v>32.2322807312012</v>
      </c>
      <c r="I24" s="115">
        <v>36.7994194030762</v>
      </c>
      <c r="J24" s="115">
        <v>36.315959930419901</v>
      </c>
      <c r="K24" s="115">
        <v>37.343059539794901</v>
      </c>
      <c r="L24" s="115">
        <v>35.694751739502003</v>
      </c>
      <c r="M24" s="115"/>
      <c r="N24" s="115">
        <v>26.500789999999999</v>
      </c>
      <c r="O24" s="115">
        <v>34.926090240478501</v>
      </c>
      <c r="P24" s="115">
        <v>31.506494522094702</v>
      </c>
      <c r="Q24" s="115">
        <v>34.4823188781738</v>
      </c>
      <c r="R24" s="115">
        <v>32.755760192871101</v>
      </c>
      <c r="S24" s="181">
        <v>31.8920497894287</v>
      </c>
      <c r="U24" s="719"/>
      <c r="V24" s="719"/>
      <c r="W24" s="719"/>
      <c r="X24" s="719"/>
      <c r="Y24" s="719"/>
      <c r="Z24" s="719"/>
      <c r="AA24" s="719"/>
    </row>
    <row r="25" spans="1:27">
      <c r="A25" s="717" t="s">
        <v>9</v>
      </c>
      <c r="B25" s="97" t="s">
        <v>43</v>
      </c>
      <c r="C25" s="115"/>
      <c r="D25" s="115">
        <v>21.971409999999999</v>
      </c>
      <c r="E25" s="115"/>
      <c r="F25" s="115">
        <v>22.938590000000001</v>
      </c>
      <c r="G25" s="115">
        <v>18.1019096374512</v>
      </c>
      <c r="H25" s="115">
        <v>18.200099945068398</v>
      </c>
      <c r="I25" s="115">
        <v>20.2901802062988</v>
      </c>
      <c r="J25" s="115">
        <v>20.04</v>
      </c>
      <c r="K25" s="115"/>
      <c r="L25" s="115">
        <v>20.91732</v>
      </c>
      <c r="M25" s="115"/>
      <c r="N25" s="115"/>
      <c r="O25" s="115"/>
      <c r="P25" s="115"/>
      <c r="Q25" s="115">
        <v>20.067832946777301</v>
      </c>
      <c r="R25" s="115">
        <v>21.537940979003899</v>
      </c>
      <c r="S25" s="181"/>
      <c r="U25" s="719"/>
      <c r="V25" s="719"/>
      <c r="W25" s="719"/>
      <c r="X25" s="719"/>
      <c r="Y25" s="719"/>
      <c r="Z25" s="719"/>
      <c r="AA25" s="719"/>
    </row>
    <row r="26" spans="1:27">
      <c r="A26" s="717"/>
      <c r="B26" s="97" t="s">
        <v>44</v>
      </c>
      <c r="C26" s="115"/>
      <c r="D26" s="115">
        <v>27.39498</v>
      </c>
      <c r="E26" s="115"/>
      <c r="F26" s="115">
        <v>28.431139999999999</v>
      </c>
      <c r="G26" s="115">
        <v>22.744810104370099</v>
      </c>
      <c r="H26" s="115">
        <v>21.5194702148438</v>
      </c>
      <c r="I26" s="115">
        <v>23.2989101409912</v>
      </c>
      <c r="J26" s="115">
        <v>23.5</v>
      </c>
      <c r="K26" s="115"/>
      <c r="L26" s="115">
        <v>22.764980000000001</v>
      </c>
      <c r="M26" s="115"/>
      <c r="N26" s="115"/>
      <c r="O26" s="115"/>
      <c r="P26" s="115"/>
      <c r="Q26" s="115">
        <v>21.055177688598601</v>
      </c>
      <c r="R26" s="115">
        <v>22.539556503295898</v>
      </c>
      <c r="S26" s="181"/>
      <c r="U26" s="719"/>
      <c r="V26" s="719"/>
      <c r="W26" s="719"/>
      <c r="X26" s="719"/>
      <c r="Y26" s="719"/>
      <c r="Z26" s="719"/>
      <c r="AA26" s="719"/>
    </row>
    <row r="27" spans="1:27">
      <c r="A27" s="717"/>
      <c r="B27" s="97" t="s">
        <v>46</v>
      </c>
      <c r="C27" s="115"/>
      <c r="D27" s="115">
        <v>24.475339999999999</v>
      </c>
      <c r="E27" s="115"/>
      <c r="F27" s="115">
        <v>25.7515</v>
      </c>
      <c r="G27" s="115">
        <v>20.3626403808594</v>
      </c>
      <c r="H27" s="115">
        <v>19.820880889892599</v>
      </c>
      <c r="I27" s="115">
        <v>21.762479782104499</v>
      </c>
      <c r="J27" s="115">
        <v>21.77</v>
      </c>
      <c r="K27" s="115"/>
      <c r="L27" s="115">
        <v>21.80753</v>
      </c>
      <c r="M27" s="115"/>
      <c r="N27" s="115"/>
      <c r="O27" s="115"/>
      <c r="P27" s="115"/>
      <c r="Q27" s="115">
        <v>20.556728363037099</v>
      </c>
      <c r="R27" s="115">
        <v>22.034337997436499</v>
      </c>
      <c r="S27" s="181"/>
      <c r="U27" s="719"/>
      <c r="V27" s="719"/>
      <c r="W27" s="719"/>
      <c r="X27" s="719"/>
      <c r="Y27" s="719"/>
      <c r="Z27" s="719"/>
      <c r="AA27" s="719"/>
    </row>
    <row r="28" spans="1:27">
      <c r="A28" s="717" t="s">
        <v>8</v>
      </c>
      <c r="B28" s="97" t="s">
        <v>43</v>
      </c>
      <c r="C28" s="115"/>
      <c r="D28" s="115">
        <v>86.813812255859403</v>
      </c>
      <c r="E28" s="115">
        <v>91.135787963867202</v>
      </c>
      <c r="F28" s="115">
        <v>86.527549743652301</v>
      </c>
      <c r="G28" s="115">
        <v>87.314132690429702</v>
      </c>
      <c r="H28" s="115">
        <v>85.691589355468807</v>
      </c>
      <c r="I28" s="115">
        <v>85.804512023925795</v>
      </c>
      <c r="J28" s="115">
        <v>87.337890625</v>
      </c>
      <c r="K28" s="115">
        <v>89.738471984863295</v>
      </c>
      <c r="L28" s="115">
        <v>90.673263549804702</v>
      </c>
      <c r="M28" s="115">
        <v>89.579498291015597</v>
      </c>
      <c r="N28" s="115">
        <v>89.571090698242202</v>
      </c>
      <c r="O28" s="115">
        <v>91.225852966308594</v>
      </c>
      <c r="P28" s="115">
        <v>100.52222442627</v>
      </c>
      <c r="Q28" s="115">
        <v>124.53777313232401</v>
      </c>
      <c r="R28" s="115"/>
      <c r="S28" s="181">
        <v>116.41407775878901</v>
      </c>
      <c r="U28" s="719"/>
      <c r="V28" s="719"/>
      <c r="W28" s="719"/>
      <c r="X28" s="719"/>
      <c r="Y28" s="719"/>
      <c r="Z28" s="719"/>
      <c r="AA28" s="719"/>
    </row>
    <row r="29" spans="1:27">
      <c r="A29" s="717"/>
      <c r="B29" s="97" t="s">
        <v>44</v>
      </c>
      <c r="C29" s="115"/>
      <c r="D29" s="115">
        <v>80.064163208007798</v>
      </c>
      <c r="E29" s="115">
        <v>80.851913452148395</v>
      </c>
      <c r="F29" s="115">
        <v>77.135101318359403</v>
      </c>
      <c r="G29" s="115">
        <v>79.244522094726605</v>
      </c>
      <c r="H29" s="115">
        <v>76.540206909179702</v>
      </c>
      <c r="I29" s="115">
        <v>77.882331848144503</v>
      </c>
      <c r="J29" s="115">
        <v>77.539009094238295</v>
      </c>
      <c r="K29" s="115">
        <v>79.151756286621094</v>
      </c>
      <c r="L29" s="115">
        <v>84.078437805175795</v>
      </c>
      <c r="M29" s="115">
        <v>78.225807189941406</v>
      </c>
      <c r="N29" s="115">
        <v>79.429611206054702</v>
      </c>
      <c r="O29" s="115">
        <v>82.542449951171903</v>
      </c>
      <c r="P29" s="115">
        <v>102.160598754883</v>
      </c>
      <c r="Q29" s="115">
        <v>137.32029724121099</v>
      </c>
      <c r="R29" s="115"/>
      <c r="S29" s="181">
        <v>126.20204925537099</v>
      </c>
      <c r="U29" s="719"/>
      <c r="V29" s="719"/>
      <c r="W29" s="719"/>
      <c r="X29" s="719"/>
      <c r="Y29" s="719"/>
      <c r="Z29" s="719"/>
      <c r="AA29" s="719"/>
    </row>
    <row r="30" spans="1:27">
      <c r="A30" s="717"/>
      <c r="B30" s="97" t="s">
        <v>46</v>
      </c>
      <c r="C30" s="115"/>
      <c r="D30" s="115">
        <v>83.424919128417997</v>
      </c>
      <c r="E30" s="115">
        <v>85.957000732421903</v>
      </c>
      <c r="F30" s="115">
        <v>81.814971923828097</v>
      </c>
      <c r="G30" s="115">
        <v>83.209846496582003</v>
      </c>
      <c r="H30" s="115">
        <v>81.011016845703097</v>
      </c>
      <c r="I30" s="115">
        <v>81.755592346191406</v>
      </c>
      <c r="J30" s="115">
        <v>82.340873718261705</v>
      </c>
      <c r="K30" s="115">
        <v>84.372726440429702</v>
      </c>
      <c r="L30" s="115">
        <v>87.354263305664105</v>
      </c>
      <c r="M30" s="115">
        <v>83.776359558105497</v>
      </c>
      <c r="N30" s="115">
        <v>84.442771911621094</v>
      </c>
      <c r="O30" s="115">
        <v>86.764709472656193</v>
      </c>
      <c r="P30" s="115">
        <v>101.36183166503901</v>
      </c>
      <c r="Q30" s="115">
        <v>130.97178649902301</v>
      </c>
      <c r="R30" s="115"/>
      <c r="S30" s="181">
        <v>121.318717956543</v>
      </c>
      <c r="U30" s="719"/>
      <c r="V30" s="719"/>
      <c r="W30" s="719"/>
      <c r="X30" s="719"/>
      <c r="Y30" s="719"/>
      <c r="Z30" s="719"/>
      <c r="AA30" s="719"/>
    </row>
    <row r="31" spans="1:27">
      <c r="A31" s="717" t="s">
        <v>6</v>
      </c>
      <c r="B31" s="97" t="s">
        <v>43</v>
      </c>
      <c r="C31" s="115"/>
      <c r="D31" s="115">
        <v>6.14208</v>
      </c>
      <c r="E31" s="115"/>
      <c r="F31" s="115"/>
      <c r="G31" s="115">
        <v>11.904199999999999</v>
      </c>
      <c r="H31" s="115">
        <v>21.933559417724599</v>
      </c>
      <c r="I31" s="115">
        <v>22.881050109863299</v>
      </c>
      <c r="J31" s="115">
        <v>22.4451198577881</v>
      </c>
      <c r="K31" s="115">
        <v>23.259479522705099</v>
      </c>
      <c r="L31" s="115"/>
      <c r="M31" s="115">
        <v>24.0135192871094</v>
      </c>
      <c r="N31" s="115"/>
      <c r="O31" s="115">
        <v>25.719690322876001</v>
      </c>
      <c r="P31" s="115">
        <v>33.064647674560497</v>
      </c>
      <c r="Q31" s="115"/>
      <c r="R31" s="115">
        <v>40.840911865234403</v>
      </c>
      <c r="S31" s="181">
        <v>32.672878265380902</v>
      </c>
      <c r="U31" s="719" t="s">
        <v>736</v>
      </c>
      <c r="V31" s="719"/>
      <c r="W31" s="719"/>
      <c r="X31" s="719"/>
      <c r="Y31" s="719"/>
      <c r="Z31" s="719"/>
      <c r="AA31" s="719"/>
    </row>
    <row r="32" spans="1:27">
      <c r="A32" s="717"/>
      <c r="B32" s="97" t="s">
        <v>44</v>
      </c>
      <c r="C32" s="115"/>
      <c r="D32" s="115">
        <v>13.576280000000001</v>
      </c>
      <c r="E32" s="115"/>
      <c r="F32" s="115"/>
      <c r="G32" s="115">
        <v>18.047519999999999</v>
      </c>
      <c r="H32" s="115">
        <v>24.697290420532202</v>
      </c>
      <c r="I32" s="115">
        <v>24.042320251464801</v>
      </c>
      <c r="J32" s="115">
        <v>23.9824409484863</v>
      </c>
      <c r="K32" s="115">
        <v>24.203929901123001</v>
      </c>
      <c r="L32" s="115"/>
      <c r="M32" s="115">
        <v>23.850410461425799</v>
      </c>
      <c r="N32" s="115"/>
      <c r="O32" s="115">
        <v>25.336250305175799</v>
      </c>
      <c r="P32" s="115">
        <v>35.185695648193402</v>
      </c>
      <c r="Q32" s="115"/>
      <c r="R32" s="115">
        <v>43.651741027832003</v>
      </c>
      <c r="S32" s="181">
        <v>30.8224067687988</v>
      </c>
      <c r="U32" s="719"/>
      <c r="V32" s="719"/>
      <c r="W32" s="719"/>
      <c r="X32" s="719"/>
      <c r="Y32" s="719"/>
      <c r="Z32" s="719"/>
      <c r="AA32" s="719"/>
    </row>
    <row r="33" spans="1:27">
      <c r="A33" s="717"/>
      <c r="B33" s="97" t="s">
        <v>46</v>
      </c>
      <c r="C33" s="115"/>
      <c r="D33" s="115">
        <v>9.4519800000000007</v>
      </c>
      <c r="E33" s="115"/>
      <c r="F33" s="115"/>
      <c r="G33" s="115">
        <v>14.743550000000001</v>
      </c>
      <c r="H33" s="115">
        <v>23.3100891113281</v>
      </c>
      <c r="I33" s="115">
        <v>23.459619522094702</v>
      </c>
      <c r="J33" s="115">
        <v>23.211389541626001</v>
      </c>
      <c r="K33" s="115">
        <v>23.730350494384801</v>
      </c>
      <c r="L33" s="115"/>
      <c r="M33" s="115">
        <v>23.9321403503418</v>
      </c>
      <c r="N33" s="115"/>
      <c r="O33" s="115">
        <v>25.528270721435501</v>
      </c>
      <c r="P33" s="115">
        <v>34.123733520507798</v>
      </c>
      <c r="Q33" s="115"/>
      <c r="R33" s="115">
        <v>42.245109558105497</v>
      </c>
      <c r="S33" s="181">
        <v>31.747901916503899</v>
      </c>
      <c r="U33" s="719"/>
      <c r="V33" s="719"/>
      <c r="W33" s="719"/>
      <c r="X33" s="719"/>
      <c r="Y33" s="719"/>
      <c r="Z33" s="719"/>
      <c r="AA33" s="719"/>
    </row>
    <row r="34" spans="1:27">
      <c r="A34" s="717" t="s">
        <v>5</v>
      </c>
      <c r="B34" s="97" t="s">
        <v>43</v>
      </c>
      <c r="C34" s="115">
        <v>47.15408</v>
      </c>
      <c r="D34" s="115">
        <v>60.043338775634801</v>
      </c>
      <c r="E34" s="115">
        <v>62.996879577636697</v>
      </c>
      <c r="F34" s="115">
        <v>61.920291900634801</v>
      </c>
      <c r="G34" s="115"/>
      <c r="H34" s="115">
        <v>64.476249694824205</v>
      </c>
      <c r="I34" s="115">
        <v>63.118519999999997</v>
      </c>
      <c r="J34" s="115"/>
      <c r="K34" s="115"/>
      <c r="L34" s="115"/>
      <c r="M34" s="115">
        <v>80.185546875</v>
      </c>
      <c r="N34" s="115"/>
      <c r="O34" s="115"/>
      <c r="P34" s="115"/>
      <c r="Q34" s="115">
        <v>104.928085327148</v>
      </c>
      <c r="R34" s="115">
        <v>100.63461303710901</v>
      </c>
      <c r="S34" s="181"/>
    </row>
    <row r="35" spans="1:27">
      <c r="A35" s="717"/>
      <c r="B35" s="97" t="s">
        <v>44</v>
      </c>
      <c r="C35" s="115">
        <v>40.420119999999997</v>
      </c>
      <c r="D35" s="115">
        <v>51.922931671142599</v>
      </c>
      <c r="E35" s="115">
        <v>55.883258819580099</v>
      </c>
      <c r="F35" s="115">
        <v>54.7327690124512</v>
      </c>
      <c r="G35" s="115"/>
      <c r="H35" s="115">
        <v>58.984439849853501</v>
      </c>
      <c r="I35" s="115">
        <v>48.817509999999999</v>
      </c>
      <c r="J35" s="115"/>
      <c r="K35" s="115"/>
      <c r="L35" s="115"/>
      <c r="M35" s="115">
        <v>73.456581115722699</v>
      </c>
      <c r="N35" s="115"/>
      <c r="O35" s="115"/>
      <c r="P35" s="115"/>
      <c r="Q35" s="115">
        <v>98.3001708984375</v>
      </c>
      <c r="R35" s="115">
        <v>92.154403686523395</v>
      </c>
      <c r="S35" s="181"/>
    </row>
    <row r="36" spans="1:27">
      <c r="A36" s="717"/>
      <c r="B36" s="97" t="s">
        <v>46</v>
      </c>
      <c r="C36" s="115">
        <v>43.898539999999997</v>
      </c>
      <c r="D36" s="115">
        <v>56.049900054931598</v>
      </c>
      <c r="E36" s="115">
        <v>59.496978759765597</v>
      </c>
      <c r="F36" s="115">
        <v>58.381458282470703</v>
      </c>
      <c r="G36" s="115"/>
      <c r="H36" s="115">
        <v>61.771049499511697</v>
      </c>
      <c r="I36" s="115">
        <v>56.435299999999998</v>
      </c>
      <c r="J36" s="115"/>
      <c r="K36" s="115">
        <v>70.443412780761705</v>
      </c>
      <c r="L36" s="115">
        <v>70.966499328613295</v>
      </c>
      <c r="M36" s="115">
        <v>76.863441467285199</v>
      </c>
      <c r="N36" s="115">
        <v>85.976257324218807</v>
      </c>
      <c r="O36" s="115"/>
      <c r="P36" s="115">
        <v>98.574310302734403</v>
      </c>
      <c r="Q36" s="115">
        <v>101.659660339355</v>
      </c>
      <c r="R36" s="115">
        <v>96.450874328613295</v>
      </c>
      <c r="S36" s="181"/>
    </row>
    <row r="37" spans="1:27">
      <c r="A37" s="717" t="s">
        <v>4</v>
      </c>
      <c r="B37" s="97" t="s">
        <v>43</v>
      </c>
      <c r="C37" s="115">
        <v>102.560821533203</v>
      </c>
      <c r="D37" s="115">
        <v>89.212120056152301</v>
      </c>
      <c r="E37" s="115">
        <v>94.366203308105497</v>
      </c>
      <c r="F37" s="115">
        <v>88.972427368164105</v>
      </c>
      <c r="G37" s="115">
        <v>101.347305297852</v>
      </c>
      <c r="H37" s="115">
        <v>100.307693481445</v>
      </c>
      <c r="I37" s="115">
        <v>111.45037841796901</v>
      </c>
      <c r="J37" s="115">
        <v>109.924812316895</v>
      </c>
      <c r="K37" s="115">
        <v>111.875</v>
      </c>
      <c r="L37" s="115">
        <v>101.960777282715</v>
      </c>
      <c r="M37" s="115">
        <v>107.418403625488</v>
      </c>
      <c r="N37" s="115">
        <v>108.753707885742</v>
      </c>
      <c r="O37" s="115">
        <v>93.160049438476605</v>
      </c>
      <c r="P37" s="115">
        <v>107.112380981445</v>
      </c>
      <c r="Q37" s="115">
        <v>102.803741455078</v>
      </c>
      <c r="R37" s="115"/>
      <c r="S37" s="181">
        <v>91.294120788574205</v>
      </c>
    </row>
    <row r="38" spans="1:27">
      <c r="A38" s="717"/>
      <c r="B38" s="97" t="s">
        <v>44</v>
      </c>
      <c r="C38" s="115">
        <v>101.115242004395</v>
      </c>
      <c r="D38" s="115">
        <v>92.654029846191406</v>
      </c>
      <c r="E38" s="115">
        <v>98.143562316894503</v>
      </c>
      <c r="F38" s="115">
        <v>92.436973571777301</v>
      </c>
      <c r="G38" s="115">
        <v>99.151344299316406</v>
      </c>
      <c r="H38" s="115">
        <v>105.985397338867</v>
      </c>
      <c r="I38" s="115">
        <v>98.9810791015625</v>
      </c>
      <c r="J38" s="115">
        <v>98.852218627929702</v>
      </c>
      <c r="K38" s="115">
        <v>104.32836151123</v>
      </c>
      <c r="L38" s="115">
        <v>101.44718170166</v>
      </c>
      <c r="M38" s="115">
        <v>100</v>
      </c>
      <c r="N38" s="115">
        <v>108.844512939453</v>
      </c>
      <c r="O38" s="115">
        <v>97.894737243652301</v>
      </c>
      <c r="P38" s="115">
        <v>100.40927886962901</v>
      </c>
      <c r="Q38" s="115">
        <v>93.050193786621094</v>
      </c>
      <c r="R38" s="115"/>
      <c r="S38" s="181">
        <v>95.171539306640597</v>
      </c>
    </row>
    <row r="39" spans="1:27">
      <c r="A39" s="717"/>
      <c r="B39" s="97" t="s">
        <v>46</v>
      </c>
      <c r="C39" s="115">
        <v>101.826202392578</v>
      </c>
      <c r="D39" s="115">
        <v>90.952667236328097</v>
      </c>
      <c r="E39" s="115">
        <v>96.286972045898395</v>
      </c>
      <c r="F39" s="115">
        <v>90.741882324218807</v>
      </c>
      <c r="G39" s="115">
        <v>100.218185424805</v>
      </c>
      <c r="H39" s="115">
        <v>103.22097015380901</v>
      </c>
      <c r="I39" s="115">
        <v>105.06706237793</v>
      </c>
      <c r="J39" s="115">
        <v>104.258438110352</v>
      </c>
      <c r="K39" s="115">
        <v>108.015266418457</v>
      </c>
      <c r="L39" s="115">
        <v>101.69866943359401</v>
      </c>
      <c r="M39" s="115">
        <v>103.636360168457</v>
      </c>
      <c r="N39" s="115">
        <v>108.800003051758</v>
      </c>
      <c r="O39" s="115">
        <v>95.573440551757798</v>
      </c>
      <c r="P39" s="115">
        <v>103.690811157227</v>
      </c>
      <c r="Q39" s="115">
        <v>97.837478637695298</v>
      </c>
      <c r="R39" s="115"/>
      <c r="S39" s="181">
        <v>93.158218383789105</v>
      </c>
    </row>
    <row r="40" spans="1:27">
      <c r="A40" s="717" t="s">
        <v>3</v>
      </c>
      <c r="B40" s="97" t="s">
        <v>43</v>
      </c>
      <c r="C40" s="115"/>
      <c r="D40" s="115"/>
      <c r="E40" s="115"/>
      <c r="F40" s="115"/>
      <c r="G40" s="115">
        <v>87.878290000000007</v>
      </c>
      <c r="H40" s="115"/>
      <c r="I40" s="115"/>
      <c r="J40" s="115"/>
      <c r="K40" s="115"/>
      <c r="L40" s="115">
        <v>90.493989999999997</v>
      </c>
      <c r="M40" s="115"/>
      <c r="N40" s="115">
        <v>92.777023315429702</v>
      </c>
      <c r="O40" s="115">
        <v>92.316642761230497</v>
      </c>
      <c r="P40" s="115">
        <v>96.075241088867202</v>
      </c>
      <c r="Q40" s="115">
        <v>99.721893310546903</v>
      </c>
      <c r="R40" s="115"/>
      <c r="S40" s="181"/>
    </row>
    <row r="41" spans="1:27">
      <c r="A41" s="717"/>
      <c r="B41" s="97" t="s">
        <v>44</v>
      </c>
      <c r="C41" s="115"/>
      <c r="D41" s="115"/>
      <c r="E41" s="115"/>
      <c r="F41" s="115"/>
      <c r="G41" s="115">
        <v>82.018810000000002</v>
      </c>
      <c r="H41" s="115"/>
      <c r="I41" s="115"/>
      <c r="J41" s="115"/>
      <c r="K41" s="115"/>
      <c r="L41" s="115">
        <v>84.832589999999996</v>
      </c>
      <c r="M41" s="115"/>
      <c r="N41" s="115">
        <v>83.714218139648395</v>
      </c>
      <c r="O41" s="115">
        <v>82.8927001953125</v>
      </c>
      <c r="P41" s="115">
        <v>84.566207885742202</v>
      </c>
      <c r="Q41" s="115">
        <v>94.8280029296875</v>
      </c>
      <c r="R41" s="115"/>
      <c r="S41" s="181"/>
    </row>
    <row r="42" spans="1:27">
      <c r="A42" s="717"/>
      <c r="B42" s="97" t="s">
        <v>46</v>
      </c>
      <c r="C42" s="115"/>
      <c r="D42" s="115"/>
      <c r="E42" s="115"/>
      <c r="F42" s="115"/>
      <c r="G42" s="115">
        <v>84.939409999999995</v>
      </c>
      <c r="H42" s="115"/>
      <c r="I42" s="115"/>
      <c r="J42" s="115"/>
      <c r="K42" s="115"/>
      <c r="L42" s="115">
        <v>87.671760000000006</v>
      </c>
      <c r="M42" s="115"/>
      <c r="N42" s="115">
        <v>88.1688232421875</v>
      </c>
      <c r="O42" s="115">
        <v>87.523719787597699</v>
      </c>
      <c r="P42" s="115">
        <v>90.218940734863295</v>
      </c>
      <c r="Q42" s="115">
        <v>97.231330871582003</v>
      </c>
      <c r="R42" s="115"/>
      <c r="S42" s="181"/>
    </row>
    <row r="43" spans="1:27" ht="15" customHeight="1">
      <c r="A43" s="717" t="s">
        <v>65</v>
      </c>
      <c r="B43" s="97" t="s">
        <v>43</v>
      </c>
      <c r="C43" s="115"/>
      <c r="D43" s="115"/>
      <c r="E43" s="115"/>
      <c r="F43" s="115">
        <v>12.66099</v>
      </c>
      <c r="G43" s="115"/>
      <c r="H43" s="115"/>
      <c r="I43" s="115"/>
      <c r="J43" s="115"/>
      <c r="K43" s="115">
        <v>26.6983</v>
      </c>
      <c r="L43" s="115">
        <v>31.718450546264599</v>
      </c>
      <c r="M43" s="115"/>
      <c r="N43" s="115">
        <v>29.535739898681602</v>
      </c>
      <c r="O43" s="115">
        <v>33.377147674560497</v>
      </c>
      <c r="P43" s="115">
        <v>33.909736633300803</v>
      </c>
      <c r="Q43" s="115">
        <v>37.3680419921875</v>
      </c>
      <c r="R43" s="115">
        <v>39.161911010742202</v>
      </c>
      <c r="S43" s="181">
        <v>38.241058349609403</v>
      </c>
    </row>
    <row r="44" spans="1:27">
      <c r="A44" s="717"/>
      <c r="B44" s="97" t="s">
        <v>44</v>
      </c>
      <c r="C44" s="115"/>
      <c r="D44" s="115"/>
      <c r="E44" s="115"/>
      <c r="F44" s="115">
        <v>15.72353</v>
      </c>
      <c r="G44" s="115"/>
      <c r="H44" s="115"/>
      <c r="I44" s="115"/>
      <c r="J44" s="115"/>
      <c r="K44" s="115">
        <v>31.140519999999999</v>
      </c>
      <c r="L44" s="115">
        <v>28.837699890136701</v>
      </c>
      <c r="M44" s="115"/>
      <c r="N44" s="115">
        <v>28.290220260620099</v>
      </c>
      <c r="O44" s="115">
        <v>30.6450500488281</v>
      </c>
      <c r="P44" s="115">
        <v>30.9833469390869</v>
      </c>
      <c r="Q44" s="115">
        <v>33.624412536621101</v>
      </c>
      <c r="R44" s="115">
        <v>33.645259857177699</v>
      </c>
      <c r="S44" s="181">
        <v>32.596061706542997</v>
      </c>
    </row>
    <row r="45" spans="1:27">
      <c r="A45" s="717"/>
      <c r="B45" s="97" t="s">
        <v>46</v>
      </c>
      <c r="C45" s="115"/>
      <c r="D45" s="115"/>
      <c r="E45" s="115"/>
      <c r="F45" s="115">
        <v>14.0489</v>
      </c>
      <c r="G45" s="115"/>
      <c r="H45" s="115"/>
      <c r="I45" s="115"/>
      <c r="J45" s="115"/>
      <c r="K45" s="115">
        <v>28.715720000000001</v>
      </c>
      <c r="L45" s="115">
        <v>30.289379119873001</v>
      </c>
      <c r="M45" s="115"/>
      <c r="N45" s="115">
        <v>28.907199859619102</v>
      </c>
      <c r="O45" s="115">
        <v>31.999996185302699</v>
      </c>
      <c r="P45" s="115">
        <v>32.437950134277301</v>
      </c>
      <c r="Q45" s="115">
        <v>35.486865997314503</v>
      </c>
      <c r="R45" s="115">
        <v>36.389354705810497</v>
      </c>
      <c r="S45" s="181">
        <v>35.403392791747997</v>
      </c>
    </row>
    <row r="46" spans="1:27">
      <c r="A46" s="717" t="s">
        <v>2</v>
      </c>
      <c r="B46" s="97" t="s">
        <v>43</v>
      </c>
      <c r="C46" s="115">
        <v>36.50788</v>
      </c>
      <c r="D46" s="115"/>
      <c r="E46" s="115"/>
      <c r="F46" s="115">
        <v>45.397269999999999</v>
      </c>
      <c r="G46" s="115"/>
      <c r="H46" s="115"/>
      <c r="I46" s="115">
        <v>48.391599999999997</v>
      </c>
      <c r="J46" s="115"/>
      <c r="K46" s="115"/>
      <c r="L46" s="115"/>
      <c r="M46" s="115"/>
      <c r="N46" s="115">
        <v>48.352400000000003</v>
      </c>
      <c r="O46" s="115"/>
      <c r="P46" s="115"/>
      <c r="Q46" s="115"/>
      <c r="R46" s="115"/>
      <c r="S46" s="205"/>
    </row>
    <row r="47" spans="1:27">
      <c r="A47" s="717"/>
      <c r="B47" s="97" t="s">
        <v>44</v>
      </c>
      <c r="C47" s="115">
        <v>40.223309999999998</v>
      </c>
      <c r="D47" s="115"/>
      <c r="E47" s="115"/>
      <c r="F47" s="115">
        <v>52.077179999999998</v>
      </c>
      <c r="G47" s="115"/>
      <c r="H47" s="115"/>
      <c r="I47" s="115">
        <v>54.782220000000002</v>
      </c>
      <c r="J47" s="115"/>
      <c r="K47" s="115"/>
      <c r="L47" s="115"/>
      <c r="M47" s="115"/>
      <c r="N47" s="115">
        <v>54.309600000000003</v>
      </c>
      <c r="O47" s="115"/>
      <c r="P47" s="115"/>
      <c r="Q47" s="115"/>
      <c r="R47" s="115"/>
      <c r="S47" s="205"/>
    </row>
    <row r="48" spans="1:27">
      <c r="A48" s="717"/>
      <c r="B48" s="97" t="s">
        <v>46</v>
      </c>
      <c r="C48" s="115">
        <v>38.330179999999999</v>
      </c>
      <c r="D48" s="115"/>
      <c r="E48" s="115"/>
      <c r="F48" s="115">
        <v>48.587980000000002</v>
      </c>
      <c r="G48" s="115"/>
      <c r="H48" s="115"/>
      <c r="I48" s="115">
        <v>51.454439999999998</v>
      </c>
      <c r="J48" s="115"/>
      <c r="K48" s="115"/>
      <c r="L48" s="115"/>
      <c r="M48" s="115"/>
      <c r="N48" s="115">
        <v>51.086930000000002</v>
      </c>
      <c r="O48" s="115"/>
      <c r="P48" s="115"/>
      <c r="Q48" s="115"/>
      <c r="R48" s="115"/>
      <c r="S48" s="205"/>
    </row>
    <row r="49" spans="1:27">
      <c r="A49" s="717" t="s">
        <v>1</v>
      </c>
      <c r="B49" s="97" t="s">
        <v>43</v>
      </c>
      <c r="C49" s="115"/>
      <c r="D49" s="115"/>
      <c r="E49" s="115">
        <v>71.11</v>
      </c>
      <c r="F49" s="115">
        <v>71.624920000000003</v>
      </c>
      <c r="G49" s="115"/>
      <c r="H49" s="115">
        <v>67.771507263183594</v>
      </c>
      <c r="I49" s="115">
        <v>66.719711303710895</v>
      </c>
      <c r="J49" s="115">
        <v>73.959999999999994</v>
      </c>
      <c r="K49" s="115">
        <v>73.0167</v>
      </c>
      <c r="L49" s="115">
        <v>56.744411468505902</v>
      </c>
      <c r="M49" s="115">
        <v>57.052860260009801</v>
      </c>
      <c r="N49" s="115">
        <v>52.218009948730497</v>
      </c>
      <c r="O49" s="115">
        <v>54.361280000000001</v>
      </c>
      <c r="P49" s="115">
        <v>61.233821868896499</v>
      </c>
      <c r="Q49" s="115">
        <v>71.749649047851605</v>
      </c>
      <c r="R49" s="115"/>
      <c r="S49" s="205"/>
    </row>
    <row r="50" spans="1:27">
      <c r="A50" s="717"/>
      <c r="B50" s="97" t="s">
        <v>44</v>
      </c>
      <c r="C50" s="115"/>
      <c r="D50" s="115"/>
      <c r="E50" s="115">
        <v>68.33</v>
      </c>
      <c r="F50" s="115">
        <v>71.703810000000004</v>
      </c>
      <c r="G50" s="115"/>
      <c r="H50" s="115">
        <v>69.5228271484375</v>
      </c>
      <c r="I50" s="115">
        <v>67.753059387207003</v>
      </c>
      <c r="J50" s="115">
        <v>65.86</v>
      </c>
      <c r="K50" s="115">
        <v>72.222489999999993</v>
      </c>
      <c r="L50" s="115">
        <v>62.593441009521499</v>
      </c>
      <c r="M50" s="115">
        <v>61.950481414794901</v>
      </c>
      <c r="N50" s="115">
        <v>58.505710601806598</v>
      </c>
      <c r="O50" s="115">
        <v>53.507809999999999</v>
      </c>
      <c r="P50" s="115">
        <v>66.452537536621094</v>
      </c>
      <c r="Q50" s="115">
        <v>72.930084228515597</v>
      </c>
      <c r="R50" s="115"/>
      <c r="S50" s="205"/>
    </row>
    <row r="51" spans="1:27" ht="15" thickBot="1">
      <c r="A51" s="718"/>
      <c r="B51" s="170" t="s">
        <v>46</v>
      </c>
      <c r="C51" s="182"/>
      <c r="D51" s="182"/>
      <c r="E51" s="182">
        <v>69.739999999999995</v>
      </c>
      <c r="F51" s="182">
        <v>71.662620000000004</v>
      </c>
      <c r="G51" s="182"/>
      <c r="H51" s="182">
        <v>68.625808715820298</v>
      </c>
      <c r="I51" s="182">
        <v>67.22412109375</v>
      </c>
      <c r="J51" s="182">
        <v>69.739999999999995</v>
      </c>
      <c r="K51" s="182">
        <v>72.624080000000006</v>
      </c>
      <c r="L51" s="182">
        <v>59.586311340332003</v>
      </c>
      <c r="M51" s="182">
        <v>59.435150146484403</v>
      </c>
      <c r="N51" s="182">
        <v>55.276329040527301</v>
      </c>
      <c r="O51" s="182">
        <v>53.94247</v>
      </c>
      <c r="P51" s="182">
        <v>63.7693901062012</v>
      </c>
      <c r="Q51" s="182">
        <v>72.327888488769503</v>
      </c>
      <c r="R51" s="182"/>
      <c r="S51" s="341"/>
    </row>
    <row r="52" spans="1:27">
      <c r="A52" s="11"/>
      <c r="B52" s="11"/>
      <c r="C52" s="11"/>
      <c r="D52" s="11"/>
      <c r="E52" s="11"/>
      <c r="F52" s="11"/>
      <c r="G52" s="24"/>
      <c r="H52" s="24"/>
      <c r="I52" s="24"/>
      <c r="J52" s="24"/>
    </row>
    <row r="53" spans="1:27" ht="14.7" customHeight="1">
      <c r="B53" s="24"/>
      <c r="C53" s="28"/>
      <c r="D53" s="28"/>
      <c r="E53" s="28"/>
      <c r="F53" s="28"/>
      <c r="G53" s="28"/>
      <c r="H53" s="28"/>
      <c r="I53" s="24"/>
      <c r="J53" s="24"/>
    </row>
    <row r="54" spans="1:27">
      <c r="B54" s="24"/>
      <c r="C54" s="28"/>
      <c r="D54" s="28"/>
      <c r="E54" s="28"/>
      <c r="F54" s="28"/>
      <c r="G54" s="28"/>
      <c r="H54" s="28"/>
      <c r="I54" s="24"/>
      <c r="J54" s="24"/>
    </row>
    <row r="55" spans="1:27" ht="15" customHeight="1">
      <c r="C55" s="28"/>
      <c r="D55" s="28"/>
      <c r="E55" s="28"/>
      <c r="F55" s="28"/>
      <c r="G55" s="28"/>
      <c r="H55" s="28"/>
      <c r="I55" s="24"/>
      <c r="J55" s="230"/>
      <c r="O55" s="24"/>
      <c r="P55" s="24"/>
      <c r="Q55" s="24"/>
      <c r="R55" s="24"/>
      <c r="S55" s="24"/>
      <c r="T55" s="24"/>
      <c r="U55" s="24"/>
      <c r="V55" s="24"/>
      <c r="W55" s="24"/>
      <c r="X55" s="24"/>
      <c r="Y55" s="24"/>
      <c r="Z55" s="24"/>
      <c r="AA55" s="24"/>
    </row>
    <row r="56" spans="1:27" ht="15" customHeight="1">
      <c r="C56" s="28"/>
      <c r="D56" s="28"/>
      <c r="E56" s="28"/>
      <c r="F56" s="28"/>
      <c r="G56" s="28"/>
      <c r="H56" s="28"/>
      <c r="I56" s="24"/>
      <c r="J56" s="230"/>
      <c r="O56" s="24"/>
      <c r="P56" s="24"/>
      <c r="Q56" s="24"/>
      <c r="R56" s="24"/>
      <c r="S56" s="24"/>
      <c r="T56" s="24"/>
      <c r="U56" s="24"/>
      <c r="V56" s="24"/>
      <c r="W56" s="24"/>
      <c r="X56" s="24"/>
      <c r="Y56" s="24"/>
      <c r="Z56" s="24"/>
      <c r="AA56" s="24"/>
    </row>
    <row r="57" spans="1:27" ht="15" customHeight="1">
      <c r="C57" s="28"/>
      <c r="D57" s="28"/>
      <c r="E57" s="28"/>
      <c r="F57" s="28"/>
      <c r="G57" s="28"/>
      <c r="H57" s="28"/>
      <c r="I57" s="24"/>
      <c r="J57" s="24"/>
      <c r="O57" s="24"/>
      <c r="P57" s="24"/>
      <c r="Q57" s="24"/>
      <c r="R57" s="24"/>
      <c r="S57" s="24"/>
      <c r="T57" s="24"/>
      <c r="U57" s="24"/>
      <c r="V57" s="24"/>
      <c r="W57" s="24"/>
      <c r="X57" s="24"/>
      <c r="Y57" s="24"/>
      <c r="Z57" s="24"/>
      <c r="AA57" s="24"/>
    </row>
    <row r="58" spans="1:27" ht="15" customHeight="1">
      <c r="C58" s="28"/>
      <c r="D58" s="28"/>
      <c r="E58" s="28"/>
      <c r="F58" s="28"/>
      <c r="G58" s="28"/>
      <c r="H58" s="28"/>
      <c r="I58" s="24"/>
      <c r="J58" s="230"/>
      <c r="O58" s="24"/>
      <c r="P58" s="24"/>
      <c r="Q58" s="24"/>
      <c r="R58" s="24"/>
      <c r="S58" s="24"/>
      <c r="T58" s="24"/>
      <c r="U58" s="24"/>
      <c r="V58" s="24"/>
      <c r="W58" s="24"/>
      <c r="X58" s="24"/>
      <c r="Y58" s="24"/>
      <c r="Z58" s="24"/>
      <c r="AA58" s="24"/>
    </row>
    <row r="59" spans="1:27" ht="15" customHeight="1">
      <c r="C59" s="28"/>
      <c r="D59" s="28"/>
      <c r="E59" s="28"/>
      <c r="F59" s="28"/>
      <c r="G59" s="28"/>
      <c r="H59" s="28"/>
      <c r="I59" s="24"/>
      <c r="J59" s="230"/>
      <c r="O59" s="24"/>
      <c r="P59" s="24"/>
      <c r="Q59" s="24"/>
      <c r="R59" s="24"/>
      <c r="S59" s="24"/>
      <c r="T59" s="24"/>
      <c r="U59" s="24"/>
      <c r="V59" s="24"/>
      <c r="W59" s="24"/>
      <c r="X59" s="24"/>
      <c r="Y59" s="24"/>
      <c r="Z59" s="24"/>
      <c r="AA59" s="24"/>
    </row>
    <row r="60" spans="1:27" ht="15" customHeight="1">
      <c r="B60" s="11"/>
      <c r="C60" s="24"/>
      <c r="D60" s="24"/>
      <c r="E60" s="24"/>
      <c r="F60" s="24"/>
      <c r="G60" s="24"/>
      <c r="H60" s="24"/>
      <c r="I60" s="24"/>
      <c r="J60" s="24"/>
      <c r="O60" s="24"/>
      <c r="P60" s="24"/>
      <c r="Q60" s="24"/>
      <c r="R60" s="24"/>
      <c r="S60" s="24"/>
      <c r="T60" s="24"/>
      <c r="U60" s="24"/>
      <c r="V60" s="24"/>
      <c r="W60" s="24"/>
      <c r="X60" s="24"/>
      <c r="Y60" s="24"/>
      <c r="Z60" s="24"/>
      <c r="AA60" s="24"/>
    </row>
    <row r="61" spans="1:27" ht="14.7" customHeight="1">
      <c r="B61" s="24"/>
      <c r="C61" s="28"/>
      <c r="D61" s="28"/>
      <c r="E61" s="28"/>
      <c r="F61" s="28"/>
      <c r="G61" s="28"/>
      <c r="H61" s="28"/>
      <c r="I61" s="24"/>
      <c r="J61" s="24"/>
    </row>
    <row r="62" spans="1:27" ht="14.7" customHeight="1">
      <c r="B62" s="24"/>
      <c r="C62" s="28"/>
      <c r="D62" s="28"/>
      <c r="E62" s="28"/>
      <c r="F62" s="28"/>
      <c r="G62" s="28"/>
      <c r="H62" s="28"/>
      <c r="I62" s="24"/>
      <c r="J62" s="24"/>
    </row>
    <row r="63" spans="1:27">
      <c r="B63" s="24"/>
      <c r="C63" s="28"/>
      <c r="D63" s="28"/>
      <c r="E63" s="28"/>
      <c r="F63" s="28"/>
      <c r="G63" s="28"/>
      <c r="H63" s="28"/>
      <c r="I63" s="24"/>
      <c r="J63" s="24"/>
    </row>
    <row r="64" spans="1:27">
      <c r="B64" s="24"/>
      <c r="C64" s="28"/>
      <c r="D64" s="28"/>
      <c r="E64" s="28"/>
      <c r="F64" s="28"/>
      <c r="G64" s="28"/>
      <c r="H64" s="28"/>
      <c r="I64" s="24"/>
      <c r="J64" s="24"/>
      <c r="K64" s="24"/>
      <c r="L64" s="24"/>
      <c r="M64" s="24"/>
      <c r="N64" s="24"/>
    </row>
    <row r="65" spans="1:14">
      <c r="A65" s="28"/>
      <c r="B65" s="24"/>
      <c r="C65" s="28"/>
      <c r="D65" s="28"/>
      <c r="E65" s="28"/>
      <c r="F65" s="28"/>
      <c r="G65" s="28"/>
      <c r="H65" s="28"/>
      <c r="I65" s="24"/>
      <c r="J65" s="24"/>
      <c r="K65" s="24"/>
      <c r="L65" s="24"/>
      <c r="M65" s="24"/>
      <c r="N65" s="24"/>
    </row>
    <row r="66" spans="1:14">
      <c r="A66" s="24"/>
      <c r="B66" s="24"/>
      <c r="C66" s="24"/>
      <c r="D66" s="24"/>
      <c r="E66" s="24"/>
      <c r="F66" s="24"/>
      <c r="G66" s="24"/>
      <c r="H66" s="24"/>
      <c r="I66" s="24"/>
      <c r="J66" s="24"/>
      <c r="K66" s="24"/>
      <c r="L66" s="24"/>
      <c r="M66" s="24"/>
      <c r="N66" s="24"/>
    </row>
    <row r="67" spans="1:14">
      <c r="K67" s="24"/>
      <c r="L67" s="24"/>
      <c r="M67" s="24"/>
      <c r="N67" s="24"/>
    </row>
  </sheetData>
  <mergeCells count="20">
    <mergeCell ref="A34:A36"/>
    <mergeCell ref="A4:A6"/>
    <mergeCell ref="A7:A9"/>
    <mergeCell ref="U8:Y12"/>
    <mergeCell ref="A10:A12"/>
    <mergeCell ref="A13:A15"/>
    <mergeCell ref="A16:A18"/>
    <mergeCell ref="A19:A21"/>
    <mergeCell ref="A22:A24"/>
    <mergeCell ref="A25:A27"/>
    <mergeCell ref="A28:A30"/>
    <mergeCell ref="A31:A33"/>
    <mergeCell ref="U14:AA21"/>
    <mergeCell ref="U23:AA30"/>
    <mergeCell ref="U31:AA33"/>
    <mergeCell ref="A37:A39"/>
    <mergeCell ref="A40:A42"/>
    <mergeCell ref="A43:A45"/>
    <mergeCell ref="A46:A48"/>
    <mergeCell ref="A49:A51"/>
  </mergeCells>
  <hyperlinks>
    <hyperlink ref="AA4" location="Content!B27" display="Back to Content Page" xr:uid="{00000000-0004-0000-2C00-000000000000}"/>
  </hyperlinks>
  <pageMargins left="0.7" right="0.7" top="0.75" bottom="0.75" header="0.3" footer="0.3"/>
  <pageSetup scale="66" orientation="landscape"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A67"/>
  <sheetViews>
    <sheetView workbookViewId="0">
      <pane xSplit="2" ySplit="3" topLeftCell="C4" activePane="bottomRight" state="frozen"/>
      <selection pane="topRight" activeCell="C1" sqref="C1"/>
      <selection pane="bottomLeft" activeCell="A4" sqref="A4"/>
      <selection pane="bottomRight" activeCell="W28" sqref="W28"/>
    </sheetView>
  </sheetViews>
  <sheetFormatPr defaultColWidth="9.21875" defaultRowHeight="14.4"/>
  <cols>
    <col min="1" max="1" width="33.77734375" customWidth="1"/>
    <col min="2" max="2" width="9" customWidth="1"/>
    <col min="3" max="19" width="7" customWidth="1"/>
  </cols>
  <sheetData>
    <row r="1" spans="1:27">
      <c r="A1" s="29" t="s">
        <v>709</v>
      </c>
      <c r="B1" s="24"/>
      <c r="C1" s="24"/>
      <c r="D1" s="24"/>
      <c r="E1" s="24"/>
      <c r="F1" s="24"/>
      <c r="G1" s="24"/>
      <c r="H1" s="24"/>
      <c r="I1" s="24"/>
      <c r="J1" s="24"/>
    </row>
    <row r="2" spans="1:27">
      <c r="A2" s="24"/>
      <c r="B2" s="24"/>
      <c r="C2" s="24"/>
      <c r="D2" s="24"/>
      <c r="E2" s="24"/>
      <c r="F2" s="24"/>
      <c r="G2" s="24"/>
      <c r="H2" s="24"/>
      <c r="I2" s="24"/>
      <c r="J2" s="24"/>
    </row>
    <row r="3" spans="1:27">
      <c r="A3" s="229" t="s">
        <v>15</v>
      </c>
      <c r="B3" s="229" t="s">
        <v>45</v>
      </c>
      <c r="C3" s="146">
        <v>2007</v>
      </c>
      <c r="D3" s="146">
        <v>2008</v>
      </c>
      <c r="E3" s="146">
        <v>2009</v>
      </c>
      <c r="F3" s="146">
        <v>2010</v>
      </c>
      <c r="G3" s="146">
        <v>2011</v>
      </c>
      <c r="H3" s="146">
        <v>2012</v>
      </c>
      <c r="I3" s="146">
        <v>2013</v>
      </c>
      <c r="J3" s="216">
        <v>2014</v>
      </c>
      <c r="K3" s="216">
        <v>2015</v>
      </c>
      <c r="L3" s="216">
        <v>2016</v>
      </c>
      <c r="M3" s="216">
        <v>2017</v>
      </c>
      <c r="N3" s="216">
        <v>2018</v>
      </c>
      <c r="O3" s="216">
        <v>2019</v>
      </c>
      <c r="P3" s="216">
        <v>2020</v>
      </c>
      <c r="Q3" s="216">
        <v>2021</v>
      </c>
      <c r="R3" s="216">
        <v>2022</v>
      </c>
      <c r="S3" s="216">
        <v>2023</v>
      </c>
    </row>
    <row r="4" spans="1:27">
      <c r="A4" s="727" t="s">
        <v>14</v>
      </c>
      <c r="B4" s="97" t="s">
        <v>43</v>
      </c>
      <c r="C4" s="115"/>
      <c r="D4" s="115"/>
      <c r="E4" s="115"/>
      <c r="F4" s="115"/>
      <c r="G4" s="115"/>
      <c r="H4" s="115"/>
      <c r="I4" s="115"/>
      <c r="J4" s="115"/>
      <c r="K4" s="115">
        <v>15.30444</v>
      </c>
      <c r="L4" s="115"/>
      <c r="M4" s="115"/>
      <c r="N4" s="115"/>
      <c r="O4" s="115"/>
      <c r="P4" s="115"/>
      <c r="Q4" s="115"/>
      <c r="R4" s="115"/>
      <c r="S4" s="115"/>
      <c r="AA4" s="48" t="s">
        <v>12</v>
      </c>
    </row>
    <row r="5" spans="1:27">
      <c r="A5" s="727"/>
      <c r="B5" s="97" t="s">
        <v>44</v>
      </c>
      <c r="C5" s="115"/>
      <c r="D5" s="115"/>
      <c r="E5" s="115"/>
      <c r="F5" s="115"/>
      <c r="G5" s="115"/>
      <c r="H5" s="115"/>
      <c r="I5" s="115"/>
      <c r="J5" s="115"/>
      <c r="K5" s="115">
        <v>23.661390000000001</v>
      </c>
      <c r="L5" s="115"/>
      <c r="M5" s="115"/>
      <c r="N5" s="115"/>
      <c r="O5" s="115"/>
      <c r="P5" s="115"/>
      <c r="Q5" s="115"/>
      <c r="R5" s="115"/>
      <c r="S5" s="115"/>
      <c r="T5" s="72"/>
    </row>
    <row r="6" spans="1:27">
      <c r="A6" s="727"/>
      <c r="B6" s="97" t="s">
        <v>46</v>
      </c>
      <c r="C6" s="115"/>
      <c r="D6" s="115"/>
      <c r="E6" s="115"/>
      <c r="F6" s="115"/>
      <c r="G6" s="115"/>
      <c r="H6" s="115"/>
      <c r="I6" s="115"/>
      <c r="J6" s="115"/>
      <c r="K6" s="115">
        <v>18.818370000000002</v>
      </c>
      <c r="L6" s="115"/>
      <c r="M6" s="115"/>
      <c r="N6" s="115"/>
      <c r="O6" s="115"/>
      <c r="P6" s="115"/>
      <c r="Q6" s="115"/>
      <c r="R6" s="115"/>
      <c r="S6" s="115"/>
      <c r="U6" s="156" t="s">
        <v>28</v>
      </c>
    </row>
    <row r="7" spans="1:27">
      <c r="A7" s="727" t="s">
        <v>13</v>
      </c>
      <c r="B7" s="97" t="s">
        <v>43</v>
      </c>
      <c r="C7" s="115"/>
      <c r="D7" s="115"/>
      <c r="E7" s="115"/>
      <c r="F7" s="115"/>
      <c r="G7" s="115"/>
      <c r="H7" s="115"/>
      <c r="I7" s="115"/>
      <c r="J7" s="115"/>
      <c r="K7" s="115"/>
      <c r="L7" s="115"/>
      <c r="M7" s="115"/>
      <c r="N7" s="115"/>
      <c r="O7" s="115"/>
      <c r="P7" s="115"/>
      <c r="Q7" s="115"/>
      <c r="R7" s="115"/>
      <c r="S7" s="115"/>
      <c r="U7" s="150"/>
    </row>
    <row r="8" spans="1:27" ht="15" customHeight="1">
      <c r="A8" s="727"/>
      <c r="B8" s="97" t="s">
        <v>44</v>
      </c>
      <c r="C8" s="115"/>
      <c r="D8" s="115"/>
      <c r="E8" s="115"/>
      <c r="F8" s="115"/>
      <c r="G8" s="115"/>
      <c r="H8" s="115"/>
      <c r="I8" s="115"/>
      <c r="J8" s="115"/>
      <c r="K8" s="115"/>
      <c r="L8" s="115"/>
      <c r="M8" s="115"/>
      <c r="N8" s="115"/>
      <c r="O8" s="115"/>
      <c r="P8" s="115"/>
      <c r="Q8" s="115"/>
      <c r="R8" s="115"/>
      <c r="S8" s="115"/>
      <c r="U8" s="685" t="s">
        <v>327</v>
      </c>
      <c r="V8" s="685"/>
      <c r="W8" s="685"/>
      <c r="X8" s="685"/>
      <c r="Y8" s="685"/>
    </row>
    <row r="9" spans="1:27">
      <c r="A9" s="727"/>
      <c r="B9" s="97" t="s">
        <v>46</v>
      </c>
      <c r="C9" s="115"/>
      <c r="D9" s="115"/>
      <c r="E9" s="115"/>
      <c r="F9" s="115"/>
      <c r="G9" s="115"/>
      <c r="H9" s="115"/>
      <c r="I9" s="115"/>
      <c r="J9" s="115"/>
      <c r="K9" s="115"/>
      <c r="L9" s="115"/>
      <c r="M9" s="115"/>
      <c r="N9" s="115"/>
      <c r="O9" s="115"/>
      <c r="P9" s="115"/>
      <c r="Q9" s="115"/>
      <c r="R9" s="115"/>
      <c r="S9" s="115"/>
      <c r="U9" s="685"/>
      <c r="V9" s="685"/>
      <c r="W9" s="685"/>
      <c r="X9" s="685"/>
      <c r="Y9" s="685"/>
    </row>
    <row r="10" spans="1:27">
      <c r="A10" s="727" t="s">
        <v>259</v>
      </c>
      <c r="B10" s="97" t="s">
        <v>43</v>
      </c>
      <c r="C10" s="115"/>
      <c r="D10" s="115"/>
      <c r="E10" s="115"/>
      <c r="F10" s="115"/>
      <c r="G10" s="115"/>
      <c r="H10" s="115">
        <v>32.6282</v>
      </c>
      <c r="I10" s="115"/>
      <c r="J10" s="115"/>
      <c r="K10" s="115"/>
      <c r="L10" s="115"/>
      <c r="M10" s="115"/>
      <c r="N10" s="115"/>
      <c r="O10" s="115"/>
      <c r="P10" s="115"/>
      <c r="Q10" s="115"/>
      <c r="R10" s="115"/>
      <c r="S10" s="115"/>
      <c r="U10" s="685"/>
      <c r="V10" s="685"/>
      <c r="W10" s="685"/>
      <c r="X10" s="685"/>
      <c r="Y10" s="685"/>
    </row>
    <row r="11" spans="1:27">
      <c r="A11" s="727"/>
      <c r="B11" s="97" t="s">
        <v>44</v>
      </c>
      <c r="C11" s="115"/>
      <c r="D11" s="115"/>
      <c r="E11" s="115"/>
      <c r="F11" s="115"/>
      <c r="G11" s="115"/>
      <c r="H11" s="115">
        <v>26.34469</v>
      </c>
      <c r="I11" s="115"/>
      <c r="J11" s="115"/>
      <c r="K11" s="115"/>
      <c r="L11" s="115"/>
      <c r="M11" s="115"/>
      <c r="N11" s="115"/>
      <c r="O11" s="115"/>
      <c r="P11" s="115"/>
      <c r="Q11" s="115"/>
      <c r="R11" s="115"/>
      <c r="S11" s="115"/>
      <c r="U11" s="685"/>
      <c r="V11" s="685"/>
      <c r="W11" s="685"/>
      <c r="X11" s="685"/>
      <c r="Y11" s="685"/>
    </row>
    <row r="12" spans="1:27">
      <c r="A12" s="727"/>
      <c r="B12" s="97" t="s">
        <v>46</v>
      </c>
      <c r="C12" s="115"/>
      <c r="D12" s="115"/>
      <c r="E12" s="115"/>
      <c r="F12" s="115"/>
      <c r="G12" s="115"/>
      <c r="H12" s="115">
        <v>29.820799999999998</v>
      </c>
      <c r="I12" s="115"/>
      <c r="J12" s="115"/>
      <c r="K12" s="115"/>
      <c r="L12" s="115"/>
      <c r="M12" s="115"/>
      <c r="N12" s="115"/>
      <c r="O12" s="115"/>
      <c r="P12" s="115"/>
      <c r="Q12" s="115"/>
      <c r="R12" s="115"/>
      <c r="S12" s="115"/>
      <c r="U12" s="685"/>
      <c r="V12" s="685"/>
      <c r="W12" s="685"/>
      <c r="X12" s="685"/>
      <c r="Y12" s="685"/>
    </row>
    <row r="13" spans="1:27" ht="15" customHeight="1">
      <c r="A13" s="727" t="s">
        <v>85</v>
      </c>
      <c r="B13" s="97" t="s">
        <v>43</v>
      </c>
      <c r="C13" s="115">
        <v>11.310560000000001</v>
      </c>
      <c r="D13" s="115"/>
      <c r="E13" s="115"/>
      <c r="F13" s="115">
        <v>10.837949999999999</v>
      </c>
      <c r="G13" s="115"/>
      <c r="H13" s="115"/>
      <c r="I13" s="115">
        <v>21.289300000000001</v>
      </c>
      <c r="J13" s="115"/>
      <c r="K13" s="115"/>
      <c r="L13" s="115"/>
      <c r="M13" s="115"/>
      <c r="N13" s="115"/>
      <c r="O13" s="115"/>
      <c r="P13" s="115"/>
      <c r="Q13" s="115"/>
      <c r="R13" s="115"/>
      <c r="S13" s="115"/>
      <c r="U13" s="151"/>
      <c r="V13" s="151"/>
      <c r="W13" s="151"/>
      <c r="X13" s="151"/>
      <c r="Y13" s="151"/>
    </row>
    <row r="14" spans="1:27" ht="15" customHeight="1">
      <c r="A14" s="727"/>
      <c r="B14" s="97" t="s">
        <v>44</v>
      </c>
      <c r="C14" s="115">
        <v>17.282910000000001</v>
      </c>
      <c r="D14" s="115"/>
      <c r="E14" s="115"/>
      <c r="F14" s="115">
        <v>17.220960000000002</v>
      </c>
      <c r="G14" s="115"/>
      <c r="H14" s="115"/>
      <c r="I14" s="115">
        <v>30.435189999999999</v>
      </c>
      <c r="J14" s="115"/>
      <c r="K14" s="115"/>
      <c r="L14" s="115"/>
      <c r="M14" s="115"/>
      <c r="N14" s="115"/>
      <c r="O14" s="115"/>
      <c r="P14" s="115"/>
      <c r="Q14" s="115"/>
      <c r="R14" s="115"/>
      <c r="S14" s="115"/>
      <c r="U14" s="719" t="s">
        <v>725</v>
      </c>
      <c r="V14" s="719"/>
      <c r="W14" s="719"/>
      <c r="X14" s="719"/>
      <c r="Y14" s="719"/>
      <c r="Z14" s="719"/>
      <c r="AA14" s="719"/>
    </row>
    <row r="15" spans="1:27">
      <c r="A15" s="727"/>
      <c r="B15" s="97" t="s">
        <v>46</v>
      </c>
      <c r="C15" s="115">
        <v>14.05016</v>
      </c>
      <c r="D15" s="115"/>
      <c r="E15" s="115"/>
      <c r="F15" s="115">
        <v>13.8788</v>
      </c>
      <c r="G15" s="115"/>
      <c r="H15" s="115"/>
      <c r="I15" s="115">
        <v>25.515879999999999</v>
      </c>
      <c r="J15" s="115"/>
      <c r="K15" s="115"/>
      <c r="L15" s="115"/>
      <c r="M15" s="115"/>
      <c r="N15" s="115"/>
      <c r="O15" s="115"/>
      <c r="P15" s="115"/>
      <c r="Q15" s="115"/>
      <c r="R15" s="115"/>
      <c r="S15" s="115"/>
      <c r="U15" s="719"/>
      <c r="V15" s="719"/>
      <c r="W15" s="719"/>
      <c r="X15" s="719"/>
      <c r="Y15" s="719"/>
      <c r="Z15" s="719"/>
      <c r="AA15" s="719"/>
    </row>
    <row r="16" spans="1:27">
      <c r="A16" s="727" t="s">
        <v>258</v>
      </c>
      <c r="B16" s="97" t="s">
        <v>43</v>
      </c>
      <c r="C16" s="115"/>
      <c r="D16" s="115"/>
      <c r="E16" s="115"/>
      <c r="F16" s="115">
        <v>28.73236</v>
      </c>
      <c r="G16" s="115"/>
      <c r="H16" s="115"/>
      <c r="I16" s="115"/>
      <c r="J16" s="115">
        <v>33.420319999999997</v>
      </c>
      <c r="K16" s="115"/>
      <c r="L16" s="115"/>
      <c r="M16" s="115"/>
      <c r="N16" s="115"/>
      <c r="O16" s="115"/>
      <c r="P16" s="115"/>
      <c r="Q16" s="115"/>
      <c r="R16" s="115"/>
      <c r="S16" s="115"/>
      <c r="U16" s="719"/>
      <c r="V16" s="719"/>
      <c r="W16" s="719"/>
      <c r="X16" s="719"/>
      <c r="Y16" s="719"/>
      <c r="Z16" s="719"/>
      <c r="AA16" s="719"/>
    </row>
    <row r="17" spans="1:27">
      <c r="A17" s="727"/>
      <c r="B17" s="97" t="s">
        <v>44</v>
      </c>
      <c r="C17" s="115"/>
      <c r="D17" s="115"/>
      <c r="E17" s="115"/>
      <c r="F17" s="115">
        <v>27.423010000000001</v>
      </c>
      <c r="G17" s="115"/>
      <c r="H17" s="115"/>
      <c r="I17" s="115"/>
      <c r="J17" s="115">
        <v>31.092490000000002</v>
      </c>
      <c r="K17" s="115"/>
      <c r="L17" s="115"/>
      <c r="M17" s="115"/>
      <c r="N17" s="115"/>
      <c r="O17" s="115"/>
      <c r="P17" s="115"/>
      <c r="Q17" s="115"/>
      <c r="R17" s="115"/>
      <c r="S17" s="115"/>
      <c r="U17" s="719"/>
      <c r="V17" s="719"/>
      <c r="W17" s="719"/>
      <c r="X17" s="719"/>
      <c r="Y17" s="719"/>
      <c r="Z17" s="719"/>
      <c r="AA17" s="719"/>
    </row>
    <row r="18" spans="1:27">
      <c r="A18" s="727"/>
      <c r="B18" s="97" t="s">
        <v>46</v>
      </c>
      <c r="C18" s="115"/>
      <c r="D18" s="115"/>
      <c r="E18" s="115"/>
      <c r="F18" s="115">
        <v>28.1158</v>
      </c>
      <c r="G18" s="115"/>
      <c r="H18" s="115"/>
      <c r="I18" s="115"/>
      <c r="J18" s="115">
        <v>32.302030000000002</v>
      </c>
      <c r="K18" s="115"/>
      <c r="L18" s="115"/>
      <c r="M18" s="115"/>
      <c r="N18" s="115"/>
      <c r="O18" s="115"/>
      <c r="P18" s="115"/>
      <c r="Q18" s="115"/>
      <c r="R18" s="115"/>
      <c r="S18" s="115"/>
      <c r="U18" s="719"/>
      <c r="V18" s="719"/>
      <c r="W18" s="719"/>
      <c r="X18" s="719"/>
      <c r="Y18" s="719"/>
      <c r="Z18" s="719"/>
      <c r="AA18" s="719"/>
    </row>
    <row r="19" spans="1:27">
      <c r="A19" s="727" t="s">
        <v>11</v>
      </c>
      <c r="B19" s="97" t="s">
        <v>43</v>
      </c>
      <c r="C19" s="115"/>
      <c r="D19" s="115"/>
      <c r="E19" s="115">
        <v>20.54532</v>
      </c>
      <c r="F19" s="115"/>
      <c r="G19" s="115"/>
      <c r="H19" s="115"/>
      <c r="I19" s="115"/>
      <c r="J19" s="115">
        <v>12.969810000000001</v>
      </c>
      <c r="K19" s="115"/>
      <c r="L19" s="115"/>
      <c r="M19" s="115"/>
      <c r="N19" s="115">
        <v>36.972999999999999</v>
      </c>
      <c r="O19" s="115"/>
      <c r="P19" s="115"/>
      <c r="Q19" s="115"/>
      <c r="R19" s="115"/>
      <c r="S19" s="115"/>
      <c r="U19" s="719"/>
      <c r="V19" s="719"/>
      <c r="W19" s="719"/>
      <c r="X19" s="719"/>
      <c r="Y19" s="719"/>
      <c r="Z19" s="719"/>
      <c r="AA19" s="719"/>
    </row>
    <row r="20" spans="1:27" ht="15" customHeight="1">
      <c r="A20" s="727"/>
      <c r="B20" s="97" t="s">
        <v>44</v>
      </c>
      <c r="C20" s="115"/>
      <c r="D20" s="115"/>
      <c r="E20" s="115">
        <v>16.267610000000001</v>
      </c>
      <c r="F20" s="115"/>
      <c r="G20" s="115"/>
      <c r="H20" s="115"/>
      <c r="I20" s="115"/>
      <c r="J20" s="115">
        <v>8.8116900000000005</v>
      </c>
      <c r="K20" s="115"/>
      <c r="L20" s="115"/>
      <c r="M20" s="115"/>
      <c r="N20" s="115">
        <v>26.78651</v>
      </c>
      <c r="O20" s="115"/>
      <c r="P20" s="115"/>
      <c r="Q20" s="115"/>
      <c r="R20" s="115"/>
      <c r="S20" s="115"/>
      <c r="U20" s="719"/>
      <c r="V20" s="719"/>
      <c r="W20" s="719"/>
      <c r="X20" s="719"/>
      <c r="Y20" s="719"/>
      <c r="Z20" s="719"/>
      <c r="AA20" s="719"/>
    </row>
    <row r="21" spans="1:27">
      <c r="A21" s="727"/>
      <c r="B21" s="97" t="s">
        <v>46</v>
      </c>
      <c r="C21" s="115"/>
      <c r="D21" s="115"/>
      <c r="E21" s="115">
        <v>18.47213</v>
      </c>
      <c r="F21" s="115"/>
      <c r="G21" s="115"/>
      <c r="H21" s="115"/>
      <c r="I21" s="115"/>
      <c r="J21" s="115">
        <v>10.80705</v>
      </c>
      <c r="K21" s="115"/>
      <c r="L21" s="115"/>
      <c r="M21" s="115"/>
      <c r="N21" s="115">
        <v>31.865960000000001</v>
      </c>
      <c r="O21" s="115"/>
      <c r="P21" s="115"/>
      <c r="Q21" s="115"/>
      <c r="R21" s="115"/>
      <c r="S21" s="115"/>
      <c r="U21" s="719"/>
      <c r="V21" s="719"/>
      <c r="W21" s="719"/>
      <c r="X21" s="719"/>
      <c r="Y21" s="719"/>
      <c r="Z21" s="719"/>
      <c r="AA21" s="719"/>
    </row>
    <row r="22" spans="1:27">
      <c r="A22" s="727" t="s">
        <v>10</v>
      </c>
      <c r="B22" s="97" t="s">
        <v>43</v>
      </c>
      <c r="C22" s="115"/>
      <c r="D22" s="115"/>
      <c r="E22" s="115">
        <v>5.7153900000000002</v>
      </c>
      <c r="F22" s="115"/>
      <c r="G22" s="115"/>
      <c r="H22" s="115"/>
      <c r="I22" s="115"/>
      <c r="J22" s="115"/>
      <c r="K22" s="115"/>
      <c r="L22" s="115"/>
      <c r="M22" s="115"/>
      <c r="N22" s="115">
        <v>15.05086</v>
      </c>
      <c r="O22" s="115"/>
      <c r="P22" s="115"/>
      <c r="Q22" s="115"/>
      <c r="R22" s="115"/>
      <c r="S22" s="115"/>
      <c r="U22" s="151"/>
      <c r="V22" s="151"/>
      <c r="W22" s="151"/>
      <c r="X22" s="151"/>
      <c r="Y22" s="151"/>
    </row>
    <row r="23" spans="1:27">
      <c r="A23" s="727"/>
      <c r="B23" s="97" t="s">
        <v>44</v>
      </c>
      <c r="C23" s="115"/>
      <c r="D23" s="115"/>
      <c r="E23" s="115">
        <v>5.3205200000000001</v>
      </c>
      <c r="F23" s="115"/>
      <c r="G23" s="115"/>
      <c r="H23" s="115"/>
      <c r="I23" s="115"/>
      <c r="J23" s="115"/>
      <c r="K23" s="115"/>
      <c r="L23" s="115"/>
      <c r="M23" s="115"/>
      <c r="N23" s="115">
        <v>15.558389999999999</v>
      </c>
      <c r="O23" s="115"/>
      <c r="P23" s="115"/>
      <c r="Q23" s="115"/>
      <c r="R23" s="115"/>
      <c r="S23" s="115"/>
      <c r="U23" s="151"/>
      <c r="V23" s="151"/>
      <c r="W23" s="151"/>
      <c r="X23" s="151"/>
      <c r="Y23" s="151"/>
    </row>
    <row r="24" spans="1:27">
      <c r="A24" s="727"/>
      <c r="B24" s="97" t="s">
        <v>46</v>
      </c>
      <c r="C24" s="115"/>
      <c r="D24" s="115"/>
      <c r="E24" s="115">
        <v>5.5200100000000001</v>
      </c>
      <c r="F24" s="115"/>
      <c r="G24" s="115"/>
      <c r="H24" s="115"/>
      <c r="I24" s="115"/>
      <c r="J24" s="115"/>
      <c r="K24" s="115"/>
      <c r="L24" s="115"/>
      <c r="M24" s="115"/>
      <c r="N24" s="115">
        <v>15.300129999999999</v>
      </c>
      <c r="O24" s="115"/>
      <c r="P24" s="115"/>
      <c r="Q24" s="115"/>
      <c r="R24" s="115"/>
      <c r="S24" s="115"/>
      <c r="U24" s="151"/>
      <c r="V24" s="151"/>
      <c r="W24" s="151"/>
      <c r="X24" s="151"/>
      <c r="Y24" s="151"/>
    </row>
    <row r="25" spans="1:27">
      <c r="A25" s="727" t="s">
        <v>9</v>
      </c>
      <c r="B25" s="97" t="s">
        <v>43</v>
      </c>
      <c r="C25" s="115"/>
      <c r="D25" s="115">
        <v>10.486689999999999</v>
      </c>
      <c r="E25" s="115"/>
      <c r="F25" s="115">
        <v>12.44782</v>
      </c>
      <c r="G25" s="115"/>
      <c r="H25" s="115"/>
      <c r="I25" s="115"/>
      <c r="J25" s="115">
        <v>7.68</v>
      </c>
      <c r="K25" s="115"/>
      <c r="L25" s="115">
        <v>13.006769999999999</v>
      </c>
      <c r="M25" s="115"/>
      <c r="N25" s="115"/>
      <c r="O25" s="115"/>
      <c r="P25" s="115"/>
      <c r="Q25" s="115"/>
      <c r="R25" s="115"/>
      <c r="S25" s="115"/>
      <c r="U25" s="155"/>
    </row>
    <row r="26" spans="1:27">
      <c r="A26" s="727"/>
      <c r="B26" s="97" t="s">
        <v>44</v>
      </c>
      <c r="C26" s="115"/>
      <c r="D26" s="115">
        <v>17.625499999999999</v>
      </c>
      <c r="E26" s="115"/>
      <c r="F26" s="115">
        <v>18.883420000000001</v>
      </c>
      <c r="G26" s="115"/>
      <c r="H26" s="115"/>
      <c r="I26" s="115"/>
      <c r="J26" s="115">
        <v>13.66</v>
      </c>
      <c r="K26" s="115"/>
      <c r="L26" s="115">
        <v>15.44042</v>
      </c>
      <c r="M26" s="115"/>
      <c r="N26" s="115"/>
      <c r="O26" s="115"/>
      <c r="P26" s="115"/>
      <c r="Q26" s="115"/>
      <c r="R26" s="115"/>
      <c r="S26" s="115"/>
    </row>
    <row r="27" spans="1:27">
      <c r="A27" s="727"/>
      <c r="B27" s="97" t="s">
        <v>46</v>
      </c>
      <c r="C27" s="115"/>
      <c r="D27" s="115">
        <v>13.683540000000001</v>
      </c>
      <c r="E27" s="115"/>
      <c r="F27" s="115">
        <v>15.411479999999999</v>
      </c>
      <c r="G27" s="115"/>
      <c r="H27" s="115"/>
      <c r="I27" s="115"/>
      <c r="J27" s="115">
        <v>10.54</v>
      </c>
      <c r="K27" s="115"/>
      <c r="L27" s="115">
        <v>14.129709999999999</v>
      </c>
      <c r="M27" s="115"/>
      <c r="N27" s="115"/>
      <c r="O27" s="115"/>
      <c r="P27" s="115"/>
      <c r="Q27" s="115"/>
      <c r="R27" s="115"/>
      <c r="S27" s="115"/>
    </row>
    <row r="28" spans="1:27">
      <c r="A28" s="727" t="s">
        <v>8</v>
      </c>
      <c r="B28" s="97" t="s">
        <v>43</v>
      </c>
      <c r="C28" s="115"/>
      <c r="D28" s="115"/>
      <c r="E28" s="115"/>
      <c r="F28" s="115"/>
      <c r="G28" s="115"/>
      <c r="H28" s="115"/>
      <c r="I28" s="115"/>
      <c r="J28" s="115"/>
      <c r="K28" s="115"/>
      <c r="L28" s="115"/>
      <c r="M28" s="115"/>
      <c r="N28" s="115"/>
      <c r="O28" s="115"/>
      <c r="P28" s="115"/>
      <c r="Q28" s="115"/>
      <c r="R28" s="115"/>
      <c r="S28" s="115"/>
    </row>
    <row r="29" spans="1:27">
      <c r="A29" s="727"/>
      <c r="B29" s="97" t="s">
        <v>44</v>
      </c>
      <c r="C29" s="115"/>
      <c r="D29" s="115"/>
      <c r="E29" s="115"/>
      <c r="F29" s="115"/>
      <c r="G29" s="115"/>
      <c r="H29" s="115"/>
      <c r="I29" s="115"/>
      <c r="J29" s="115"/>
      <c r="K29" s="115"/>
      <c r="L29" s="115"/>
      <c r="M29" s="115"/>
      <c r="N29" s="115"/>
      <c r="O29" s="115"/>
      <c r="P29" s="115"/>
      <c r="Q29" s="115"/>
      <c r="R29" s="115"/>
      <c r="S29" s="115"/>
    </row>
    <row r="30" spans="1:27">
      <c r="A30" s="727"/>
      <c r="B30" s="97" t="s">
        <v>46</v>
      </c>
      <c r="C30" s="115"/>
      <c r="D30" s="115"/>
      <c r="E30" s="115"/>
      <c r="F30" s="115"/>
      <c r="G30" s="115"/>
      <c r="H30" s="115"/>
      <c r="I30" s="115"/>
      <c r="J30" s="115"/>
      <c r="K30" s="115"/>
      <c r="L30" s="115"/>
      <c r="M30" s="115"/>
      <c r="N30" s="115"/>
      <c r="O30" s="115"/>
      <c r="P30" s="115"/>
      <c r="Q30" s="115"/>
      <c r="R30" s="115"/>
      <c r="S30" s="115"/>
    </row>
    <row r="31" spans="1:27">
      <c r="A31" s="727" t="s">
        <v>6</v>
      </c>
      <c r="B31" s="97" t="s">
        <v>43</v>
      </c>
      <c r="C31" s="115"/>
      <c r="D31" s="115">
        <v>3.54155</v>
      </c>
      <c r="E31" s="115"/>
      <c r="F31" s="115"/>
      <c r="G31" s="115">
        <v>5.1942899999999996</v>
      </c>
      <c r="H31" s="115"/>
      <c r="I31" s="115"/>
      <c r="J31" s="115"/>
      <c r="K31" s="115"/>
      <c r="L31" s="115"/>
      <c r="M31" s="115"/>
      <c r="N31" s="115"/>
      <c r="O31" s="115"/>
      <c r="P31" s="115"/>
      <c r="Q31" s="115"/>
      <c r="R31" s="115"/>
      <c r="S31" s="115"/>
    </row>
    <row r="32" spans="1:27">
      <c r="A32" s="727"/>
      <c r="B32" s="97" t="s">
        <v>44</v>
      </c>
      <c r="C32" s="115"/>
      <c r="D32" s="115">
        <v>5.2601000000000004</v>
      </c>
      <c r="E32" s="115"/>
      <c r="F32" s="115"/>
      <c r="G32" s="115">
        <v>8.6343300000000003</v>
      </c>
      <c r="H32" s="115"/>
      <c r="I32" s="115"/>
      <c r="J32" s="115"/>
      <c r="K32" s="115"/>
      <c r="L32" s="115"/>
      <c r="M32" s="115"/>
      <c r="N32" s="115"/>
      <c r="O32" s="115"/>
      <c r="P32" s="115"/>
      <c r="Q32" s="115"/>
      <c r="R32" s="115"/>
      <c r="S32" s="115"/>
    </row>
    <row r="33" spans="1:19">
      <c r="A33" s="727"/>
      <c r="B33" s="97" t="s">
        <v>46</v>
      </c>
      <c r="C33" s="115"/>
      <c r="D33" s="115">
        <v>4.2919999999999998</v>
      </c>
      <c r="E33" s="115"/>
      <c r="F33" s="115"/>
      <c r="G33" s="115">
        <v>6.7298</v>
      </c>
      <c r="H33" s="115"/>
      <c r="I33" s="115"/>
      <c r="J33" s="115"/>
      <c r="K33" s="115"/>
      <c r="L33" s="115"/>
      <c r="M33" s="115"/>
      <c r="N33" s="115"/>
      <c r="O33" s="115"/>
      <c r="P33" s="115"/>
      <c r="Q33" s="115"/>
      <c r="R33" s="115"/>
      <c r="S33" s="115"/>
    </row>
    <row r="34" spans="1:19">
      <c r="A34" s="727" t="s">
        <v>5</v>
      </c>
      <c r="B34" s="97" t="s">
        <v>43</v>
      </c>
      <c r="C34" s="115">
        <v>24.52617</v>
      </c>
      <c r="D34" s="115"/>
      <c r="E34" s="115"/>
      <c r="F34" s="115"/>
      <c r="G34" s="115"/>
      <c r="H34" s="115"/>
      <c r="I34" s="115">
        <v>38.431469999999997</v>
      </c>
      <c r="J34" s="115"/>
      <c r="K34" s="115"/>
      <c r="L34" s="115"/>
      <c r="M34" s="115"/>
      <c r="N34" s="115"/>
      <c r="O34" s="115"/>
      <c r="P34" s="115"/>
      <c r="Q34" s="115"/>
      <c r="R34" s="115"/>
      <c r="S34" s="115"/>
    </row>
    <row r="35" spans="1:19">
      <c r="A35" s="727"/>
      <c r="B35" s="97" t="s">
        <v>44</v>
      </c>
      <c r="C35" s="115">
        <v>22.106919999999999</v>
      </c>
      <c r="D35" s="115"/>
      <c r="E35" s="115"/>
      <c r="F35" s="115"/>
      <c r="G35" s="115"/>
      <c r="H35" s="115"/>
      <c r="I35" s="115">
        <v>34.686300000000003</v>
      </c>
      <c r="J35" s="115"/>
      <c r="K35" s="115"/>
      <c r="L35" s="115"/>
      <c r="M35" s="115"/>
      <c r="N35" s="115"/>
      <c r="O35" s="115"/>
      <c r="P35" s="115"/>
      <c r="Q35" s="115"/>
      <c r="R35" s="115"/>
      <c r="S35" s="115"/>
    </row>
    <row r="36" spans="1:19">
      <c r="A36" s="727"/>
      <c r="B36" s="97" t="s">
        <v>46</v>
      </c>
      <c r="C36" s="115">
        <v>23.397359999999999</v>
      </c>
      <c r="D36" s="115"/>
      <c r="E36" s="115"/>
      <c r="F36" s="115"/>
      <c r="G36" s="115"/>
      <c r="H36" s="115"/>
      <c r="I36" s="115">
        <v>36.61345</v>
      </c>
      <c r="J36" s="115"/>
      <c r="K36" s="115"/>
      <c r="L36" s="115"/>
      <c r="M36" s="115"/>
      <c r="N36" s="115"/>
      <c r="O36" s="115"/>
      <c r="P36" s="115"/>
      <c r="Q36" s="115"/>
      <c r="R36" s="115"/>
      <c r="S36" s="115"/>
    </row>
    <row r="37" spans="1:19">
      <c r="A37" s="727" t="s">
        <v>4</v>
      </c>
      <c r="B37" s="97" t="s">
        <v>43</v>
      </c>
      <c r="C37" s="115"/>
      <c r="D37" s="115"/>
      <c r="E37" s="115"/>
      <c r="F37" s="115"/>
      <c r="G37" s="115"/>
      <c r="H37" s="115"/>
      <c r="I37" s="115"/>
      <c r="J37" s="115"/>
      <c r="K37" s="115"/>
      <c r="L37" s="115"/>
      <c r="M37" s="115"/>
      <c r="N37" s="115"/>
      <c r="O37" s="115"/>
      <c r="P37" s="115"/>
      <c r="Q37" s="115"/>
      <c r="R37" s="115"/>
      <c r="S37" s="115"/>
    </row>
    <row r="38" spans="1:19">
      <c r="A38" s="727"/>
      <c r="B38" s="97" t="s">
        <v>44</v>
      </c>
      <c r="C38" s="115"/>
      <c r="D38" s="115"/>
      <c r="E38" s="115"/>
      <c r="F38" s="115"/>
      <c r="G38" s="115"/>
      <c r="H38" s="115"/>
      <c r="I38" s="115"/>
      <c r="J38" s="115"/>
      <c r="K38" s="115"/>
      <c r="L38" s="115"/>
      <c r="M38" s="115"/>
      <c r="N38" s="115"/>
      <c r="O38" s="115"/>
      <c r="P38" s="115"/>
      <c r="Q38" s="115"/>
      <c r="R38" s="115"/>
      <c r="S38" s="115"/>
    </row>
    <row r="39" spans="1:19">
      <c r="A39" s="727"/>
      <c r="B39" s="97" t="s">
        <v>46</v>
      </c>
      <c r="C39" s="115"/>
      <c r="D39" s="115"/>
      <c r="E39" s="115"/>
      <c r="F39" s="115"/>
      <c r="G39" s="115"/>
      <c r="H39" s="115"/>
      <c r="I39" s="115"/>
      <c r="J39" s="115"/>
      <c r="K39" s="115"/>
      <c r="L39" s="115"/>
      <c r="M39" s="115"/>
      <c r="N39" s="115"/>
      <c r="O39" s="115"/>
      <c r="P39" s="115"/>
      <c r="Q39" s="115"/>
      <c r="R39" s="115"/>
      <c r="S39" s="115"/>
    </row>
    <row r="40" spans="1:19">
      <c r="A40" s="727" t="s">
        <v>3</v>
      </c>
      <c r="B40" s="97" t="s">
        <v>43</v>
      </c>
      <c r="C40" s="115"/>
      <c r="D40" s="115"/>
      <c r="E40" s="115"/>
      <c r="F40" s="115"/>
      <c r="G40" s="115">
        <v>52.391779999999997</v>
      </c>
      <c r="H40" s="115"/>
      <c r="I40" s="115"/>
      <c r="J40" s="115"/>
      <c r="K40" s="115"/>
      <c r="L40" s="115">
        <v>51.795540000000003</v>
      </c>
      <c r="M40" s="115"/>
      <c r="N40" s="115"/>
      <c r="O40" s="115"/>
      <c r="P40" s="115"/>
      <c r="Q40" s="115"/>
      <c r="R40" s="115"/>
      <c r="S40" s="115"/>
    </row>
    <row r="41" spans="1:19">
      <c r="A41" s="727"/>
      <c r="B41" s="97" t="s">
        <v>44</v>
      </c>
      <c r="C41" s="115"/>
      <c r="D41" s="115"/>
      <c r="E41" s="115"/>
      <c r="F41" s="115"/>
      <c r="G41" s="115">
        <v>46.005629999999996</v>
      </c>
      <c r="H41" s="115"/>
      <c r="I41" s="115"/>
      <c r="J41" s="115"/>
      <c r="K41" s="115"/>
      <c r="L41" s="115">
        <v>44.995510000000003</v>
      </c>
      <c r="M41" s="115"/>
      <c r="N41" s="115"/>
      <c r="O41" s="115"/>
      <c r="P41" s="115"/>
      <c r="Q41" s="115"/>
      <c r="R41" s="115"/>
      <c r="S41" s="115"/>
    </row>
    <row r="42" spans="1:19">
      <c r="A42" s="727"/>
      <c r="B42" s="97" t="s">
        <v>46</v>
      </c>
      <c r="C42" s="115"/>
      <c r="D42" s="115"/>
      <c r="E42" s="115"/>
      <c r="F42" s="115"/>
      <c r="G42" s="115">
        <v>49.209180000000003</v>
      </c>
      <c r="H42" s="115"/>
      <c r="I42" s="115"/>
      <c r="J42" s="115"/>
      <c r="K42" s="115"/>
      <c r="L42" s="115">
        <v>48.522570000000002</v>
      </c>
      <c r="M42" s="115"/>
      <c r="N42" s="115"/>
      <c r="O42" s="115"/>
      <c r="P42" s="115"/>
      <c r="Q42" s="115"/>
      <c r="R42" s="115"/>
      <c r="S42" s="115"/>
    </row>
    <row r="43" spans="1:19" ht="15" customHeight="1">
      <c r="A43" s="727" t="s">
        <v>65</v>
      </c>
      <c r="B43" s="97" t="s">
        <v>43</v>
      </c>
      <c r="C43" s="115"/>
      <c r="D43" s="115"/>
      <c r="E43" s="115"/>
      <c r="F43" s="115">
        <v>3.0305399999999998</v>
      </c>
      <c r="G43" s="115"/>
      <c r="H43" s="115"/>
      <c r="I43" s="115"/>
      <c r="J43" s="115"/>
      <c r="K43" s="115">
        <v>6.8273200000000003</v>
      </c>
      <c r="L43" s="115"/>
      <c r="M43" s="115"/>
      <c r="N43" s="115"/>
      <c r="O43" s="115"/>
      <c r="P43" s="115"/>
      <c r="Q43" s="115"/>
      <c r="R43" s="115"/>
      <c r="S43" s="115"/>
    </row>
    <row r="44" spans="1:19">
      <c r="A44" s="727"/>
      <c r="B44" s="97" t="s">
        <v>44</v>
      </c>
      <c r="C44" s="115"/>
      <c r="D44" s="115"/>
      <c r="E44" s="115"/>
      <c r="F44" s="115">
        <v>3.79467</v>
      </c>
      <c r="G44" s="115"/>
      <c r="H44" s="115"/>
      <c r="I44" s="115"/>
      <c r="J44" s="115"/>
      <c r="K44" s="115">
        <v>9.9070599999999995</v>
      </c>
      <c r="L44" s="115"/>
      <c r="M44" s="115"/>
      <c r="N44" s="115"/>
      <c r="O44" s="115"/>
      <c r="P44" s="115"/>
      <c r="Q44" s="115"/>
      <c r="R44" s="115"/>
      <c r="S44" s="115"/>
    </row>
    <row r="45" spans="1:19">
      <c r="A45" s="727"/>
      <c r="B45" s="97" t="s">
        <v>46</v>
      </c>
      <c r="C45" s="115"/>
      <c r="D45" s="115"/>
      <c r="E45" s="115"/>
      <c r="F45" s="115">
        <v>3.3556300000000001</v>
      </c>
      <c r="G45" s="115"/>
      <c r="H45" s="115"/>
      <c r="I45" s="115"/>
      <c r="J45" s="115"/>
      <c r="K45" s="115">
        <v>8.2366700000000002</v>
      </c>
      <c r="L45" s="115"/>
      <c r="M45" s="115"/>
      <c r="N45" s="115"/>
      <c r="O45" s="115"/>
      <c r="P45" s="115"/>
      <c r="Q45" s="115"/>
      <c r="R45" s="115"/>
      <c r="S45" s="115"/>
    </row>
    <row r="46" spans="1:19">
      <c r="A46" s="727" t="s">
        <v>2</v>
      </c>
      <c r="B46" s="97" t="s">
        <v>43</v>
      </c>
      <c r="C46" s="115">
        <v>19.330190000000002</v>
      </c>
      <c r="D46" s="115"/>
      <c r="E46" s="115"/>
      <c r="F46" s="115">
        <v>26.28952</v>
      </c>
      <c r="G46" s="115"/>
      <c r="H46" s="115"/>
      <c r="I46" s="115">
        <v>23.558579999999999</v>
      </c>
      <c r="J46" s="115"/>
      <c r="K46" s="115"/>
      <c r="L46" s="115"/>
      <c r="M46" s="115"/>
      <c r="N46" s="115">
        <v>26.496559999999999</v>
      </c>
      <c r="O46" s="115"/>
      <c r="P46" s="115"/>
      <c r="Q46" s="115"/>
      <c r="R46" s="115"/>
      <c r="S46" s="115"/>
    </row>
    <row r="47" spans="1:19">
      <c r="A47" s="727"/>
      <c r="B47" s="97" t="s">
        <v>44</v>
      </c>
      <c r="C47" s="115">
        <v>22.860060000000001</v>
      </c>
      <c r="D47" s="115"/>
      <c r="E47" s="115"/>
      <c r="F47" s="115">
        <v>34.534930000000003</v>
      </c>
      <c r="G47" s="115"/>
      <c r="H47" s="115"/>
      <c r="I47" s="115">
        <v>34.617269999999998</v>
      </c>
      <c r="J47" s="115"/>
      <c r="K47" s="115"/>
      <c r="L47" s="115"/>
      <c r="M47" s="115"/>
      <c r="N47" s="115">
        <v>32.371009999999998</v>
      </c>
      <c r="O47" s="115"/>
      <c r="P47" s="115"/>
      <c r="Q47" s="115"/>
      <c r="R47" s="115"/>
      <c r="S47" s="115"/>
    </row>
    <row r="48" spans="1:19">
      <c r="A48" s="727"/>
      <c r="B48" s="97" t="s">
        <v>46</v>
      </c>
      <c r="C48" s="115">
        <v>20.903580000000002</v>
      </c>
      <c r="D48" s="115"/>
      <c r="E48" s="115"/>
      <c r="F48" s="115">
        <v>30.08559</v>
      </c>
      <c r="G48" s="115"/>
      <c r="H48" s="115"/>
      <c r="I48" s="115">
        <v>28.498270000000002</v>
      </c>
      <c r="J48" s="115"/>
      <c r="K48" s="115"/>
      <c r="L48" s="115"/>
      <c r="M48" s="115"/>
      <c r="N48" s="115">
        <v>28.96631</v>
      </c>
      <c r="O48" s="115"/>
      <c r="P48" s="115"/>
      <c r="Q48" s="115"/>
      <c r="R48" s="115"/>
      <c r="S48" s="115"/>
    </row>
    <row r="49" spans="1:27">
      <c r="A49" s="727" t="s">
        <v>1</v>
      </c>
      <c r="B49" s="97" t="s">
        <v>43</v>
      </c>
      <c r="C49" s="115"/>
      <c r="D49" s="115"/>
      <c r="E49" s="115">
        <v>10.3</v>
      </c>
      <c r="F49" s="115">
        <v>10.112909999999999</v>
      </c>
      <c r="G49" s="115"/>
      <c r="H49" s="115"/>
      <c r="I49" s="115"/>
      <c r="J49" s="115">
        <v>7.99</v>
      </c>
      <c r="K49" s="115">
        <v>11.11164</v>
      </c>
      <c r="L49" s="115"/>
      <c r="M49" s="115"/>
      <c r="N49" s="115"/>
      <c r="O49" s="115">
        <v>11.7204</v>
      </c>
      <c r="P49" s="115"/>
      <c r="Q49" s="115"/>
      <c r="R49" s="115"/>
      <c r="S49" s="115"/>
    </row>
    <row r="50" spans="1:27">
      <c r="A50" s="727"/>
      <c r="B50" s="97" t="s">
        <v>44</v>
      </c>
      <c r="C50" s="115"/>
      <c r="D50" s="115"/>
      <c r="E50" s="115">
        <v>16.07</v>
      </c>
      <c r="F50" s="115">
        <v>14.57357</v>
      </c>
      <c r="G50" s="115"/>
      <c r="H50" s="115"/>
      <c r="I50" s="115"/>
      <c r="J50" s="115">
        <v>11.92</v>
      </c>
      <c r="K50" s="115">
        <v>14.5169</v>
      </c>
      <c r="L50" s="115"/>
      <c r="M50" s="115"/>
      <c r="N50" s="115"/>
      <c r="O50" s="115">
        <v>16.579080000000001</v>
      </c>
      <c r="P50" s="115"/>
      <c r="Q50" s="115"/>
      <c r="R50" s="115"/>
      <c r="S50" s="115"/>
    </row>
    <row r="51" spans="1:27">
      <c r="A51" s="727"/>
      <c r="B51" s="97" t="s">
        <v>46</v>
      </c>
      <c r="C51" s="115"/>
      <c r="D51" s="115"/>
      <c r="E51" s="115">
        <v>12.99</v>
      </c>
      <c r="F51" s="115">
        <v>12.11782</v>
      </c>
      <c r="G51" s="115"/>
      <c r="H51" s="115"/>
      <c r="I51" s="115"/>
      <c r="J51" s="115">
        <v>9.76</v>
      </c>
      <c r="K51" s="115">
        <v>12.549910000000001</v>
      </c>
      <c r="L51" s="115"/>
      <c r="M51" s="115"/>
      <c r="N51" s="115"/>
      <c r="O51" s="115">
        <v>13.9689</v>
      </c>
      <c r="P51" s="115"/>
      <c r="Q51" s="115"/>
      <c r="R51" s="115"/>
      <c r="S51" s="115"/>
    </row>
    <row r="52" spans="1:27">
      <c r="A52" s="11"/>
      <c r="B52" s="11"/>
      <c r="C52" s="11"/>
      <c r="D52" s="11"/>
      <c r="E52" s="11"/>
      <c r="F52" s="11"/>
      <c r="G52" s="24"/>
      <c r="H52" s="24"/>
      <c r="I52" s="24"/>
      <c r="J52" s="24"/>
    </row>
    <row r="53" spans="1:27" ht="14.7" customHeight="1">
      <c r="B53" s="24"/>
      <c r="C53" s="28"/>
      <c r="D53" s="28"/>
      <c r="E53" s="28"/>
      <c r="F53" s="28"/>
      <c r="G53" s="28"/>
      <c r="H53" s="28"/>
      <c r="I53" s="24"/>
      <c r="J53" s="24"/>
    </row>
    <row r="54" spans="1:27">
      <c r="B54" s="24"/>
      <c r="C54" s="28"/>
      <c r="D54" s="28"/>
      <c r="E54" s="28"/>
      <c r="F54" s="28"/>
      <c r="G54" s="28"/>
      <c r="H54" s="28"/>
      <c r="I54" s="24"/>
      <c r="J54" s="24"/>
    </row>
    <row r="55" spans="1:27" ht="15" customHeight="1">
      <c r="C55" s="28"/>
      <c r="D55" s="28"/>
      <c r="E55" s="28"/>
      <c r="F55" s="28"/>
      <c r="G55" s="28"/>
      <c r="H55" s="28"/>
      <c r="I55" s="24"/>
      <c r="J55" s="230"/>
      <c r="O55" s="24"/>
      <c r="P55" s="24"/>
      <c r="Q55" s="24"/>
      <c r="R55" s="24"/>
      <c r="S55" s="24"/>
      <c r="T55" s="24"/>
      <c r="U55" s="24"/>
      <c r="V55" s="24"/>
      <c r="W55" s="24"/>
      <c r="X55" s="24"/>
      <c r="Y55" s="24"/>
      <c r="Z55" s="24"/>
      <c r="AA55" s="24"/>
    </row>
    <row r="56" spans="1:27" ht="15" customHeight="1">
      <c r="C56" s="28"/>
      <c r="D56" s="28"/>
      <c r="E56" s="28"/>
      <c r="F56" s="28"/>
      <c r="G56" s="28"/>
      <c r="H56" s="28"/>
      <c r="I56" s="24"/>
      <c r="J56" s="230"/>
      <c r="O56" s="24"/>
      <c r="P56" s="24"/>
      <c r="Q56" s="24"/>
      <c r="R56" s="24"/>
      <c r="S56" s="24"/>
      <c r="T56" s="24"/>
      <c r="U56" s="24"/>
      <c r="V56" s="24"/>
      <c r="W56" s="24"/>
      <c r="X56" s="24"/>
      <c r="Y56" s="24"/>
      <c r="Z56" s="24"/>
      <c r="AA56" s="24"/>
    </row>
    <row r="57" spans="1:27" ht="15" customHeight="1">
      <c r="C57" s="28"/>
      <c r="D57" s="28"/>
      <c r="E57" s="28"/>
      <c r="F57" s="28"/>
      <c r="G57" s="28"/>
      <c r="H57" s="28"/>
      <c r="I57" s="24"/>
      <c r="J57" s="24"/>
      <c r="O57" s="24"/>
      <c r="P57" s="24"/>
      <c r="Q57" s="24"/>
      <c r="R57" s="24"/>
      <c r="S57" s="24"/>
      <c r="T57" s="24"/>
      <c r="U57" s="24"/>
      <c r="V57" s="24"/>
      <c r="W57" s="24"/>
      <c r="X57" s="24"/>
      <c r="Y57" s="24"/>
      <c r="Z57" s="24"/>
      <c r="AA57" s="24"/>
    </row>
    <row r="58" spans="1:27" ht="15" customHeight="1">
      <c r="C58" s="28"/>
      <c r="D58" s="28"/>
      <c r="E58" s="28"/>
      <c r="F58" s="28"/>
      <c r="G58" s="28"/>
      <c r="H58" s="28"/>
      <c r="I58" s="24"/>
      <c r="J58" s="230"/>
      <c r="O58" s="24"/>
      <c r="P58" s="24"/>
      <c r="Q58" s="24"/>
      <c r="R58" s="24"/>
      <c r="S58" s="24"/>
      <c r="T58" s="24"/>
      <c r="U58" s="24"/>
      <c r="V58" s="24"/>
      <c r="W58" s="24"/>
      <c r="X58" s="24"/>
      <c r="Y58" s="24"/>
      <c r="Z58" s="24"/>
      <c r="AA58" s="24"/>
    </row>
    <row r="59" spans="1:27" ht="15" customHeight="1">
      <c r="C59" s="28"/>
      <c r="D59" s="28"/>
      <c r="E59" s="28"/>
      <c r="F59" s="28"/>
      <c r="G59" s="28"/>
      <c r="H59" s="28"/>
      <c r="I59" s="24"/>
      <c r="J59" s="230"/>
      <c r="O59" s="24"/>
      <c r="P59" s="24"/>
      <c r="Q59" s="24"/>
      <c r="R59" s="24"/>
      <c r="S59" s="24"/>
      <c r="T59" s="24"/>
      <c r="U59" s="24"/>
      <c r="V59" s="24"/>
      <c r="W59" s="24"/>
      <c r="X59" s="24"/>
      <c r="Y59" s="24"/>
      <c r="Z59" s="24"/>
      <c r="AA59" s="24"/>
    </row>
    <row r="60" spans="1:27" ht="15" customHeight="1">
      <c r="B60" s="11"/>
      <c r="C60" s="24"/>
      <c r="D60" s="24"/>
      <c r="E60" s="24"/>
      <c r="F60" s="24"/>
      <c r="G60" s="24"/>
      <c r="H60" s="24"/>
      <c r="I60" s="24"/>
      <c r="J60" s="24"/>
      <c r="O60" s="24"/>
      <c r="P60" s="24"/>
      <c r="Q60" s="24"/>
      <c r="R60" s="24"/>
      <c r="S60" s="24"/>
      <c r="T60" s="24"/>
      <c r="U60" s="24"/>
      <c r="V60" s="24"/>
      <c r="W60" s="24"/>
      <c r="X60" s="24"/>
      <c r="Y60" s="24"/>
      <c r="Z60" s="24"/>
      <c r="AA60" s="24"/>
    </row>
    <row r="61" spans="1:27" ht="14.7" customHeight="1">
      <c r="B61" s="24"/>
      <c r="C61" s="28"/>
      <c r="D61" s="28"/>
      <c r="E61" s="28"/>
      <c r="F61" s="28"/>
      <c r="G61" s="28"/>
      <c r="H61" s="28"/>
      <c r="I61" s="24"/>
      <c r="J61" s="24"/>
    </row>
    <row r="62" spans="1:27" ht="14.7" customHeight="1">
      <c r="B62" s="24"/>
      <c r="C62" s="28"/>
      <c r="D62" s="28"/>
      <c r="E62" s="28"/>
      <c r="F62" s="28"/>
      <c r="G62" s="28"/>
      <c r="H62" s="28"/>
      <c r="I62" s="24"/>
      <c r="J62" s="24"/>
    </row>
    <row r="63" spans="1:27">
      <c r="B63" s="24"/>
      <c r="C63" s="28"/>
      <c r="D63" s="28"/>
      <c r="E63" s="28"/>
      <c r="F63" s="28"/>
      <c r="G63" s="28"/>
      <c r="H63" s="28"/>
      <c r="I63" s="24"/>
      <c r="J63" s="24"/>
    </row>
    <row r="64" spans="1:27">
      <c r="B64" s="24"/>
      <c r="C64" s="28"/>
      <c r="D64" s="28"/>
      <c r="E64" s="28"/>
      <c r="F64" s="28"/>
      <c r="G64" s="28"/>
      <c r="H64" s="28"/>
      <c r="I64" s="24"/>
      <c r="J64" s="24"/>
      <c r="K64" s="24"/>
      <c r="L64" s="24"/>
      <c r="M64" s="24"/>
      <c r="N64" s="24"/>
    </row>
    <row r="65" spans="1:14">
      <c r="A65" s="28"/>
      <c r="B65" s="24"/>
      <c r="C65" s="28"/>
      <c r="D65" s="28"/>
      <c r="E65" s="28"/>
      <c r="F65" s="28"/>
      <c r="G65" s="28"/>
      <c r="H65" s="28"/>
      <c r="I65" s="24"/>
      <c r="J65" s="24"/>
      <c r="K65" s="24"/>
      <c r="L65" s="24"/>
      <c r="M65" s="24"/>
      <c r="N65" s="24"/>
    </row>
    <row r="66" spans="1:14">
      <c r="A66" s="24"/>
      <c r="B66" s="24"/>
      <c r="C66" s="24"/>
      <c r="D66" s="24"/>
      <c r="E66" s="24"/>
      <c r="F66" s="24"/>
      <c r="G66" s="24"/>
      <c r="H66" s="24"/>
      <c r="I66" s="24"/>
      <c r="J66" s="24"/>
      <c r="K66" s="24"/>
      <c r="L66" s="24"/>
      <c r="M66" s="24"/>
      <c r="N66" s="24"/>
    </row>
    <row r="67" spans="1:14">
      <c r="K67" s="24"/>
      <c r="L67" s="24"/>
      <c r="M67" s="24"/>
      <c r="N67" s="24"/>
    </row>
  </sheetData>
  <mergeCells count="18">
    <mergeCell ref="A34:A36"/>
    <mergeCell ref="A4:A6"/>
    <mergeCell ref="A7:A9"/>
    <mergeCell ref="U8:Y12"/>
    <mergeCell ref="A10:A12"/>
    <mergeCell ref="A13:A15"/>
    <mergeCell ref="A16:A18"/>
    <mergeCell ref="A19:A21"/>
    <mergeCell ref="A22:A24"/>
    <mergeCell ref="A25:A27"/>
    <mergeCell ref="A28:A30"/>
    <mergeCell ref="A31:A33"/>
    <mergeCell ref="U14:AA21"/>
    <mergeCell ref="A37:A39"/>
    <mergeCell ref="A40:A42"/>
    <mergeCell ref="A43:A45"/>
    <mergeCell ref="A46:A48"/>
    <mergeCell ref="A49:A51"/>
  </mergeCells>
  <hyperlinks>
    <hyperlink ref="AA4" location="Content!B27" display="Back to Content Page" xr:uid="{00000000-0004-0000-2D00-000000000000}"/>
  </hyperlinks>
  <pageMargins left="0.7" right="0.7" top="0.75" bottom="0.75" header="0.3" footer="0.3"/>
  <pageSetup scale="66"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4"/>
  <sheetViews>
    <sheetView topLeftCell="A27" zoomScale="85" zoomScaleNormal="85" workbookViewId="0">
      <selection activeCell="B15" sqref="B15"/>
    </sheetView>
  </sheetViews>
  <sheetFormatPr defaultColWidth="9.21875" defaultRowHeight="14.4"/>
  <sheetData>
    <row r="1" spans="2:19" s="24" customFormat="1" ht="20.399999999999999">
      <c r="B1" s="426" t="s">
        <v>451</v>
      </c>
      <c r="J1" s="24" t="s">
        <v>16</v>
      </c>
      <c r="S1" s="87"/>
    </row>
    <row r="2" spans="2:19" s="24" customFormat="1" ht="13.8">
      <c r="B2" s="16"/>
      <c r="S2" s="15"/>
    </row>
    <row r="3" spans="2:19" s="24" customFormat="1" ht="13.8">
      <c r="B3" s="45" t="s">
        <v>450</v>
      </c>
      <c r="S3" s="15"/>
    </row>
    <row r="4" spans="2:19" s="24" customFormat="1" ht="13.8">
      <c r="B4" s="45"/>
      <c r="S4" s="15"/>
    </row>
    <row r="5" spans="2:19" s="15" customFormat="1" ht="13.8">
      <c r="B5" s="65" t="s">
        <v>688</v>
      </c>
      <c r="S5" s="71"/>
    </row>
    <row r="6" spans="2:19" s="15" customFormat="1" ht="13.8">
      <c r="B6" s="65" t="s">
        <v>689</v>
      </c>
      <c r="S6" s="71"/>
    </row>
    <row r="7" spans="2:19" s="15" customFormat="1" ht="13.8">
      <c r="B7" s="65" t="s">
        <v>690</v>
      </c>
      <c r="S7" s="71"/>
    </row>
    <row r="8" spans="2:19" s="15" customFormat="1" ht="13.8">
      <c r="B8" s="65" t="s">
        <v>691</v>
      </c>
      <c r="S8" s="71"/>
    </row>
    <row r="9" spans="2:19" s="15" customFormat="1" ht="13.8">
      <c r="B9" s="65" t="s">
        <v>692</v>
      </c>
      <c r="S9" s="71"/>
    </row>
    <row r="10" spans="2:19" s="15" customFormat="1" ht="13.8">
      <c r="B10" s="65" t="s">
        <v>693</v>
      </c>
      <c r="S10" s="71"/>
    </row>
    <row r="11" spans="2:19" s="15" customFormat="1" ht="13.8">
      <c r="B11" s="65" t="s">
        <v>694</v>
      </c>
      <c r="S11" s="71"/>
    </row>
    <row r="12" spans="2:19" s="15" customFormat="1" ht="13.8">
      <c r="B12" s="65" t="s">
        <v>695</v>
      </c>
      <c r="S12" s="71"/>
    </row>
    <row r="13" spans="2:19" s="15" customFormat="1" ht="13.8">
      <c r="B13" s="65" t="s">
        <v>696</v>
      </c>
      <c r="S13" s="71"/>
    </row>
    <row r="14" spans="2:19" s="15" customFormat="1" ht="13.8">
      <c r="B14" s="65" t="s">
        <v>697</v>
      </c>
    </row>
    <row r="15" spans="2:19" s="15" customFormat="1" ht="13.8">
      <c r="B15" s="65"/>
    </row>
    <row r="16" spans="2:19" s="24" customFormat="1" ht="13.8">
      <c r="B16" s="560"/>
    </row>
    <row r="17" spans="2:19" s="24" customFormat="1" ht="13.8">
      <c r="B17" s="45" t="s">
        <v>19</v>
      </c>
      <c r="S17" s="166"/>
    </row>
    <row r="18" spans="2:19" s="24" customFormat="1" ht="13.8">
      <c r="B18" s="45"/>
      <c r="S18" s="71"/>
    </row>
    <row r="19" spans="2:19">
      <c r="B19" s="65" t="s">
        <v>658</v>
      </c>
      <c r="S19" s="71"/>
    </row>
    <row r="20" spans="2:19">
      <c r="B20" s="65" t="s">
        <v>659</v>
      </c>
      <c r="S20" s="71"/>
    </row>
    <row r="21" spans="2:19">
      <c r="B21" s="90" t="s">
        <v>660</v>
      </c>
      <c r="C21" s="561"/>
      <c r="S21" s="71"/>
    </row>
    <row r="22" spans="2:19">
      <c r="B22" s="90" t="s">
        <v>661</v>
      </c>
      <c r="C22" s="561"/>
      <c r="S22" s="71"/>
    </row>
    <row r="23" spans="2:19">
      <c r="B23" s="90" t="s">
        <v>662</v>
      </c>
      <c r="C23" s="561"/>
      <c r="S23" s="71"/>
    </row>
    <row r="24" spans="2:19">
      <c r="B24" s="90" t="s">
        <v>663</v>
      </c>
      <c r="C24" s="561"/>
      <c r="S24" s="71"/>
    </row>
    <row r="25" spans="2:19">
      <c r="B25" s="90" t="s">
        <v>453</v>
      </c>
      <c r="C25" s="561"/>
      <c r="S25" s="71"/>
    </row>
    <row r="26" spans="2:19">
      <c r="B26" s="90" t="s">
        <v>664</v>
      </c>
      <c r="C26" s="561"/>
      <c r="S26" s="71"/>
    </row>
    <row r="27" spans="2:19">
      <c r="B27" s="90" t="s">
        <v>665</v>
      </c>
      <c r="C27" s="561"/>
      <c r="S27" s="71"/>
    </row>
    <row r="28" spans="2:19">
      <c r="B28" s="90" t="s">
        <v>666</v>
      </c>
      <c r="C28" s="561"/>
      <c r="S28" s="71"/>
    </row>
    <row r="29" spans="2:19">
      <c r="B29" s="90" t="s">
        <v>667</v>
      </c>
      <c r="C29" s="561"/>
      <c r="S29" s="71"/>
    </row>
    <row r="30" spans="2:19" s="24" customFormat="1" ht="13.8">
      <c r="B30" s="90" t="s">
        <v>668</v>
      </c>
      <c r="S30" s="71"/>
    </row>
    <row r="31" spans="2:19" s="24" customFormat="1" ht="13.8">
      <c r="B31" s="90" t="s">
        <v>669</v>
      </c>
      <c r="S31" s="71"/>
    </row>
    <row r="32" spans="2:19" s="24" customFormat="1" ht="13.8">
      <c r="B32" s="90" t="s">
        <v>670</v>
      </c>
      <c r="S32" s="71"/>
    </row>
    <row r="33" spans="2:19" s="24" customFormat="1" ht="13.8">
      <c r="B33" s="90" t="s">
        <v>671</v>
      </c>
    </row>
    <row r="34" spans="2:19" s="24" customFormat="1" ht="13.8">
      <c r="B34" s="90" t="s">
        <v>672</v>
      </c>
    </row>
    <row r="35" spans="2:19" s="24" customFormat="1" ht="13.8">
      <c r="B35" s="90" t="s">
        <v>673</v>
      </c>
    </row>
    <row r="36" spans="2:19" s="24" customFormat="1" ht="13.8">
      <c r="B36" s="90" t="s">
        <v>674</v>
      </c>
    </row>
    <row r="37" spans="2:19" s="24" customFormat="1" ht="13.8">
      <c r="B37" s="90" t="s">
        <v>675</v>
      </c>
    </row>
    <row r="38" spans="2:19" s="24" customFormat="1" ht="13.8">
      <c r="B38" s="90" t="s">
        <v>676</v>
      </c>
    </row>
    <row r="39" spans="2:19" s="24" customFormat="1" ht="13.8">
      <c r="B39" s="90" t="s">
        <v>677</v>
      </c>
    </row>
    <row r="40" spans="2:19" s="24" customFormat="1" ht="13.8">
      <c r="B40" s="90" t="s">
        <v>678</v>
      </c>
    </row>
    <row r="41" spans="2:19" s="15" customFormat="1" ht="13.8">
      <c r="B41" s="90" t="s">
        <v>679</v>
      </c>
      <c r="C41" s="24"/>
      <c r="S41" s="24"/>
    </row>
    <row r="42" spans="2:19" s="15" customFormat="1" ht="17.25" customHeight="1">
      <c r="B42" s="65" t="s">
        <v>680</v>
      </c>
      <c r="S42" s="24"/>
    </row>
    <row r="43" spans="2:19" s="24" customFormat="1" ht="13.8">
      <c r="B43" s="65"/>
    </row>
    <row r="44" spans="2:19">
      <c r="B44" s="24"/>
    </row>
  </sheetData>
  <hyperlinks>
    <hyperlink ref="B19" location="'2.2.1'!A1" display=" 2.2.1 Infant Mortality Rate  in SADC By Year and Sex, Per Thousand Live Births, 1980 - 2012, Selected Years" xr:uid="{00000000-0004-0000-0500-000000000000}"/>
    <hyperlink ref="B20" location="'2.2.2'!A1" display=" 2.2.2 Under-Five Mortality Rate in SADC  By Year and Sex, Per Thousand Live Births, 1980 - Selected Years" xr:uid="{00000000-0004-0000-0500-000001000000}"/>
    <hyperlink ref="B42" location="'2.2.24'!A1" display="2.2.24 Demand for family planning satisfied by modern methods (% of married women with demand for family planning) in SADC, 1980 - 2018, Selected years" xr:uid="{00000000-0004-0000-0500-000002000000}"/>
    <hyperlink ref="B41" location="'2.2.23'!A1" display="2.2.23 Contraceptive prevalence, any method (% of women age 15-49 years old ) in SADC, 1980 - 2018, Selected years" xr:uid="{00000000-0004-0000-0500-000003000000}"/>
    <hyperlink ref="B40" location="'2.2.22'!A1" display="2.2.22 Mortality attributed to cardiovascular disease, cancer, diabetes or chronic respiratory disease between exact ages 30 and 70 (%) in SADC, 1980 - 2018, Selected years" xr:uid="{00000000-0004-0000-0500-000004000000}"/>
    <hyperlink ref="B39" location="'2.2.21'!A1" display="2.2.21 Incidence of malaria (per 1000 population at risk) in SADC, 1980 - 2018, Selected years" xr:uid="{00000000-0004-0000-0500-000005000000}"/>
    <hyperlink ref="B38" location="'2.2.20'!A1" display="2.2.20 Percentage of people living with HIV receiving antiretroviral (%) in SADC, 1980 - 2018, Selected years" xr:uid="{00000000-0004-0000-0500-000006000000}"/>
    <hyperlink ref="B37" location="'2.2.19'!A1" display="2.2.19 Prevalence Rate of HIV in SADC By Sex, (% of Population Age 15-24 Years), 2000 - 2018" xr:uid="{00000000-0004-0000-0500-000007000000}"/>
    <hyperlink ref="B36" location="'2.2.18'!A1" display="2.2.18 Adults (age 15+) newly infected with HIV in SADC, 1980 - 2018, Selected years" xr:uid="{00000000-0004-0000-0500-000008000000}"/>
    <hyperlink ref="B35" location="'2.2.17'!A1" display="2.2.17 Adults (age 15+) living with HIV in SADC, 1980 - 2018, Selected years" xr:uid="{00000000-0004-0000-0500-000009000000}"/>
    <hyperlink ref="B34" location="'2.2.16'!A1" display="2.2.16 Prevalence Rate of HIV in SADC by Sex, (% of Population Age 15-49 Years), 1990 - 2018" xr:uid="{00000000-0004-0000-0500-00000A000000}"/>
    <hyperlink ref="B33" location="'2.2.15'!A1" display="2.2.15  AIDS Deaths in SADC, Number, 1990 - 2018" xr:uid="{00000000-0004-0000-0500-00000B000000}"/>
    <hyperlink ref="B32" location="'2.2.14'!A1" display="2.2.14 Incidence of Tuberculosis in SADC,  (Per Hundred Thousand Persons), 1990 - 2018  " xr:uid="{00000000-0004-0000-0500-00000C000000}"/>
    <hyperlink ref="B31" location="'2.2.13'!A1" display="2.2.13 Prevalence of Tuberculosis in SADC,  Per Hundred Thousand  Persons, 1990 - 2018" xr:uid="{00000000-0004-0000-0500-00000D000000}"/>
    <hyperlink ref="B30" location="'2.2.12'!A1" display="2.2.12   Percentage of  Children in SADC Immunized for Pol3, (% of One-Year-Old Children), 1990 - 2018" xr:uid="{00000000-0004-0000-0500-00000E000000}"/>
    <hyperlink ref="B29" location="'2.2.11'!A1" display=" 2.2.11   Percentage of Children in SADC Immunized for Measles, (% of Children Ages 12-23 Months), 1990 - 2018" xr:uid="{00000000-0004-0000-0500-00000F000000}"/>
    <hyperlink ref="B28" location="'2.2.10'!A1" display="2.2.10 Percentage of Children in SADC Immunized for HepB3, (% of One-Year-Old Children), 1995 - 2018" xr:uid="{00000000-0004-0000-0500-000010000000}"/>
    <hyperlink ref="B27" location="'2.2.9'!A1" display="2.2.9  Percentage of Children in SADC Immunized for DPT, (% of Children Ages 12-23 Months), 1990 - 2018" xr:uid="{00000000-0004-0000-0500-000011000000}"/>
    <hyperlink ref="B26" location="'2.2.8'!A1" display="2.2.8  Percentage of Children in SADC Immunized for BCG, (% of One-Year-Old Children), 1990 - 2018" xr:uid="{00000000-0004-0000-0500-000012000000}"/>
    <hyperlink ref="B25" location="'2.2.7'!A1" display="2.2.7 Antenatal care coverage, at least one visit (%), 1980 - 2018, Selected years" xr:uid="{00000000-0004-0000-0500-000013000000}"/>
    <hyperlink ref="B24" location="'2.2.6'!A1" display="2.2.6 Proportion of births attended by skilled health personnel (% of Total) in SADC, 1980 - 2018, Selected years" xr:uid="{00000000-0004-0000-0500-000014000000}"/>
    <hyperlink ref="B23" location="'2.2.5'!A1" display="2.2.5  Maternal Mortality Ratio in SADC By Year, Per Hundred Thousand Live Births, 1990 - 2018, Selected Years" xr:uid="{00000000-0004-0000-0500-000015000000}"/>
    <hyperlink ref="B22" location="'2.2.4'!A1" display="2.2.4 Neonatal mortality rates (per 1000 live births), 1980 - 2018, Selected years" xr:uid="{00000000-0004-0000-0500-000016000000}"/>
    <hyperlink ref="B21" location="'2.2.3'!A1" display="2.2.3 Malnutrition prevalence, weight for age (% of children under 5), 1980 - 2018, Selected years" xr:uid="{00000000-0004-0000-0500-000017000000}"/>
    <hyperlink ref="B13" location="'2.1.14'!A1" display="2.1.14  Graduates in Tertiary Education  in SADC by Broad Field of Education  and By Sex, Number, 1999 - 2018" xr:uid="{00000000-0004-0000-0500-000018000000}"/>
    <hyperlink ref="B12" location="'2.1.13'!A1" display="2.1.13  Higher Education Enrolment in SADC by Key Fields of Study and By Sex (Full-time equivalents), Number, 2006 - 2018" xr:uid="{00000000-0004-0000-0500-000019000000}"/>
    <hyperlink ref="B10" location="'2.1.12'!A1" display="2.1.12   Pupil-Teacher Ratio in Primary and Secondary School in SADC, Number of Pupils Per Teacher, 2000  - 2018, Selected Years" xr:uid="{00000000-0004-0000-0500-00001A000000}"/>
    <hyperlink ref="B9" location="'2.1.11'!A1" display="2.1.11    Ratio of Girls/Females to Boys/Males in Primary, Secondary and Tertiary School  in SADC, 2000 - 2018" xr:uid="{00000000-0004-0000-0500-00001B000000}"/>
    <hyperlink ref="B8" location="'2.1.10'!A1" display="2.1.10  Number of out of school children at Primary school age By Sex, 2007 - 2018" xr:uid="{00000000-0004-0000-0500-00001C000000}"/>
    <hyperlink ref="B7" location="'2.1.9'!A1" display="2.1.9  Completion rate- Upper Secondary education By Sex, (%), 2007 - 2018" xr:uid="{00000000-0004-0000-0500-00001D000000}"/>
    <hyperlink ref="B6" location="'2.1.8'!A1" display="2.1.8  Completion rate- Lower Secondary education By Sex, (%), 2007 - 2018" xr:uid="{00000000-0004-0000-0500-00001E000000}"/>
    <hyperlink ref="B5" location="'2.1.7'!A1" display="2.1.7  Completion rate- Primary education By Sex, (%), 2007 - 2018" xr:uid="{00000000-0004-0000-0500-00001F000000}"/>
    <hyperlink ref="B11" location="'2.2.12B'!A1" display="2.1.12b Pupil-trained Teacher Ratio in Primary and Secondary School in SADC, Number of Pupils Per Teacher, 2000  - 2019, (Headcount)" xr:uid="{00000000-0004-0000-0500-000020000000}"/>
  </hyperlinks>
  <pageMargins left="0.7" right="0.7" top="0.75" bottom="0.75" header="0.3" footer="0.3"/>
  <pageSetup scale="6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X67"/>
  <sheetViews>
    <sheetView zoomScale="90" zoomScaleNormal="90" workbookViewId="0">
      <pane xSplit="2" ySplit="3" topLeftCell="C21" activePane="bottomRight" state="frozen"/>
      <selection pane="topRight" activeCell="C1" sqref="C1"/>
      <selection pane="bottomLeft" activeCell="A4" sqref="A4"/>
      <selection pane="bottomRight"/>
    </sheetView>
  </sheetViews>
  <sheetFormatPr defaultColWidth="9.21875" defaultRowHeight="14.4"/>
  <cols>
    <col min="1" max="1" width="33.77734375" customWidth="1"/>
    <col min="2" max="2" width="9" customWidth="1"/>
    <col min="3" max="16" width="9.44140625" customWidth="1"/>
  </cols>
  <sheetData>
    <row r="1" spans="1:24">
      <c r="A1" s="29" t="s">
        <v>710</v>
      </c>
      <c r="B1" s="24"/>
      <c r="C1" s="24"/>
      <c r="D1" s="24"/>
      <c r="E1" s="24"/>
      <c r="F1" s="24"/>
      <c r="G1" s="24"/>
      <c r="H1" s="24"/>
      <c r="I1" s="24"/>
      <c r="J1" s="24"/>
    </row>
    <row r="2" spans="1:24" ht="15" thickBot="1">
      <c r="A2" s="24"/>
      <c r="B2" s="24"/>
      <c r="C2" s="24"/>
      <c r="D2" s="24"/>
      <c r="E2" s="24"/>
      <c r="F2" s="24"/>
      <c r="G2" s="24"/>
      <c r="H2" s="24"/>
      <c r="I2" s="24"/>
      <c r="J2" s="24"/>
    </row>
    <row r="3" spans="1:24" ht="15" thickBot="1">
      <c r="A3" s="541" t="s">
        <v>15</v>
      </c>
      <c r="B3" s="542" t="s">
        <v>45</v>
      </c>
      <c r="C3" s="536">
        <v>2010</v>
      </c>
      <c r="D3" s="537">
        <v>2011</v>
      </c>
      <c r="E3" s="537">
        <v>2012</v>
      </c>
      <c r="F3" s="537">
        <v>2013</v>
      </c>
      <c r="G3" s="537">
        <v>2014</v>
      </c>
      <c r="H3" s="537">
        <v>2015</v>
      </c>
      <c r="I3" s="538">
        <v>2016</v>
      </c>
      <c r="J3" s="538">
        <v>2017</v>
      </c>
      <c r="K3" s="538">
        <v>2018</v>
      </c>
      <c r="L3" s="538">
        <v>2019</v>
      </c>
      <c r="M3" s="538">
        <v>2020</v>
      </c>
      <c r="N3" s="538">
        <v>2021</v>
      </c>
      <c r="O3" s="538">
        <v>2022</v>
      </c>
      <c r="P3" s="539">
        <v>2023</v>
      </c>
    </row>
    <row r="4" spans="1:24">
      <c r="A4" s="730" t="s">
        <v>14</v>
      </c>
      <c r="B4" s="540" t="s">
        <v>43</v>
      </c>
      <c r="C4" s="534">
        <v>515304</v>
      </c>
      <c r="D4" s="534">
        <v>603347</v>
      </c>
      <c r="E4" s="534"/>
      <c r="F4" s="534"/>
      <c r="G4" s="534"/>
      <c r="H4" s="534"/>
      <c r="I4" s="534"/>
      <c r="J4" s="534"/>
      <c r="K4" s="534"/>
      <c r="L4" s="534"/>
      <c r="M4" s="534"/>
      <c r="N4" s="534"/>
      <c r="O4" s="534"/>
      <c r="P4" s="535"/>
      <c r="X4" s="48" t="s">
        <v>12</v>
      </c>
    </row>
    <row r="5" spans="1:24">
      <c r="A5" s="728"/>
      <c r="B5" s="497" t="s">
        <v>44</v>
      </c>
      <c r="C5" s="126">
        <v>215471</v>
      </c>
      <c r="D5" s="126">
        <v>170490</v>
      </c>
      <c r="E5" s="126"/>
      <c r="F5" s="126"/>
      <c r="G5" s="126"/>
      <c r="H5" s="126"/>
      <c r="I5" s="126"/>
      <c r="J5" s="126"/>
      <c r="K5" s="126"/>
      <c r="L5" s="126"/>
      <c r="M5" s="126"/>
      <c r="N5" s="126"/>
      <c r="O5" s="126"/>
      <c r="P5" s="414"/>
      <c r="Q5" s="72"/>
    </row>
    <row r="6" spans="1:24">
      <c r="A6" s="728"/>
      <c r="B6" s="497" t="s">
        <v>46</v>
      </c>
      <c r="C6" s="126">
        <v>730775</v>
      </c>
      <c r="D6" s="126">
        <v>773837</v>
      </c>
      <c r="E6" s="126"/>
      <c r="F6" s="126"/>
      <c r="G6" s="126"/>
      <c r="H6" s="126"/>
      <c r="I6" s="126"/>
      <c r="J6" s="126"/>
      <c r="K6" s="126"/>
      <c r="L6" s="126"/>
      <c r="M6" s="126"/>
      <c r="N6" s="126"/>
      <c r="O6" s="126"/>
      <c r="P6" s="414"/>
      <c r="R6" s="156" t="s">
        <v>28</v>
      </c>
    </row>
    <row r="7" spans="1:24">
      <c r="A7" s="728" t="s">
        <v>13</v>
      </c>
      <c r="B7" s="497" t="s">
        <v>43</v>
      </c>
      <c r="C7" s="126"/>
      <c r="D7" s="126"/>
      <c r="E7" s="126">
        <v>15889</v>
      </c>
      <c r="F7" s="126">
        <v>16398</v>
      </c>
      <c r="G7" s="126">
        <v>16996</v>
      </c>
      <c r="H7" s="126"/>
      <c r="I7" s="126"/>
      <c r="J7" s="126"/>
      <c r="K7" s="126"/>
      <c r="L7" s="126"/>
      <c r="M7" s="126"/>
      <c r="N7" s="126">
        <v>33483</v>
      </c>
      <c r="O7" s="126"/>
      <c r="P7" s="414"/>
      <c r="R7" s="150"/>
    </row>
    <row r="8" spans="1:24" ht="15" customHeight="1">
      <c r="A8" s="728"/>
      <c r="B8" s="497" t="s">
        <v>44</v>
      </c>
      <c r="C8" s="126"/>
      <c r="D8" s="126"/>
      <c r="E8" s="126">
        <v>19429</v>
      </c>
      <c r="F8" s="126">
        <v>19247</v>
      </c>
      <c r="G8" s="126">
        <v>19288</v>
      </c>
      <c r="H8" s="126"/>
      <c r="I8" s="126"/>
      <c r="J8" s="126"/>
      <c r="K8" s="126"/>
      <c r="L8" s="126"/>
      <c r="M8" s="126"/>
      <c r="N8" s="126">
        <v>37962</v>
      </c>
      <c r="O8" s="126"/>
      <c r="P8" s="414"/>
      <c r="R8" s="685" t="s">
        <v>327</v>
      </c>
      <c r="S8" s="685"/>
      <c r="T8" s="685"/>
      <c r="U8" s="685"/>
      <c r="V8" s="685"/>
    </row>
    <row r="9" spans="1:24">
      <c r="A9" s="728"/>
      <c r="B9" s="497" t="s">
        <v>46</v>
      </c>
      <c r="C9" s="126"/>
      <c r="D9" s="126"/>
      <c r="E9" s="126">
        <v>35318</v>
      </c>
      <c r="F9" s="126">
        <v>35645</v>
      </c>
      <c r="G9" s="126">
        <v>36284</v>
      </c>
      <c r="H9" s="126"/>
      <c r="I9" s="126"/>
      <c r="J9" s="126"/>
      <c r="K9" s="126"/>
      <c r="L9" s="126"/>
      <c r="M9" s="126"/>
      <c r="N9" s="126">
        <v>71445</v>
      </c>
      <c r="O9" s="126"/>
      <c r="P9" s="414"/>
      <c r="R9" s="685"/>
      <c r="S9" s="685"/>
      <c r="T9" s="685"/>
      <c r="U9" s="685"/>
      <c r="V9" s="685"/>
    </row>
    <row r="10" spans="1:24">
      <c r="A10" s="728" t="s">
        <v>259</v>
      </c>
      <c r="B10" s="497" t="s">
        <v>43</v>
      </c>
      <c r="C10" s="126"/>
      <c r="D10" s="126"/>
      <c r="E10" s="126"/>
      <c r="F10" s="126">
        <v>7970</v>
      </c>
      <c r="G10" s="126">
        <v>8261</v>
      </c>
      <c r="H10" s="126"/>
      <c r="I10" s="126"/>
      <c r="J10" s="126">
        <v>9185</v>
      </c>
      <c r="K10" s="107">
        <v>7458</v>
      </c>
      <c r="L10" s="126"/>
      <c r="M10" s="126"/>
      <c r="N10" s="126"/>
      <c r="O10" s="126"/>
      <c r="P10" s="414"/>
      <c r="R10" s="685"/>
      <c r="S10" s="685"/>
      <c r="T10" s="685"/>
      <c r="U10" s="685"/>
      <c r="V10" s="685"/>
    </row>
    <row r="11" spans="1:24">
      <c r="A11" s="728"/>
      <c r="B11" s="497" t="s">
        <v>44</v>
      </c>
      <c r="C11" s="126"/>
      <c r="D11" s="126"/>
      <c r="E11" s="126"/>
      <c r="F11" s="126">
        <v>5593</v>
      </c>
      <c r="G11" s="126">
        <v>7084</v>
      </c>
      <c r="H11" s="126"/>
      <c r="I11" s="126"/>
      <c r="J11" s="126">
        <v>8750</v>
      </c>
      <c r="K11" s="126">
        <v>7333</v>
      </c>
      <c r="L11" s="126"/>
      <c r="M11" s="126"/>
      <c r="N11" s="126"/>
      <c r="O11" s="126"/>
      <c r="P11" s="414"/>
      <c r="R11" s="685"/>
      <c r="S11" s="685"/>
      <c r="T11" s="685"/>
      <c r="U11" s="685"/>
      <c r="V11" s="685"/>
    </row>
    <row r="12" spans="1:24">
      <c r="A12" s="728"/>
      <c r="B12" s="497" t="s">
        <v>46</v>
      </c>
      <c r="C12" s="126"/>
      <c r="D12" s="126"/>
      <c r="E12" s="126"/>
      <c r="F12" s="126">
        <v>13563</v>
      </c>
      <c r="G12" s="126">
        <v>15345</v>
      </c>
      <c r="H12" s="126"/>
      <c r="I12" s="126"/>
      <c r="J12" s="126">
        <v>17935</v>
      </c>
      <c r="K12" s="126">
        <v>14791</v>
      </c>
      <c r="L12" s="126"/>
      <c r="M12" s="126"/>
      <c r="N12" s="126"/>
      <c r="O12" s="126"/>
      <c r="P12" s="414"/>
      <c r="R12" s="685"/>
      <c r="S12" s="685"/>
      <c r="T12" s="685"/>
      <c r="U12" s="685"/>
      <c r="V12" s="685"/>
    </row>
    <row r="13" spans="1:24" ht="15" customHeight="1">
      <c r="A13" s="728" t="s">
        <v>85</v>
      </c>
      <c r="B13" s="497" t="s">
        <v>43</v>
      </c>
      <c r="C13" s="126"/>
      <c r="D13" s="126"/>
      <c r="E13" s="126"/>
      <c r="F13" s="126"/>
      <c r="G13" s="126"/>
      <c r="H13" s="126"/>
      <c r="I13" s="126"/>
      <c r="J13" s="126"/>
      <c r="K13" s="126"/>
      <c r="L13" s="126"/>
      <c r="M13" s="126"/>
      <c r="N13" s="126"/>
      <c r="O13" s="126"/>
      <c r="P13" s="414"/>
      <c r="R13" s="685" t="s">
        <v>368</v>
      </c>
      <c r="S13" s="685"/>
      <c r="T13" s="685"/>
      <c r="U13" s="685"/>
      <c r="V13" s="685"/>
    </row>
    <row r="14" spans="1:24" ht="15" customHeight="1">
      <c r="A14" s="728"/>
      <c r="B14" s="497" t="s">
        <v>44</v>
      </c>
      <c r="C14" s="126"/>
      <c r="D14" s="126"/>
      <c r="E14" s="126"/>
      <c r="F14" s="126"/>
      <c r="G14" s="126"/>
      <c r="H14" s="126"/>
      <c r="I14" s="126"/>
      <c r="J14" s="126"/>
      <c r="K14" s="126"/>
      <c r="L14" s="126"/>
      <c r="M14" s="126"/>
      <c r="N14" s="126"/>
      <c r="O14" s="126"/>
      <c r="P14" s="414"/>
      <c r="R14" s="685"/>
      <c r="S14" s="685"/>
      <c r="T14" s="685"/>
      <c r="U14" s="685"/>
      <c r="V14" s="685"/>
    </row>
    <row r="15" spans="1:24">
      <c r="A15" s="728"/>
      <c r="B15" s="497" t="s">
        <v>46</v>
      </c>
      <c r="C15" s="126"/>
      <c r="D15" s="126"/>
      <c r="E15" s="126"/>
      <c r="F15" s="126"/>
      <c r="G15" s="126"/>
      <c r="H15" s="126"/>
      <c r="I15" s="126"/>
      <c r="J15" s="126"/>
      <c r="K15" s="126"/>
      <c r="L15" s="126"/>
      <c r="M15" s="126"/>
      <c r="N15" s="126"/>
      <c r="O15" s="126"/>
      <c r="P15" s="414"/>
      <c r="R15" s="685"/>
      <c r="S15" s="685"/>
      <c r="T15" s="685"/>
      <c r="U15" s="685"/>
      <c r="V15" s="685"/>
    </row>
    <row r="16" spans="1:24">
      <c r="A16" s="728" t="s">
        <v>258</v>
      </c>
      <c r="B16" s="497" t="s">
        <v>43</v>
      </c>
      <c r="C16" s="126">
        <v>12301</v>
      </c>
      <c r="D16" s="126">
        <v>9550</v>
      </c>
      <c r="E16" s="126">
        <v>12968</v>
      </c>
      <c r="F16" s="126">
        <v>15980</v>
      </c>
      <c r="G16" s="126">
        <v>15245</v>
      </c>
      <c r="H16" s="126">
        <v>16453</v>
      </c>
      <c r="I16" s="126">
        <v>16596</v>
      </c>
      <c r="J16" s="126">
        <v>17972</v>
      </c>
      <c r="K16" s="126">
        <v>12515</v>
      </c>
      <c r="L16" s="126">
        <v>11383</v>
      </c>
      <c r="M16" s="126"/>
      <c r="N16" s="126"/>
      <c r="O16" s="126"/>
      <c r="P16" s="414"/>
      <c r="R16" s="685"/>
      <c r="S16" s="685"/>
      <c r="T16" s="685"/>
      <c r="U16" s="685"/>
      <c r="V16" s="685"/>
    </row>
    <row r="17" spans="1:24">
      <c r="A17" s="728"/>
      <c r="B17" s="497" t="s">
        <v>44</v>
      </c>
      <c r="C17" s="126">
        <v>11133</v>
      </c>
      <c r="D17" s="126">
        <v>3786</v>
      </c>
      <c r="E17" s="126">
        <v>9613</v>
      </c>
      <c r="F17" s="126">
        <v>14249</v>
      </c>
      <c r="G17" s="126">
        <v>13891</v>
      </c>
      <c r="H17" s="126">
        <v>15323</v>
      </c>
      <c r="I17" s="126">
        <v>15389</v>
      </c>
      <c r="J17" s="126">
        <v>17918</v>
      </c>
      <c r="K17" s="126">
        <v>9630</v>
      </c>
      <c r="L17" s="126">
        <v>9089</v>
      </c>
      <c r="M17" s="126"/>
      <c r="N17" s="126"/>
      <c r="O17" s="126"/>
      <c r="P17" s="414"/>
      <c r="R17" s="151"/>
      <c r="S17" s="151"/>
      <c r="T17" s="151"/>
      <c r="U17" s="151"/>
      <c r="V17" s="151"/>
    </row>
    <row r="18" spans="1:24">
      <c r="A18" s="728"/>
      <c r="B18" s="497" t="s">
        <v>46</v>
      </c>
      <c r="C18" s="126">
        <v>23434</v>
      </c>
      <c r="D18" s="126">
        <v>13336</v>
      </c>
      <c r="E18" s="126">
        <v>22581</v>
      </c>
      <c r="F18" s="126">
        <v>30229</v>
      </c>
      <c r="G18" s="126">
        <v>29136</v>
      </c>
      <c r="H18" s="126">
        <v>31776</v>
      </c>
      <c r="I18" s="126">
        <v>31985</v>
      </c>
      <c r="J18" s="126">
        <v>35890</v>
      </c>
      <c r="K18" s="126">
        <v>22145</v>
      </c>
      <c r="L18" s="126">
        <v>20472</v>
      </c>
      <c r="M18" s="126"/>
      <c r="N18" s="126"/>
      <c r="O18" s="126"/>
      <c r="P18" s="414"/>
      <c r="R18" s="155" t="s">
        <v>742</v>
      </c>
      <c r="S18" s="151"/>
      <c r="T18" s="151"/>
      <c r="U18" s="151"/>
      <c r="V18" s="151"/>
    </row>
    <row r="19" spans="1:24">
      <c r="A19" s="728" t="s">
        <v>11</v>
      </c>
      <c r="B19" s="497" t="s">
        <v>43</v>
      </c>
      <c r="C19" s="126">
        <v>15100</v>
      </c>
      <c r="D19" s="126">
        <v>15380</v>
      </c>
      <c r="E19" s="126">
        <v>14832</v>
      </c>
      <c r="F19" s="126">
        <v>12897</v>
      </c>
      <c r="G19" s="126">
        <v>12767</v>
      </c>
      <c r="H19" s="126">
        <v>10829</v>
      </c>
      <c r="I19" s="126">
        <v>7097</v>
      </c>
      <c r="J19" s="126">
        <v>3109</v>
      </c>
      <c r="K19" s="126"/>
      <c r="L19" s="126"/>
      <c r="M19" s="126"/>
      <c r="N19" s="126"/>
      <c r="O19" s="126"/>
      <c r="P19" s="414"/>
      <c r="R19" s="152"/>
      <c r="S19" s="151"/>
      <c r="T19" s="151"/>
      <c r="U19" s="151"/>
      <c r="V19" s="151"/>
    </row>
    <row r="20" spans="1:24" ht="15" customHeight="1">
      <c r="A20" s="728"/>
      <c r="B20" s="497" t="s">
        <v>44</v>
      </c>
      <c r="C20" s="126">
        <v>18463</v>
      </c>
      <c r="D20" s="126">
        <v>17741</v>
      </c>
      <c r="E20" s="126">
        <v>17719</v>
      </c>
      <c r="F20" s="126">
        <v>16594</v>
      </c>
      <c r="G20" s="126">
        <v>15859</v>
      </c>
      <c r="H20" s="126">
        <v>12787</v>
      </c>
      <c r="I20" s="126">
        <v>9258</v>
      </c>
      <c r="J20" s="126">
        <v>4299</v>
      </c>
      <c r="K20" s="126"/>
      <c r="L20" s="126"/>
      <c r="M20" s="126"/>
      <c r="N20" s="126"/>
      <c r="O20" s="126"/>
      <c r="P20" s="414"/>
      <c r="R20" s="719" t="s">
        <v>741</v>
      </c>
      <c r="S20" s="719"/>
      <c r="T20" s="719"/>
      <c r="U20" s="719"/>
      <c r="V20" s="719"/>
      <c r="W20" s="719"/>
      <c r="X20" s="719"/>
    </row>
    <row r="21" spans="1:24">
      <c r="A21" s="728"/>
      <c r="B21" s="497" t="s">
        <v>46</v>
      </c>
      <c r="C21" s="126">
        <v>33563</v>
      </c>
      <c r="D21" s="126">
        <v>33121</v>
      </c>
      <c r="E21" s="126">
        <v>32551</v>
      </c>
      <c r="F21" s="126">
        <v>29491</v>
      </c>
      <c r="G21" s="126">
        <v>28626</v>
      </c>
      <c r="H21" s="126">
        <v>23616</v>
      </c>
      <c r="I21" s="126">
        <v>16355</v>
      </c>
      <c r="J21" s="126">
        <v>7408</v>
      </c>
      <c r="K21" s="126"/>
      <c r="L21" s="126"/>
      <c r="M21" s="126"/>
      <c r="N21" s="126"/>
      <c r="O21" s="126"/>
      <c r="P21" s="414"/>
      <c r="R21" s="719"/>
      <c r="S21" s="719"/>
      <c r="T21" s="719"/>
      <c r="U21" s="719"/>
      <c r="V21" s="719"/>
      <c r="W21" s="719"/>
      <c r="X21" s="719"/>
    </row>
    <row r="22" spans="1:24">
      <c r="A22" s="728" t="s">
        <v>10</v>
      </c>
      <c r="B22" s="497" t="s">
        <v>43</v>
      </c>
      <c r="C22" s="126"/>
      <c r="D22" s="126"/>
      <c r="E22" s="126"/>
      <c r="F22" s="126"/>
      <c r="G22" s="126"/>
      <c r="H22" s="126"/>
      <c r="I22" s="126"/>
      <c r="J22" s="126"/>
      <c r="K22" s="126">
        <v>559022.36400000018</v>
      </c>
      <c r="L22" s="126">
        <v>58411</v>
      </c>
      <c r="M22" s="126">
        <v>13984</v>
      </c>
      <c r="N22" s="126"/>
      <c r="O22" s="126"/>
      <c r="P22" s="414"/>
      <c r="R22" s="719"/>
      <c r="S22" s="719"/>
      <c r="T22" s="719"/>
      <c r="U22" s="719"/>
      <c r="V22" s="719"/>
      <c r="W22" s="719"/>
      <c r="X22" s="719"/>
    </row>
    <row r="23" spans="1:24">
      <c r="A23" s="728"/>
      <c r="B23" s="497" t="s">
        <v>44</v>
      </c>
      <c r="C23" s="126"/>
      <c r="D23" s="126"/>
      <c r="E23" s="126"/>
      <c r="F23" s="126"/>
      <c r="G23" s="126"/>
      <c r="H23" s="126"/>
      <c r="I23" s="126"/>
      <c r="J23" s="126"/>
      <c r="K23" s="126">
        <v>609148.17599999986</v>
      </c>
      <c r="L23" s="126">
        <v>149406</v>
      </c>
      <c r="M23" s="126">
        <v>105046</v>
      </c>
      <c r="N23" s="126"/>
      <c r="O23" s="126"/>
      <c r="P23" s="414"/>
      <c r="R23" s="719"/>
      <c r="S23" s="719"/>
      <c r="T23" s="719"/>
      <c r="U23" s="719"/>
      <c r="V23" s="719"/>
      <c r="W23" s="719"/>
      <c r="X23" s="719"/>
    </row>
    <row r="24" spans="1:24">
      <c r="A24" s="728"/>
      <c r="B24" s="497" t="s">
        <v>46</v>
      </c>
      <c r="C24" s="126"/>
      <c r="D24" s="126"/>
      <c r="E24" s="126"/>
      <c r="F24" s="126"/>
      <c r="G24" s="126">
        <v>64714.2421875</v>
      </c>
      <c r="H24" s="126">
        <v>67570.65625</v>
      </c>
      <c r="I24" s="126">
        <v>70601.28125</v>
      </c>
      <c r="J24" s="126">
        <v>74824.578125</v>
      </c>
      <c r="K24" s="126">
        <f>K22+K23</f>
        <v>1168170.54</v>
      </c>
      <c r="L24" s="126">
        <v>207817</v>
      </c>
      <c r="M24" s="126">
        <v>119030</v>
      </c>
      <c r="N24" s="126"/>
      <c r="O24" s="126"/>
      <c r="P24" s="414"/>
      <c r="R24" s="719"/>
      <c r="S24" s="719"/>
      <c r="T24" s="719"/>
      <c r="U24" s="719"/>
      <c r="V24" s="719"/>
      <c r="W24" s="719"/>
      <c r="X24" s="719"/>
    </row>
    <row r="25" spans="1:24">
      <c r="A25" s="728" t="s">
        <v>9</v>
      </c>
      <c r="B25" s="497" t="s">
        <v>43</v>
      </c>
      <c r="C25" s="126"/>
      <c r="D25" s="126"/>
      <c r="E25" s="126"/>
      <c r="F25" s="126"/>
      <c r="G25" s="126"/>
      <c r="H25" s="126"/>
      <c r="I25" s="126"/>
      <c r="J25" s="126"/>
      <c r="K25" s="126"/>
      <c r="L25" s="126"/>
      <c r="M25" s="126"/>
      <c r="N25" s="126"/>
      <c r="O25" s="126"/>
      <c r="P25" s="414"/>
      <c r="R25" s="719"/>
      <c r="S25" s="719"/>
      <c r="T25" s="719"/>
      <c r="U25" s="719"/>
      <c r="V25" s="719"/>
      <c r="W25" s="719"/>
      <c r="X25" s="719"/>
    </row>
    <row r="26" spans="1:24">
      <c r="A26" s="728"/>
      <c r="B26" s="497" t="s">
        <v>44</v>
      </c>
      <c r="C26" s="126"/>
      <c r="D26" s="126"/>
      <c r="E26" s="126"/>
      <c r="F26" s="126"/>
      <c r="G26" s="126"/>
      <c r="H26" s="126"/>
      <c r="I26" s="126"/>
      <c r="J26" s="126"/>
      <c r="K26" s="126"/>
      <c r="L26" s="126"/>
      <c r="M26" s="126"/>
      <c r="N26" s="126"/>
      <c r="O26" s="126"/>
      <c r="P26" s="414"/>
      <c r="R26" s="719"/>
      <c r="S26" s="719"/>
      <c r="T26" s="719"/>
      <c r="U26" s="719"/>
      <c r="V26" s="719"/>
      <c r="W26" s="719"/>
      <c r="X26" s="719"/>
    </row>
    <row r="27" spans="1:24">
      <c r="A27" s="728"/>
      <c r="B27" s="497" t="s">
        <v>46</v>
      </c>
      <c r="C27" s="126"/>
      <c r="D27" s="126"/>
      <c r="E27" s="126"/>
      <c r="F27" s="126"/>
      <c r="G27" s="126"/>
      <c r="H27" s="126"/>
      <c r="I27" s="126"/>
      <c r="J27" s="126"/>
      <c r="K27" s="126"/>
      <c r="L27" s="126"/>
      <c r="M27" s="126"/>
      <c r="N27" s="126"/>
      <c r="O27" s="126"/>
      <c r="P27" s="414"/>
      <c r="R27" s="719"/>
      <c r="S27" s="719"/>
      <c r="T27" s="719"/>
      <c r="U27" s="719"/>
      <c r="V27" s="719"/>
      <c r="W27" s="719"/>
      <c r="X27" s="719"/>
    </row>
    <row r="28" spans="1:24">
      <c r="A28" s="728" t="s">
        <v>8</v>
      </c>
      <c r="B28" s="497" t="s">
        <v>43</v>
      </c>
      <c r="C28" s="126"/>
      <c r="D28" s="126"/>
      <c r="E28" s="126">
        <v>1789</v>
      </c>
      <c r="F28" s="126">
        <v>491</v>
      </c>
      <c r="G28" s="126">
        <v>572</v>
      </c>
      <c r="H28" s="126">
        <v>577</v>
      </c>
      <c r="I28" s="126"/>
      <c r="J28" s="126">
        <v>407</v>
      </c>
      <c r="K28" s="126">
        <v>70</v>
      </c>
      <c r="L28" s="126">
        <v>94</v>
      </c>
      <c r="M28" s="126">
        <v>314</v>
      </c>
      <c r="N28" s="126">
        <v>965</v>
      </c>
      <c r="O28" s="126"/>
      <c r="P28" s="414"/>
    </row>
    <row r="29" spans="1:24">
      <c r="A29" s="728"/>
      <c r="B29" s="497" t="s">
        <v>44</v>
      </c>
      <c r="C29" s="126"/>
      <c r="D29" s="126"/>
      <c r="E29" s="126">
        <v>2943</v>
      </c>
      <c r="F29" s="126">
        <v>1814</v>
      </c>
      <c r="G29" s="126">
        <v>1442</v>
      </c>
      <c r="H29" s="126">
        <v>1110</v>
      </c>
      <c r="I29" s="126"/>
      <c r="J29" s="126">
        <v>677</v>
      </c>
      <c r="K29" s="126">
        <v>556</v>
      </c>
      <c r="L29" s="126">
        <v>685</v>
      </c>
      <c r="M29" s="126">
        <v>222</v>
      </c>
      <c r="N29" s="126">
        <v>1710</v>
      </c>
      <c r="O29" s="126"/>
      <c r="P29" s="414"/>
      <c r="R29" s="725" t="s">
        <v>726</v>
      </c>
      <c r="S29" s="725"/>
      <c r="T29" s="725"/>
      <c r="U29" s="725"/>
      <c r="V29" s="725"/>
      <c r="W29" s="725"/>
      <c r="X29" s="725"/>
    </row>
    <row r="30" spans="1:24">
      <c r="A30" s="728"/>
      <c r="B30" s="497" t="s">
        <v>46</v>
      </c>
      <c r="C30" s="126">
        <v>1209</v>
      </c>
      <c r="D30" s="126">
        <v>1338</v>
      </c>
      <c r="E30" s="126">
        <v>4732</v>
      </c>
      <c r="F30" s="126">
        <v>2305</v>
      </c>
      <c r="G30" s="126">
        <v>2014</v>
      </c>
      <c r="H30" s="126">
        <v>1687</v>
      </c>
      <c r="I30" s="126">
        <v>936</v>
      </c>
      <c r="J30" s="126">
        <v>1084</v>
      </c>
      <c r="K30" s="126">
        <v>431</v>
      </c>
      <c r="L30" s="126">
        <v>779</v>
      </c>
      <c r="M30" s="126">
        <v>536</v>
      </c>
      <c r="N30" s="126">
        <v>2675</v>
      </c>
      <c r="O30" s="126"/>
      <c r="P30" s="414"/>
      <c r="R30" s="725"/>
      <c r="S30" s="725"/>
      <c r="T30" s="725"/>
      <c r="U30" s="725"/>
      <c r="V30" s="725"/>
      <c r="W30" s="725"/>
      <c r="X30" s="725"/>
    </row>
    <row r="31" spans="1:24">
      <c r="A31" s="728" t="s">
        <v>6</v>
      </c>
      <c r="B31" s="497" t="s">
        <v>43</v>
      </c>
      <c r="C31" s="126">
        <v>309634</v>
      </c>
      <c r="D31" s="126">
        <v>366644</v>
      </c>
      <c r="E31" s="126">
        <v>370938</v>
      </c>
      <c r="F31" s="126">
        <v>351530</v>
      </c>
      <c r="G31" s="126">
        <v>336489</v>
      </c>
      <c r="H31" s="126">
        <v>305669</v>
      </c>
      <c r="I31" s="126">
        <v>313674</v>
      </c>
      <c r="J31" s="126">
        <v>335103</v>
      </c>
      <c r="K31" s="126">
        <v>219096</v>
      </c>
      <c r="L31" s="126">
        <v>146265.01682096015</v>
      </c>
      <c r="M31" s="126">
        <v>146265.01682096015</v>
      </c>
      <c r="N31" s="126"/>
      <c r="O31" s="126">
        <v>157910</v>
      </c>
      <c r="P31" s="414"/>
      <c r="R31" s="725"/>
      <c r="S31" s="725"/>
      <c r="T31" s="725"/>
      <c r="U31" s="725"/>
      <c r="V31" s="725"/>
      <c r="W31" s="725"/>
      <c r="X31" s="725"/>
    </row>
    <row r="32" spans="1:24">
      <c r="A32" s="728"/>
      <c r="B32" s="497" t="s">
        <v>44</v>
      </c>
      <c r="C32" s="126">
        <v>160555</v>
      </c>
      <c r="D32" s="126">
        <v>231020</v>
      </c>
      <c r="E32" s="126">
        <v>233811</v>
      </c>
      <c r="F32" s="126">
        <v>209883</v>
      </c>
      <c r="G32" s="126">
        <v>198421</v>
      </c>
      <c r="H32" s="126">
        <v>155357</v>
      </c>
      <c r="I32" s="126">
        <v>199898</v>
      </c>
      <c r="J32" s="126">
        <v>241463</v>
      </c>
      <c r="K32" s="126">
        <v>134743</v>
      </c>
      <c r="L32" s="126">
        <v>169022.57155338</v>
      </c>
      <c r="M32" s="126">
        <v>169022.57155338</v>
      </c>
      <c r="N32" s="126"/>
      <c r="O32" s="126">
        <v>179739</v>
      </c>
      <c r="P32" s="414"/>
    </row>
    <row r="33" spans="1:16">
      <c r="A33" s="728"/>
      <c r="B33" s="497" t="s">
        <v>46</v>
      </c>
      <c r="C33" s="126">
        <v>470189</v>
      </c>
      <c r="D33" s="126">
        <v>597664</v>
      </c>
      <c r="E33" s="126">
        <v>604749</v>
      </c>
      <c r="F33" s="126">
        <v>561413</v>
      </c>
      <c r="G33" s="126">
        <v>534910</v>
      </c>
      <c r="H33" s="126">
        <v>461026</v>
      </c>
      <c r="I33" s="126">
        <v>513572</v>
      </c>
      <c r="J33" s="126">
        <v>576566</v>
      </c>
      <c r="K33" s="126">
        <v>353839</v>
      </c>
      <c r="L33" s="126">
        <f>L31+L32</f>
        <v>315287.58837434015</v>
      </c>
      <c r="M33" s="126">
        <f t="shared" ref="M33:O33" si="0">M31+M32</f>
        <v>315287.58837434015</v>
      </c>
      <c r="N33" s="126"/>
      <c r="O33" s="126">
        <f t="shared" si="0"/>
        <v>337649</v>
      </c>
      <c r="P33" s="414"/>
    </row>
    <row r="34" spans="1:16">
      <c r="A34" s="728" t="s">
        <v>5</v>
      </c>
      <c r="B34" s="497" t="s">
        <v>43</v>
      </c>
      <c r="C34" s="126">
        <v>10189</v>
      </c>
      <c r="D34" s="126"/>
      <c r="E34" s="126">
        <v>4258</v>
      </c>
      <c r="F34" s="126"/>
      <c r="G34" s="126"/>
      <c r="H34" s="126"/>
      <c r="I34" s="126"/>
      <c r="J34" s="126"/>
      <c r="K34" s="126"/>
      <c r="L34" s="126"/>
      <c r="M34" s="126"/>
      <c r="N34" s="126"/>
      <c r="O34" s="126"/>
      <c r="P34" s="414"/>
    </row>
    <row r="35" spans="1:16">
      <c r="A35" s="728"/>
      <c r="B35" s="497" t="s">
        <v>44</v>
      </c>
      <c r="C35" s="126">
        <v>14764</v>
      </c>
      <c r="D35" s="126"/>
      <c r="E35" s="126">
        <v>8490</v>
      </c>
      <c r="F35" s="126"/>
      <c r="G35" s="126"/>
      <c r="H35" s="126"/>
      <c r="I35" s="126"/>
      <c r="J35" s="126"/>
      <c r="K35" s="126"/>
      <c r="L35" s="126"/>
      <c r="M35" s="126"/>
      <c r="N35" s="126"/>
      <c r="O35" s="126"/>
      <c r="P35" s="414"/>
    </row>
    <row r="36" spans="1:16">
      <c r="A36" s="728"/>
      <c r="B36" s="497" t="s">
        <v>46</v>
      </c>
      <c r="C36" s="126">
        <v>24953</v>
      </c>
      <c r="D36" s="126"/>
      <c r="E36" s="126">
        <v>12748</v>
      </c>
      <c r="F36" s="126">
        <v>4095</v>
      </c>
      <c r="G36" s="126"/>
      <c r="H36" s="126"/>
      <c r="I36" s="126"/>
      <c r="J36" s="126">
        <v>5446</v>
      </c>
      <c r="K36" s="126">
        <v>5999</v>
      </c>
      <c r="L36" s="126"/>
      <c r="M36" s="126"/>
      <c r="N36" s="126"/>
      <c r="O36" s="126"/>
      <c r="P36" s="414"/>
    </row>
    <row r="37" spans="1:16">
      <c r="A37" s="728" t="s">
        <v>4</v>
      </c>
      <c r="B37" s="497" t="s">
        <v>43</v>
      </c>
      <c r="C37" s="126"/>
      <c r="D37" s="126"/>
      <c r="E37" s="126"/>
      <c r="F37" s="126"/>
      <c r="G37" s="126"/>
      <c r="H37" s="126">
        <v>39</v>
      </c>
      <c r="I37" s="126">
        <v>89</v>
      </c>
      <c r="J37" s="126">
        <v>61</v>
      </c>
      <c r="K37" s="126">
        <v>40</v>
      </c>
      <c r="L37" s="126">
        <v>126</v>
      </c>
      <c r="M37" s="126">
        <v>151</v>
      </c>
      <c r="N37" s="126">
        <v>149</v>
      </c>
      <c r="O37" s="126">
        <v>92</v>
      </c>
      <c r="P37" s="414"/>
    </row>
    <row r="38" spans="1:16">
      <c r="A38" s="728"/>
      <c r="B38" s="497" t="s">
        <v>44</v>
      </c>
      <c r="C38" s="126"/>
      <c r="D38" s="126"/>
      <c r="E38" s="126"/>
      <c r="F38" s="126"/>
      <c r="G38" s="126"/>
      <c r="H38" s="126">
        <v>21</v>
      </c>
      <c r="I38" s="126">
        <v>152</v>
      </c>
      <c r="J38" s="126">
        <v>217</v>
      </c>
      <c r="K38" s="126">
        <v>207</v>
      </c>
      <c r="L38" s="126">
        <v>240</v>
      </c>
      <c r="M38" s="126">
        <v>170</v>
      </c>
      <c r="N38" s="126">
        <v>194</v>
      </c>
      <c r="O38" s="126">
        <v>108</v>
      </c>
      <c r="P38" s="414"/>
    </row>
    <row r="39" spans="1:16">
      <c r="A39" s="728"/>
      <c r="B39" s="497" t="s">
        <v>46</v>
      </c>
      <c r="C39" s="126"/>
      <c r="D39" s="126"/>
      <c r="E39" s="126"/>
      <c r="F39" s="126">
        <v>64</v>
      </c>
      <c r="G39" s="126">
        <v>84</v>
      </c>
      <c r="H39" s="126">
        <v>8</v>
      </c>
      <c r="I39" s="126">
        <v>241</v>
      </c>
      <c r="J39" s="126">
        <v>278</v>
      </c>
      <c r="K39" s="126">
        <v>247</v>
      </c>
      <c r="L39" s="126">
        <v>366</v>
      </c>
      <c r="M39" s="126">
        <v>321</v>
      </c>
      <c r="N39" s="126">
        <v>343</v>
      </c>
      <c r="O39" s="126">
        <v>200</v>
      </c>
      <c r="P39" s="414"/>
    </row>
    <row r="40" spans="1:16">
      <c r="A40" s="728" t="s">
        <v>3</v>
      </c>
      <c r="B40" s="497" t="s">
        <v>43</v>
      </c>
      <c r="C40" s="126"/>
      <c r="D40" s="126"/>
      <c r="E40" s="126"/>
      <c r="F40" s="126"/>
      <c r="G40" s="126"/>
      <c r="H40" s="126"/>
      <c r="I40" s="126"/>
      <c r="J40" s="126">
        <v>198498</v>
      </c>
      <c r="K40" s="126">
        <v>233521</v>
      </c>
      <c r="L40" s="126">
        <v>242782</v>
      </c>
      <c r="M40" s="126">
        <v>296689</v>
      </c>
      <c r="N40" s="126">
        <v>435750</v>
      </c>
      <c r="O40" s="126"/>
      <c r="P40" s="414"/>
    </row>
    <row r="41" spans="1:16">
      <c r="A41" s="728"/>
      <c r="B41" s="497" t="s">
        <v>44</v>
      </c>
      <c r="C41" s="126"/>
      <c r="D41" s="126"/>
      <c r="E41" s="126"/>
      <c r="F41" s="126"/>
      <c r="G41" s="126"/>
      <c r="H41" s="126"/>
      <c r="I41" s="126"/>
      <c r="J41" s="126">
        <v>369093</v>
      </c>
      <c r="K41" s="126">
        <v>354967</v>
      </c>
      <c r="L41" s="126">
        <v>377824</v>
      </c>
      <c r="M41" s="126">
        <v>443577</v>
      </c>
      <c r="N41" s="126">
        <v>527468</v>
      </c>
      <c r="O41" s="126"/>
      <c r="P41" s="414"/>
    </row>
    <row r="42" spans="1:16">
      <c r="A42" s="728"/>
      <c r="B42" s="497" t="s">
        <v>46</v>
      </c>
      <c r="C42" s="126"/>
      <c r="D42" s="126"/>
      <c r="E42" s="126"/>
      <c r="F42" s="126"/>
      <c r="G42" s="126"/>
      <c r="H42" s="126">
        <v>311658</v>
      </c>
      <c r="I42" s="126"/>
      <c r="J42" s="126">
        <v>567591</v>
      </c>
      <c r="K42" s="126">
        <v>588488</v>
      </c>
      <c r="L42" s="126">
        <v>620606</v>
      </c>
      <c r="M42" s="126">
        <v>740266</v>
      </c>
      <c r="N42" s="126">
        <v>963218</v>
      </c>
      <c r="O42" s="126"/>
      <c r="P42" s="414"/>
    </row>
    <row r="43" spans="1:16" ht="15" customHeight="1">
      <c r="A43" s="728" t="s">
        <v>65</v>
      </c>
      <c r="B43" s="497" t="s">
        <v>43</v>
      </c>
      <c r="C43" s="126">
        <v>262504</v>
      </c>
      <c r="D43" s="126"/>
      <c r="E43" s="126">
        <v>487610</v>
      </c>
      <c r="F43" s="126">
        <v>604459</v>
      </c>
      <c r="G43" s="126">
        <v>685233</v>
      </c>
      <c r="H43" s="126"/>
      <c r="I43" s="126">
        <v>668354</v>
      </c>
      <c r="J43" s="126">
        <v>700780</v>
      </c>
      <c r="K43" s="126">
        <v>842001</v>
      </c>
      <c r="L43" s="126">
        <v>613436</v>
      </c>
      <c r="M43" s="126">
        <v>888730</v>
      </c>
      <c r="N43" s="126">
        <v>758943</v>
      </c>
      <c r="O43" s="126"/>
      <c r="P43" s="414"/>
    </row>
    <row r="44" spans="1:16">
      <c r="A44" s="728"/>
      <c r="B44" s="497" t="s">
        <v>44</v>
      </c>
      <c r="C44" s="126">
        <v>341937</v>
      </c>
      <c r="D44" s="126"/>
      <c r="E44" s="126">
        <v>613318</v>
      </c>
      <c r="F44" s="126">
        <v>766009</v>
      </c>
      <c r="G44" s="126">
        <v>895054</v>
      </c>
      <c r="H44" s="126"/>
      <c r="I44" s="126">
        <v>895289</v>
      </c>
      <c r="J44" s="126">
        <v>911042</v>
      </c>
      <c r="K44" s="126">
        <v>1053124</v>
      </c>
      <c r="L44" s="126">
        <v>821213</v>
      </c>
      <c r="M44" s="126">
        <v>1045436</v>
      </c>
      <c r="N44" s="126">
        <v>986684</v>
      </c>
      <c r="O44" s="126"/>
      <c r="P44" s="414"/>
    </row>
    <row r="45" spans="1:16">
      <c r="A45" s="728"/>
      <c r="B45" s="497" t="s">
        <v>46</v>
      </c>
      <c r="C45" s="126">
        <v>604441</v>
      </c>
      <c r="D45" s="126"/>
      <c r="E45" s="126">
        <v>1100928</v>
      </c>
      <c r="F45" s="126">
        <v>1370468</v>
      </c>
      <c r="G45" s="126">
        <v>1580287</v>
      </c>
      <c r="H45" s="126"/>
      <c r="I45" s="126">
        <v>1563643</v>
      </c>
      <c r="J45" s="126">
        <v>1611822</v>
      </c>
      <c r="K45" s="126">
        <v>1895125</v>
      </c>
      <c r="L45" s="126">
        <v>1434649</v>
      </c>
      <c r="M45" s="126">
        <v>1934166</v>
      </c>
      <c r="N45" s="126">
        <v>1745627</v>
      </c>
      <c r="O45" s="126"/>
      <c r="P45" s="414"/>
    </row>
    <row r="46" spans="1:16">
      <c r="A46" s="728" t="s">
        <v>2</v>
      </c>
      <c r="B46" s="497" t="s">
        <v>43</v>
      </c>
      <c r="C46" s="126">
        <v>177436</v>
      </c>
      <c r="D46" s="126">
        <v>133908</v>
      </c>
      <c r="E46" s="126">
        <v>113390</v>
      </c>
      <c r="F46" s="126">
        <v>162875</v>
      </c>
      <c r="G46" s="126"/>
      <c r="H46" s="126"/>
      <c r="I46" s="126"/>
      <c r="J46" s="126">
        <v>214262</v>
      </c>
      <c r="K46" s="126"/>
      <c r="L46" s="126"/>
      <c r="M46" s="126"/>
      <c r="N46" s="126"/>
      <c r="O46" s="126"/>
      <c r="P46" s="414"/>
    </row>
    <row r="47" spans="1:16">
      <c r="A47" s="728"/>
      <c r="B47" s="497" t="s">
        <v>44</v>
      </c>
      <c r="C47" s="126">
        <v>201558</v>
      </c>
      <c r="D47" s="126">
        <v>158820</v>
      </c>
      <c r="E47" s="126">
        <v>150988</v>
      </c>
      <c r="F47" s="126">
        <v>189405</v>
      </c>
      <c r="G47" s="126"/>
      <c r="H47" s="126"/>
      <c r="I47" s="126"/>
      <c r="J47" s="126">
        <v>281430</v>
      </c>
      <c r="K47" s="126"/>
      <c r="L47" s="126"/>
      <c r="M47" s="126"/>
      <c r="N47" s="126"/>
      <c r="O47" s="126"/>
      <c r="P47" s="414"/>
    </row>
    <row r="48" spans="1:16">
      <c r="A48" s="728"/>
      <c r="B48" s="497" t="s">
        <v>46</v>
      </c>
      <c r="C48" s="126">
        <v>378994</v>
      </c>
      <c r="D48" s="126">
        <v>292728</v>
      </c>
      <c r="E48" s="126">
        <v>264378</v>
      </c>
      <c r="F48" s="126">
        <v>352280</v>
      </c>
      <c r="G48" s="126"/>
      <c r="H48" s="126"/>
      <c r="I48" s="126"/>
      <c r="J48" s="126">
        <v>495692</v>
      </c>
      <c r="K48" s="126"/>
      <c r="L48" s="126"/>
      <c r="M48" s="126"/>
      <c r="N48" s="126"/>
      <c r="O48" s="126"/>
      <c r="P48" s="414"/>
    </row>
    <row r="49" spans="1:24">
      <c r="A49" s="728" t="s">
        <v>1</v>
      </c>
      <c r="B49" s="497" t="s">
        <v>43</v>
      </c>
      <c r="C49" s="126"/>
      <c r="D49" s="126"/>
      <c r="E49" s="126"/>
      <c r="F49" s="126"/>
      <c r="G49" s="126">
        <v>101702</v>
      </c>
      <c r="H49" s="126">
        <v>209876</v>
      </c>
      <c r="I49" s="126">
        <v>200641</v>
      </c>
      <c r="J49" s="126">
        <v>220764</v>
      </c>
      <c r="K49" s="126">
        <v>214326</v>
      </c>
      <c r="L49" s="126">
        <v>211610</v>
      </c>
      <c r="M49" s="126">
        <v>201470</v>
      </c>
      <c r="N49" s="126"/>
      <c r="O49" s="126">
        <v>130677</v>
      </c>
      <c r="P49" s="414"/>
    </row>
    <row r="50" spans="1:24">
      <c r="A50" s="728"/>
      <c r="B50" s="497" t="s">
        <v>44</v>
      </c>
      <c r="C50" s="126"/>
      <c r="D50" s="126"/>
      <c r="E50" s="126"/>
      <c r="F50" s="126"/>
      <c r="G50" s="126">
        <v>68996</v>
      </c>
      <c r="H50" s="126">
        <v>187189</v>
      </c>
      <c r="I50" s="126">
        <v>171670</v>
      </c>
      <c r="J50" s="126">
        <v>209582</v>
      </c>
      <c r="K50" s="126">
        <v>208754</v>
      </c>
      <c r="L50" s="126">
        <v>213202</v>
      </c>
      <c r="M50" s="126">
        <v>198320</v>
      </c>
      <c r="N50" s="126"/>
      <c r="O50" s="126">
        <v>151107</v>
      </c>
      <c r="P50" s="414"/>
    </row>
    <row r="51" spans="1:24" ht="15" thickBot="1">
      <c r="A51" s="729"/>
      <c r="B51" s="533" t="s">
        <v>46</v>
      </c>
      <c r="C51" s="221"/>
      <c r="D51" s="221"/>
      <c r="E51" s="221">
        <v>13894</v>
      </c>
      <c r="F51" s="221">
        <v>11796</v>
      </c>
      <c r="G51" s="221">
        <v>170698</v>
      </c>
      <c r="H51" s="221">
        <v>397065</v>
      </c>
      <c r="I51" s="221">
        <v>372311</v>
      </c>
      <c r="J51" s="221">
        <v>430346</v>
      </c>
      <c r="K51" s="221">
        <v>423080</v>
      </c>
      <c r="L51" s="221">
        <v>424812</v>
      </c>
      <c r="M51" s="221">
        <v>399790</v>
      </c>
      <c r="N51" s="221"/>
      <c r="O51" s="221">
        <f>O49+O50</f>
        <v>281784</v>
      </c>
      <c r="P51" s="472"/>
    </row>
    <row r="52" spans="1:24">
      <c r="A52" s="11"/>
      <c r="B52" s="11"/>
      <c r="C52" s="11"/>
      <c r="D52" s="11"/>
      <c r="E52" s="11"/>
      <c r="F52" s="11"/>
      <c r="G52" s="24"/>
      <c r="H52" s="24"/>
      <c r="I52" s="24"/>
      <c r="J52" s="24"/>
    </row>
    <row r="53" spans="1:24" ht="14.7" customHeight="1">
      <c r="B53" s="24"/>
      <c r="C53" s="28"/>
      <c r="D53" s="28"/>
      <c r="E53" s="28"/>
      <c r="F53" s="28"/>
      <c r="G53" s="28"/>
      <c r="H53" s="28"/>
      <c r="I53" s="24"/>
      <c r="J53" s="24"/>
    </row>
    <row r="54" spans="1:24">
      <c r="B54" s="24"/>
      <c r="C54" s="28"/>
      <c r="D54" s="28"/>
      <c r="E54" s="28"/>
      <c r="F54" s="28"/>
      <c r="G54" s="28"/>
      <c r="H54" s="28"/>
      <c r="I54" s="24"/>
      <c r="J54" s="24"/>
    </row>
    <row r="55" spans="1:24" ht="15" customHeight="1">
      <c r="C55" s="28"/>
      <c r="D55" s="28"/>
      <c r="E55" s="28"/>
      <c r="F55" s="28"/>
      <c r="G55" s="28"/>
      <c r="H55" s="28"/>
      <c r="I55" s="24"/>
      <c r="J55" s="230"/>
      <c r="L55" s="24"/>
      <c r="M55" s="24"/>
      <c r="N55" s="24"/>
      <c r="O55" s="24"/>
      <c r="P55" s="24"/>
      <c r="Q55" s="24"/>
      <c r="R55" s="24"/>
      <c r="S55" s="24"/>
      <c r="T55" s="24"/>
      <c r="U55" s="24"/>
      <c r="V55" s="24"/>
      <c r="W55" s="24"/>
      <c r="X55" s="24"/>
    </row>
    <row r="56" spans="1:24" ht="15" customHeight="1">
      <c r="C56" s="28"/>
      <c r="D56" s="28"/>
      <c r="E56" s="28"/>
      <c r="F56" s="28"/>
      <c r="G56" s="28"/>
      <c r="H56" s="28"/>
      <c r="I56" s="24"/>
      <c r="J56" s="230"/>
      <c r="L56" s="24"/>
      <c r="M56" s="24"/>
      <c r="N56" s="24"/>
      <c r="O56" s="24"/>
      <c r="P56" s="24"/>
      <c r="Q56" s="24"/>
      <c r="R56" s="24"/>
      <c r="S56" s="24"/>
      <c r="T56" s="24"/>
      <c r="U56" s="24"/>
      <c r="V56" s="24"/>
      <c r="W56" s="24"/>
      <c r="X56" s="24"/>
    </row>
    <row r="57" spans="1:24" ht="15" customHeight="1">
      <c r="C57" s="28"/>
      <c r="D57" s="28"/>
      <c r="E57" s="28"/>
      <c r="F57" s="28"/>
      <c r="G57" s="28"/>
      <c r="H57" s="28"/>
      <c r="I57" s="24"/>
      <c r="J57" s="24"/>
      <c r="L57" s="24"/>
      <c r="M57" s="24"/>
      <c r="N57" s="24"/>
      <c r="O57" s="24"/>
      <c r="P57" s="24"/>
      <c r="Q57" s="24"/>
      <c r="R57" s="24"/>
      <c r="S57" s="24"/>
      <c r="T57" s="24"/>
      <c r="U57" s="24"/>
      <c r="V57" s="24"/>
      <c r="W57" s="24"/>
      <c r="X57" s="24"/>
    </row>
    <row r="58" spans="1:24" ht="15" customHeight="1">
      <c r="C58" s="28"/>
      <c r="D58" s="28"/>
      <c r="E58" s="28"/>
      <c r="F58" s="28"/>
      <c r="G58" s="28"/>
      <c r="H58" s="28"/>
      <c r="I58" s="24"/>
      <c r="J58" s="230"/>
      <c r="L58" s="24"/>
      <c r="M58" s="24"/>
      <c r="N58" s="24"/>
      <c r="O58" s="24"/>
      <c r="P58" s="24"/>
      <c r="Q58" s="24"/>
      <c r="R58" s="24"/>
      <c r="S58" s="24"/>
      <c r="T58" s="24"/>
      <c r="U58" s="24"/>
      <c r="V58" s="24"/>
      <c r="W58" s="24"/>
      <c r="X58" s="24"/>
    </row>
    <row r="59" spans="1:24" ht="15" customHeight="1">
      <c r="C59" s="28"/>
      <c r="D59" s="28"/>
      <c r="E59" s="28"/>
      <c r="F59" s="28"/>
      <c r="G59" s="28"/>
      <c r="H59" s="28"/>
      <c r="I59" s="24"/>
      <c r="J59" s="230"/>
      <c r="L59" s="24"/>
      <c r="M59" s="24"/>
      <c r="N59" s="24"/>
      <c r="O59" s="24"/>
      <c r="P59" s="24"/>
      <c r="Q59" s="24"/>
      <c r="R59" s="24"/>
      <c r="S59" s="24"/>
      <c r="T59" s="24"/>
      <c r="U59" s="24"/>
      <c r="V59" s="24"/>
      <c r="W59" s="24"/>
      <c r="X59" s="24"/>
    </row>
    <row r="60" spans="1:24" ht="15" customHeight="1">
      <c r="B60" s="11"/>
      <c r="C60" s="24"/>
      <c r="D60" s="24"/>
      <c r="E60" s="24"/>
      <c r="F60" s="24"/>
      <c r="G60" s="24"/>
      <c r="H60" s="24"/>
      <c r="I60" s="24"/>
      <c r="J60" s="24"/>
      <c r="L60" s="24"/>
      <c r="M60" s="24"/>
      <c r="N60" s="24"/>
      <c r="O60" s="24"/>
      <c r="P60" s="24"/>
      <c r="Q60" s="24"/>
      <c r="R60" s="24"/>
      <c r="S60" s="24"/>
      <c r="T60" s="24"/>
      <c r="U60" s="24"/>
      <c r="V60" s="24"/>
      <c r="W60" s="24"/>
      <c r="X60" s="24"/>
    </row>
    <row r="61" spans="1:24" ht="14.7" customHeight="1">
      <c r="B61" s="24"/>
      <c r="C61" s="28"/>
      <c r="D61" s="28"/>
      <c r="E61" s="28"/>
      <c r="F61" s="28"/>
      <c r="G61" s="28"/>
      <c r="H61" s="28"/>
      <c r="I61" s="24"/>
      <c r="J61" s="24"/>
    </row>
    <row r="62" spans="1:24" ht="14.7" customHeight="1">
      <c r="B62" s="24"/>
      <c r="C62" s="28"/>
      <c r="D62" s="28"/>
      <c r="E62" s="28"/>
      <c r="F62" s="28"/>
      <c r="G62" s="28"/>
      <c r="H62" s="28"/>
      <c r="I62" s="24"/>
      <c r="J62" s="24"/>
    </row>
    <row r="63" spans="1:24">
      <c r="B63" s="24"/>
      <c r="C63" s="28"/>
      <c r="D63" s="28"/>
      <c r="E63" s="28"/>
      <c r="F63" s="28"/>
      <c r="G63" s="28"/>
      <c r="H63" s="28"/>
      <c r="I63" s="24"/>
      <c r="J63" s="24"/>
    </row>
    <row r="64" spans="1:24">
      <c r="B64" s="24"/>
      <c r="C64" s="28"/>
      <c r="D64" s="28"/>
      <c r="E64" s="28"/>
      <c r="F64" s="28"/>
      <c r="G64" s="28"/>
      <c r="H64" s="28"/>
      <c r="I64" s="24"/>
      <c r="J64" s="24"/>
      <c r="K64" s="24"/>
    </row>
    <row r="65" spans="1:11">
      <c r="A65" s="28"/>
      <c r="B65" s="24"/>
      <c r="C65" s="28"/>
      <c r="D65" s="28"/>
      <c r="E65" s="28"/>
      <c r="F65" s="28"/>
      <c r="G65" s="28"/>
      <c r="H65" s="28"/>
      <c r="I65" s="24"/>
      <c r="J65" s="24"/>
      <c r="K65" s="24"/>
    </row>
    <row r="66" spans="1:11">
      <c r="A66" s="24"/>
      <c r="B66" s="24"/>
      <c r="C66" s="24"/>
      <c r="D66" s="24"/>
      <c r="E66" s="24"/>
      <c r="F66" s="24"/>
      <c r="G66" s="24"/>
      <c r="H66" s="24"/>
      <c r="I66" s="24"/>
      <c r="J66" s="24"/>
      <c r="K66" s="24"/>
    </row>
    <row r="67" spans="1:11">
      <c r="K67" s="24"/>
    </row>
  </sheetData>
  <mergeCells count="20">
    <mergeCell ref="A34:A36"/>
    <mergeCell ref="A4:A6"/>
    <mergeCell ref="A7:A9"/>
    <mergeCell ref="R8:V12"/>
    <mergeCell ref="A10:A12"/>
    <mergeCell ref="A13:A15"/>
    <mergeCell ref="A16:A18"/>
    <mergeCell ref="R13:V16"/>
    <mergeCell ref="A19:A21"/>
    <mergeCell ref="A22:A24"/>
    <mergeCell ref="A25:A27"/>
    <mergeCell ref="A28:A30"/>
    <mergeCell ref="A31:A33"/>
    <mergeCell ref="R20:X27"/>
    <mergeCell ref="R29:X31"/>
    <mergeCell ref="A37:A39"/>
    <mergeCell ref="A40:A42"/>
    <mergeCell ref="A43:A45"/>
    <mergeCell ref="A46:A48"/>
    <mergeCell ref="A49:A51"/>
  </mergeCells>
  <hyperlinks>
    <hyperlink ref="X4" location="Content!B27" display="Back to Content Page" xr:uid="{00000000-0004-0000-2E00-000000000000}"/>
  </hyperlinks>
  <pageMargins left="0.7" right="0.7" top="0.75" bottom="0.75" header="0.3" footer="0.3"/>
  <pageSetup scale="59" orientation="landscape"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Q67"/>
  <sheetViews>
    <sheetView workbookViewId="0">
      <pane xSplit="2" ySplit="3" topLeftCell="C4" activePane="bottomRight" state="frozen"/>
      <selection pane="topRight" activeCell="C1" sqref="C1"/>
      <selection pane="bottomLeft" activeCell="A4" sqref="A4"/>
      <selection pane="bottomRight" activeCell="V34" sqref="V34"/>
    </sheetView>
  </sheetViews>
  <sheetFormatPr defaultColWidth="9.21875" defaultRowHeight="14.4"/>
  <cols>
    <col min="1" max="1" width="14.5546875" customWidth="1"/>
    <col min="2" max="2" width="7.21875" customWidth="1"/>
    <col min="3" max="17" width="7" customWidth="1"/>
  </cols>
  <sheetData>
    <row r="1" spans="1:17">
      <c r="A1" s="16" t="s">
        <v>711</v>
      </c>
      <c r="B1" s="15"/>
      <c r="C1" s="15"/>
      <c r="D1" s="15"/>
      <c r="E1" s="15"/>
      <c r="F1" s="15"/>
      <c r="G1" s="15"/>
      <c r="H1" s="15"/>
      <c r="I1" s="15"/>
      <c r="J1" s="15"/>
    </row>
    <row r="2" spans="1:17" ht="15" thickBot="1">
      <c r="A2" s="15"/>
      <c r="B2" s="15"/>
      <c r="C2" s="15"/>
      <c r="D2" s="15"/>
      <c r="E2" s="15"/>
      <c r="F2" s="15"/>
      <c r="G2" s="15"/>
      <c r="H2" s="15"/>
      <c r="I2" s="15"/>
      <c r="J2" s="15"/>
    </row>
    <row r="3" spans="1:17">
      <c r="A3" s="235" t="s">
        <v>24</v>
      </c>
      <c r="B3" s="236" t="s">
        <v>80</v>
      </c>
      <c r="C3" s="209">
        <v>2009</v>
      </c>
      <c r="D3" s="209">
        <v>2010</v>
      </c>
      <c r="E3" s="209">
        <v>2011</v>
      </c>
      <c r="F3" s="209">
        <v>2012</v>
      </c>
      <c r="G3" s="209">
        <v>2013</v>
      </c>
      <c r="H3" s="209">
        <v>2014</v>
      </c>
      <c r="I3" s="209">
        <v>2015</v>
      </c>
      <c r="J3" s="172">
        <v>2016</v>
      </c>
      <c r="K3" s="172">
        <v>2017</v>
      </c>
      <c r="L3" s="172">
        <v>2018</v>
      </c>
      <c r="M3" s="172">
        <v>2019</v>
      </c>
      <c r="N3" s="172">
        <v>2020</v>
      </c>
      <c r="O3" s="172">
        <v>2021</v>
      </c>
      <c r="P3" s="172">
        <v>2022</v>
      </c>
      <c r="Q3" s="172">
        <v>2023</v>
      </c>
    </row>
    <row r="4" spans="1:17">
      <c r="A4" s="731" t="s">
        <v>14</v>
      </c>
      <c r="B4" s="116" t="s">
        <v>419</v>
      </c>
      <c r="C4" s="106">
        <v>0.98</v>
      </c>
      <c r="D4" s="106">
        <v>0.98</v>
      </c>
      <c r="E4" s="106">
        <v>0.99</v>
      </c>
      <c r="F4" s="106">
        <v>0.99</v>
      </c>
      <c r="G4" s="106">
        <v>0.99</v>
      </c>
      <c r="H4" s="106">
        <v>0.99</v>
      </c>
      <c r="I4" s="106">
        <v>1</v>
      </c>
      <c r="J4" s="106">
        <v>1</v>
      </c>
      <c r="K4" s="238"/>
      <c r="L4" s="238"/>
      <c r="M4" s="238">
        <v>0.98</v>
      </c>
      <c r="N4" s="238"/>
      <c r="O4" s="238"/>
      <c r="P4" s="238"/>
      <c r="Q4" s="238"/>
    </row>
    <row r="5" spans="1:17">
      <c r="A5" s="732"/>
      <c r="B5" s="97" t="s">
        <v>420</v>
      </c>
      <c r="C5" s="106">
        <v>0.85</v>
      </c>
      <c r="D5" s="106">
        <v>0.85</v>
      </c>
      <c r="E5" s="106">
        <v>0.93</v>
      </c>
      <c r="F5" s="106">
        <v>0.93</v>
      </c>
      <c r="G5" s="106">
        <v>0.93</v>
      </c>
      <c r="H5" s="106">
        <v>0.98</v>
      </c>
      <c r="I5" s="106">
        <v>0.87</v>
      </c>
      <c r="J5" s="106">
        <v>0.87</v>
      </c>
      <c r="K5" s="238"/>
      <c r="L5" s="238"/>
      <c r="M5" s="238">
        <v>0.92</v>
      </c>
      <c r="N5" s="238"/>
      <c r="O5" s="238"/>
      <c r="P5" s="238"/>
      <c r="Q5" s="238"/>
    </row>
    <row r="6" spans="1:17">
      <c r="A6" s="734"/>
      <c r="B6" s="97" t="s">
        <v>421</v>
      </c>
      <c r="C6" s="106"/>
      <c r="D6" s="106"/>
      <c r="E6" s="106"/>
      <c r="F6" s="106"/>
      <c r="G6" s="106">
        <v>0.80125000000000002</v>
      </c>
      <c r="H6" s="106">
        <v>0.79</v>
      </c>
      <c r="I6" s="106">
        <v>0.76125255786272739</v>
      </c>
      <c r="J6" s="106">
        <v>0.82700942717601178</v>
      </c>
      <c r="K6" s="238"/>
      <c r="L6" s="238"/>
      <c r="M6" s="238"/>
      <c r="N6" s="238" t="s">
        <v>16</v>
      </c>
      <c r="O6" s="238"/>
      <c r="P6" s="238"/>
      <c r="Q6" s="238"/>
    </row>
    <row r="7" spans="1:17">
      <c r="A7" s="731" t="s">
        <v>13</v>
      </c>
      <c r="B7" s="116" t="s">
        <v>419</v>
      </c>
      <c r="C7" s="106">
        <v>0.95</v>
      </c>
      <c r="D7" s="106">
        <v>0.95</v>
      </c>
      <c r="E7" s="106">
        <v>0.96</v>
      </c>
      <c r="F7" s="106">
        <v>0.96</v>
      </c>
      <c r="G7" s="106">
        <v>0.96</v>
      </c>
      <c r="H7" s="106">
        <v>0.96</v>
      </c>
      <c r="I7" s="106">
        <v>0.96</v>
      </c>
      <c r="J7" s="106">
        <v>0.94</v>
      </c>
      <c r="K7" s="367">
        <v>0.96</v>
      </c>
      <c r="L7" s="367">
        <v>0.96</v>
      </c>
      <c r="M7" s="238"/>
      <c r="N7" s="238"/>
      <c r="O7" s="238"/>
      <c r="P7" s="238"/>
      <c r="Q7" s="238"/>
    </row>
    <row r="8" spans="1:17">
      <c r="A8" s="732"/>
      <c r="B8" s="97" t="s">
        <v>420</v>
      </c>
      <c r="C8" s="106">
        <v>1.08</v>
      </c>
      <c r="D8" s="106"/>
      <c r="E8" s="106"/>
      <c r="F8" s="106">
        <v>1.07</v>
      </c>
      <c r="G8" s="106">
        <v>1.08</v>
      </c>
      <c r="H8" s="106">
        <v>1.08</v>
      </c>
      <c r="I8" s="106">
        <v>1.08</v>
      </c>
      <c r="J8" s="106">
        <v>1.07</v>
      </c>
      <c r="K8" s="367">
        <v>1.08</v>
      </c>
      <c r="L8" s="367">
        <v>1.0900000000000001</v>
      </c>
      <c r="M8" s="367">
        <v>1.08</v>
      </c>
      <c r="N8" s="367">
        <v>1.07</v>
      </c>
      <c r="O8" s="238"/>
      <c r="P8" s="238"/>
      <c r="Q8" s="238"/>
    </row>
    <row r="9" spans="1:17">
      <c r="A9" s="734"/>
      <c r="B9" s="97" t="s">
        <v>421</v>
      </c>
      <c r="C9" s="106">
        <v>1.2</v>
      </c>
      <c r="D9" s="106">
        <v>1.28</v>
      </c>
      <c r="E9" s="106">
        <v>1.26</v>
      </c>
      <c r="F9" s="106">
        <v>1.26</v>
      </c>
      <c r="G9" s="106">
        <v>1.2</v>
      </c>
      <c r="H9" s="106">
        <v>1.2</v>
      </c>
      <c r="I9" s="106">
        <v>1.2</v>
      </c>
      <c r="J9" s="106">
        <v>1.2</v>
      </c>
      <c r="K9" s="238"/>
      <c r="L9" s="238"/>
      <c r="M9" s="238"/>
      <c r="N9" s="238"/>
      <c r="O9" s="238"/>
      <c r="P9" s="238"/>
      <c r="Q9" s="238"/>
    </row>
    <row r="10" spans="1:17">
      <c r="A10" s="731" t="s">
        <v>259</v>
      </c>
      <c r="B10" s="116" t="s">
        <v>419</v>
      </c>
      <c r="C10" s="106"/>
      <c r="D10" s="106"/>
      <c r="E10" s="106"/>
      <c r="F10" s="106"/>
      <c r="G10" s="106">
        <v>0.94567999999999997</v>
      </c>
      <c r="H10" s="106">
        <v>0.96097999999999995</v>
      </c>
      <c r="I10" s="106"/>
      <c r="J10" s="106"/>
      <c r="K10" s="238">
        <v>0.97809999999999997</v>
      </c>
      <c r="L10" s="238"/>
      <c r="M10" s="238"/>
      <c r="N10" s="238"/>
      <c r="O10" s="238"/>
      <c r="P10" s="238"/>
      <c r="Q10" s="238"/>
    </row>
    <row r="11" spans="1:17">
      <c r="A11" s="732"/>
      <c r="B11" s="97" t="s">
        <v>420</v>
      </c>
      <c r="C11" s="106"/>
      <c r="D11" s="106"/>
      <c r="E11" s="106"/>
      <c r="F11" s="106"/>
      <c r="G11" s="106">
        <v>1.0706500000000001</v>
      </c>
      <c r="H11" s="106">
        <v>1.08602</v>
      </c>
      <c r="I11" s="106"/>
      <c r="J11" s="106"/>
      <c r="K11" s="238">
        <v>1.0875900000000001</v>
      </c>
      <c r="L11" s="238"/>
      <c r="M11" s="238"/>
      <c r="N11" s="238"/>
      <c r="O11" s="238"/>
      <c r="P11" s="238"/>
      <c r="Q11" s="238"/>
    </row>
    <row r="12" spans="1:17">
      <c r="A12" s="734"/>
      <c r="B12" s="97" t="s">
        <v>421</v>
      </c>
      <c r="C12" s="106"/>
      <c r="D12" s="106"/>
      <c r="E12" s="106"/>
      <c r="F12" s="106"/>
      <c r="G12" s="106"/>
      <c r="H12" s="106"/>
      <c r="I12" s="106"/>
      <c r="J12" s="106"/>
      <c r="K12" s="238"/>
      <c r="L12" s="238"/>
      <c r="M12" s="238"/>
      <c r="N12" s="238"/>
      <c r="O12" s="238"/>
      <c r="P12" s="238"/>
      <c r="Q12" s="238"/>
    </row>
    <row r="13" spans="1:17">
      <c r="A13" s="731" t="s">
        <v>85</v>
      </c>
      <c r="B13" s="116" t="s">
        <v>419</v>
      </c>
      <c r="C13" s="106">
        <v>0.86</v>
      </c>
      <c r="D13" s="106">
        <v>0.87</v>
      </c>
      <c r="E13" s="106">
        <v>0.87</v>
      </c>
      <c r="F13" s="106">
        <v>0.88</v>
      </c>
      <c r="G13" s="106">
        <v>0.90627000000000002</v>
      </c>
      <c r="H13" s="106">
        <v>1</v>
      </c>
      <c r="I13" s="106"/>
      <c r="J13" s="106"/>
      <c r="K13" s="238"/>
      <c r="L13" s="238"/>
      <c r="M13" s="238"/>
      <c r="N13" s="238"/>
      <c r="O13" s="238"/>
      <c r="P13" s="238"/>
      <c r="Q13" s="238"/>
    </row>
    <row r="14" spans="1:17">
      <c r="A14" s="732"/>
      <c r="B14" s="97" t="s">
        <v>420</v>
      </c>
      <c r="C14" s="106">
        <v>0.56000000000000005</v>
      </c>
      <c r="D14" s="106">
        <v>0.57999999999999996</v>
      </c>
      <c r="E14" s="106">
        <v>0.59</v>
      </c>
      <c r="F14" s="106">
        <v>0.59</v>
      </c>
      <c r="G14" s="106">
        <v>0.62031000000000003</v>
      </c>
      <c r="H14" s="106">
        <v>0.7</v>
      </c>
      <c r="I14" s="106"/>
      <c r="J14" s="106"/>
      <c r="K14" s="238"/>
      <c r="L14" s="238"/>
      <c r="M14" s="238"/>
      <c r="N14" s="238"/>
      <c r="O14" s="238"/>
      <c r="P14" s="238"/>
      <c r="Q14" s="238"/>
    </row>
    <row r="15" spans="1:17">
      <c r="A15" s="734"/>
      <c r="B15" s="97" t="s">
        <v>421</v>
      </c>
      <c r="C15" s="106">
        <v>0.31</v>
      </c>
      <c r="D15" s="106"/>
      <c r="E15" s="106">
        <v>0.45</v>
      </c>
      <c r="F15" s="106">
        <v>0.55000000000000004</v>
      </c>
      <c r="G15" s="106">
        <v>0.45530999999999999</v>
      </c>
      <c r="H15" s="106">
        <v>0.5</v>
      </c>
      <c r="I15" s="106"/>
      <c r="J15" s="106"/>
      <c r="K15" s="238"/>
      <c r="L15" s="238"/>
      <c r="M15" s="238"/>
      <c r="N15" s="238"/>
      <c r="O15" s="238"/>
      <c r="P15" s="238"/>
      <c r="Q15" s="238"/>
    </row>
    <row r="16" spans="1:17">
      <c r="A16" s="731" t="s">
        <v>258</v>
      </c>
      <c r="B16" s="116" t="s">
        <v>419</v>
      </c>
      <c r="C16" s="106">
        <v>0.92110000000000003</v>
      </c>
      <c r="D16" s="106">
        <v>1.01</v>
      </c>
      <c r="E16" s="106">
        <v>0.9</v>
      </c>
      <c r="F16" s="106">
        <v>0.91</v>
      </c>
      <c r="G16" s="106">
        <v>0.9</v>
      </c>
      <c r="H16" s="106">
        <v>0.91</v>
      </c>
      <c r="I16" s="106">
        <v>1.1000000000000001</v>
      </c>
      <c r="J16" s="106">
        <v>1.1000000000000001</v>
      </c>
      <c r="K16" s="238">
        <v>0.98519000000000001</v>
      </c>
      <c r="L16" s="238">
        <v>0.99644999999999995</v>
      </c>
      <c r="M16" s="238"/>
      <c r="N16" s="238"/>
      <c r="O16" s="238"/>
      <c r="P16" s="238"/>
      <c r="Q16" s="238"/>
    </row>
    <row r="17" spans="1:17">
      <c r="A17" s="732"/>
      <c r="B17" s="97" t="s">
        <v>420</v>
      </c>
      <c r="C17" s="106">
        <v>1.0122599999999999</v>
      </c>
      <c r="D17" s="106">
        <v>1.24</v>
      </c>
      <c r="E17" s="106">
        <v>1</v>
      </c>
      <c r="F17" s="106">
        <v>0.97</v>
      </c>
      <c r="G17" s="106">
        <v>0.97</v>
      </c>
      <c r="H17" s="106">
        <v>0.99</v>
      </c>
      <c r="I17" s="106">
        <v>1.01</v>
      </c>
      <c r="J17" s="106">
        <v>1.01</v>
      </c>
      <c r="K17" s="238"/>
      <c r="L17" s="238"/>
      <c r="M17" s="238"/>
      <c r="N17" s="238"/>
      <c r="O17" s="238"/>
      <c r="P17" s="238"/>
      <c r="Q17" s="238"/>
    </row>
    <row r="18" spans="1:17">
      <c r="A18" s="734"/>
      <c r="B18" s="97" t="s">
        <v>421</v>
      </c>
      <c r="C18" s="106"/>
      <c r="D18" s="106"/>
      <c r="E18" s="106">
        <v>1.04</v>
      </c>
      <c r="F18" s="106">
        <v>1.03</v>
      </c>
      <c r="G18" s="106">
        <v>1.1299999999999999</v>
      </c>
      <c r="H18" s="106">
        <v>0.96</v>
      </c>
      <c r="I18" s="106">
        <v>0.94</v>
      </c>
      <c r="J18" s="106">
        <v>0.94</v>
      </c>
      <c r="K18" s="238"/>
      <c r="L18" s="238"/>
      <c r="M18" s="238"/>
      <c r="N18" s="238"/>
      <c r="O18" s="238"/>
      <c r="P18" s="238"/>
      <c r="Q18" s="238"/>
    </row>
    <row r="19" spans="1:17">
      <c r="A19" s="731" t="s">
        <v>11</v>
      </c>
      <c r="B19" s="116" t="s">
        <v>419</v>
      </c>
      <c r="C19" s="106">
        <v>1.02</v>
      </c>
      <c r="D19" s="106">
        <v>1.04</v>
      </c>
      <c r="E19" s="106">
        <v>1.05</v>
      </c>
      <c r="F19" s="106">
        <v>1.04</v>
      </c>
      <c r="G19" s="106">
        <v>1.04</v>
      </c>
      <c r="H19" s="106">
        <v>0.96160895148065983</v>
      </c>
      <c r="I19" s="106">
        <v>0.95799999999999996</v>
      </c>
      <c r="J19" s="106">
        <v>0.96</v>
      </c>
      <c r="K19" s="238">
        <v>0.96</v>
      </c>
      <c r="L19" s="238"/>
      <c r="M19" s="238">
        <v>0.97</v>
      </c>
      <c r="N19" s="238">
        <v>0.97</v>
      </c>
      <c r="O19" s="238">
        <v>0.97</v>
      </c>
      <c r="P19" s="238">
        <v>0.96</v>
      </c>
      <c r="Q19" s="238">
        <v>0.96</v>
      </c>
    </row>
    <row r="20" spans="1:17">
      <c r="A20" s="732"/>
      <c r="B20" s="97" t="s">
        <v>420</v>
      </c>
      <c r="C20" s="106">
        <v>0.73</v>
      </c>
      <c r="D20" s="106">
        <v>0.73</v>
      </c>
      <c r="E20" s="106">
        <v>0.74</v>
      </c>
      <c r="F20" s="106">
        <v>0.75</v>
      </c>
      <c r="G20" s="106">
        <v>0.73</v>
      </c>
      <c r="H20" s="106">
        <v>1.3718265850800677</v>
      </c>
      <c r="I20" s="106">
        <v>1.3360000000000001</v>
      </c>
      <c r="J20" s="106">
        <v>1.34</v>
      </c>
      <c r="K20" s="238">
        <v>1.33</v>
      </c>
      <c r="L20" s="238"/>
      <c r="M20" s="238"/>
      <c r="N20" s="238"/>
      <c r="O20" s="238">
        <v>1.32</v>
      </c>
      <c r="P20" s="238">
        <v>1.33</v>
      </c>
      <c r="Q20" s="238">
        <v>1</v>
      </c>
    </row>
    <row r="21" spans="1:17">
      <c r="A21" s="734"/>
      <c r="B21" s="97" t="s">
        <v>421</v>
      </c>
      <c r="C21" s="106"/>
      <c r="D21" s="106"/>
      <c r="E21" s="106"/>
      <c r="F21" s="106">
        <v>1.5107999999999999</v>
      </c>
      <c r="G21" s="106">
        <v>1.46106</v>
      </c>
      <c r="H21" s="106">
        <v>1.4172105633095693</v>
      </c>
      <c r="I21" s="106">
        <v>1.4119999999999999</v>
      </c>
      <c r="J21" s="106">
        <v>1.34</v>
      </c>
      <c r="K21" s="238">
        <v>1.58</v>
      </c>
      <c r="L21" s="238">
        <v>1.62</v>
      </c>
      <c r="M21" s="238">
        <v>1.66</v>
      </c>
      <c r="N21" s="238"/>
      <c r="O21" s="238"/>
      <c r="P21" s="238"/>
      <c r="Q21" s="238"/>
    </row>
    <row r="22" spans="1:17">
      <c r="A22" s="731" t="s">
        <v>10</v>
      </c>
      <c r="B22" s="116" t="s">
        <v>419</v>
      </c>
      <c r="C22" s="106">
        <v>0.98</v>
      </c>
      <c r="D22" s="106">
        <v>0.98</v>
      </c>
      <c r="E22" s="106">
        <v>0.98</v>
      </c>
      <c r="F22" s="106">
        <v>0.99</v>
      </c>
      <c r="G22" s="106">
        <v>0.99253999999999998</v>
      </c>
      <c r="H22" s="106">
        <v>0.97</v>
      </c>
      <c r="I22" s="106"/>
      <c r="J22" s="106"/>
      <c r="K22" s="238"/>
      <c r="L22" s="238">
        <v>1.0703953597272999</v>
      </c>
      <c r="M22" s="238"/>
      <c r="N22" s="238"/>
      <c r="O22" s="238"/>
      <c r="P22" s="238"/>
      <c r="Q22" s="238"/>
    </row>
    <row r="23" spans="1:17">
      <c r="A23" s="732"/>
      <c r="B23" s="97" t="s">
        <v>420</v>
      </c>
      <c r="C23" s="106">
        <v>0.94</v>
      </c>
      <c r="D23" s="106"/>
      <c r="E23" s="106"/>
      <c r="F23" s="106">
        <v>0.95</v>
      </c>
      <c r="G23" s="106"/>
      <c r="H23" s="106">
        <v>1.02</v>
      </c>
      <c r="I23" s="106">
        <v>1.05779</v>
      </c>
      <c r="J23" s="106">
        <v>1.0625899999999999</v>
      </c>
      <c r="K23" s="238">
        <v>1.0833999999999999</v>
      </c>
      <c r="L23" s="238">
        <v>1.0823700000000001</v>
      </c>
      <c r="M23" s="238"/>
      <c r="N23" s="238"/>
      <c r="O23" s="238"/>
      <c r="P23" s="238"/>
      <c r="Q23" s="238"/>
    </row>
    <row r="24" spans="1:17">
      <c r="A24" s="734"/>
      <c r="B24" s="97" t="s">
        <v>421</v>
      </c>
      <c r="C24" s="106">
        <v>0.9</v>
      </c>
      <c r="D24" s="106">
        <v>0.91</v>
      </c>
      <c r="E24" s="106">
        <v>0.93</v>
      </c>
      <c r="F24" s="106">
        <v>0.92</v>
      </c>
      <c r="G24" s="106">
        <v>0.93728</v>
      </c>
      <c r="H24" s="106">
        <v>0.99</v>
      </c>
      <c r="I24" s="106"/>
      <c r="J24" s="106"/>
      <c r="K24" s="238"/>
      <c r="L24" s="238"/>
      <c r="M24" s="238"/>
      <c r="N24" s="238"/>
      <c r="O24" s="238"/>
      <c r="P24" s="238"/>
      <c r="Q24" s="238"/>
    </row>
    <row r="25" spans="1:17">
      <c r="A25" s="735" t="s">
        <v>9</v>
      </c>
      <c r="B25" s="116" t="s">
        <v>419</v>
      </c>
      <c r="C25" s="106">
        <v>1.03</v>
      </c>
      <c r="D25" s="106">
        <v>1.03</v>
      </c>
      <c r="E25" s="106">
        <v>1.02</v>
      </c>
      <c r="F25" s="106">
        <v>1.01</v>
      </c>
      <c r="G25" s="106">
        <v>1</v>
      </c>
      <c r="H25" s="106">
        <v>1</v>
      </c>
      <c r="I25" s="106">
        <v>1.002</v>
      </c>
      <c r="J25" s="106"/>
      <c r="K25" s="238"/>
      <c r="L25" s="238"/>
      <c r="M25" s="238"/>
      <c r="N25" s="238"/>
      <c r="O25" s="238"/>
      <c r="P25" s="238"/>
      <c r="Q25" s="238"/>
    </row>
    <row r="26" spans="1:17">
      <c r="A26" s="735"/>
      <c r="B26" s="97" t="s">
        <v>420</v>
      </c>
      <c r="C26" s="106">
        <v>0.79</v>
      </c>
      <c r="D26" s="106">
        <v>0.81</v>
      </c>
      <c r="E26" s="106">
        <v>0.83</v>
      </c>
      <c r="F26" s="106">
        <v>0.82</v>
      </c>
      <c r="G26" s="106">
        <v>0.85</v>
      </c>
      <c r="H26" s="106">
        <v>0.87</v>
      </c>
      <c r="I26" s="106">
        <v>0.88</v>
      </c>
      <c r="J26" s="106">
        <v>0.95513000000000003</v>
      </c>
      <c r="K26" s="238"/>
      <c r="L26" s="238">
        <v>1.0309600000000001</v>
      </c>
      <c r="M26" s="238"/>
      <c r="N26" s="238"/>
      <c r="O26" s="238"/>
      <c r="P26" s="238"/>
      <c r="Q26" s="238"/>
    </row>
    <row r="27" spans="1:17">
      <c r="A27" s="735"/>
      <c r="B27" s="97" t="s">
        <v>421</v>
      </c>
      <c r="C27" s="106"/>
      <c r="D27" s="106">
        <v>0.61678999999999995</v>
      </c>
      <c r="E27" s="106">
        <v>0.64</v>
      </c>
      <c r="F27" s="106"/>
      <c r="G27" s="106"/>
      <c r="H27" s="106"/>
      <c r="I27" s="106"/>
      <c r="J27" s="106"/>
      <c r="K27" s="238"/>
      <c r="L27" s="238"/>
      <c r="M27" s="238"/>
      <c r="N27" s="238"/>
      <c r="O27" s="238"/>
      <c r="P27" s="238"/>
      <c r="Q27" s="238"/>
    </row>
    <row r="28" spans="1:17">
      <c r="A28" s="735" t="s">
        <v>8</v>
      </c>
      <c r="B28" s="116" t="s">
        <v>419</v>
      </c>
      <c r="C28" s="106">
        <v>0.96707146193367588</v>
      </c>
      <c r="D28" s="106">
        <v>0.96795817133664031</v>
      </c>
      <c r="E28" s="106">
        <v>0.96942394163060996</v>
      </c>
      <c r="F28" s="106">
        <v>0.96775645909815056</v>
      </c>
      <c r="G28" s="106">
        <v>0.97835411290029439</v>
      </c>
      <c r="H28" s="106">
        <v>0.9808126410835214</v>
      </c>
      <c r="I28" s="106">
        <v>0.97753816756682976</v>
      </c>
      <c r="J28" s="106">
        <v>0.97953329400036615</v>
      </c>
      <c r="K28" s="238">
        <v>0.98</v>
      </c>
      <c r="L28" s="238">
        <v>0.99</v>
      </c>
      <c r="M28" s="238">
        <v>0.99</v>
      </c>
      <c r="N28" s="238">
        <v>0.99</v>
      </c>
      <c r="O28" s="238">
        <v>0.99</v>
      </c>
      <c r="P28" s="238">
        <v>0.99</v>
      </c>
      <c r="Q28" s="238">
        <v>0.97</v>
      </c>
    </row>
    <row r="29" spans="1:17">
      <c r="A29" s="735"/>
      <c r="B29" s="97" t="s">
        <v>420</v>
      </c>
      <c r="C29" s="106">
        <v>1.0537659289622001</v>
      </c>
      <c r="D29" s="106">
        <v>1.0537915765108439</v>
      </c>
      <c r="E29" s="106">
        <v>1.0486936462564564</v>
      </c>
      <c r="F29" s="106">
        <v>1.0477880529867534</v>
      </c>
      <c r="G29" s="106">
        <v>1.0336711343576332</v>
      </c>
      <c r="H29" s="106">
        <v>1.0322538564393569</v>
      </c>
      <c r="I29" s="106">
        <v>1.0264472190692395</v>
      </c>
      <c r="J29" s="106">
        <v>1.0350792084176716</v>
      </c>
      <c r="K29" s="238">
        <v>1.04</v>
      </c>
      <c r="L29" s="238">
        <v>1.04</v>
      </c>
      <c r="M29" s="238">
        <v>1.04</v>
      </c>
      <c r="N29" s="238">
        <v>1.05</v>
      </c>
      <c r="O29" s="238">
        <v>1.04</v>
      </c>
      <c r="P29" s="238">
        <v>1.04</v>
      </c>
      <c r="Q29" s="238">
        <v>1.07</v>
      </c>
    </row>
    <row r="30" spans="1:17">
      <c r="A30" s="735"/>
      <c r="B30" s="97" t="s">
        <v>421</v>
      </c>
      <c r="C30" s="106">
        <v>1.2147242539106295</v>
      </c>
      <c r="D30" s="106">
        <v>1.2521717043434086</v>
      </c>
      <c r="E30" s="106">
        <v>1.3409380251565921</v>
      </c>
      <c r="F30" s="106">
        <v>1.3295934654023096</v>
      </c>
      <c r="G30" s="106">
        <v>1.2609181529658933</v>
      </c>
      <c r="H30" s="106">
        <v>1.266672638509428</v>
      </c>
      <c r="I30" s="106">
        <v>1.3618211633066462</v>
      </c>
      <c r="J30" s="106">
        <v>1.3204497201312488</v>
      </c>
      <c r="K30" s="238">
        <v>1.36</v>
      </c>
      <c r="L30" s="238">
        <v>1.4</v>
      </c>
      <c r="M30" s="238">
        <v>1.25</v>
      </c>
      <c r="N30" s="238">
        <v>1.3</v>
      </c>
      <c r="O30" s="238">
        <v>1.25</v>
      </c>
      <c r="P30" s="238">
        <v>1.25</v>
      </c>
      <c r="Q30" s="238">
        <v>1.35</v>
      </c>
    </row>
    <row r="31" spans="1:17">
      <c r="A31" s="735" t="s">
        <v>6</v>
      </c>
      <c r="B31" s="116" t="s">
        <v>419</v>
      </c>
      <c r="C31" s="106">
        <v>0.9205561454978799</v>
      </c>
      <c r="D31" s="106">
        <v>0.89504894093675202</v>
      </c>
      <c r="E31" s="106">
        <v>0.90109409673537433</v>
      </c>
      <c r="F31" s="106">
        <v>0.90345592434638833</v>
      </c>
      <c r="G31" s="106">
        <v>0.9062208868360796</v>
      </c>
      <c r="H31" s="106">
        <v>0.91</v>
      </c>
      <c r="I31" s="106">
        <v>0.91</v>
      </c>
      <c r="J31" s="106">
        <v>0.92</v>
      </c>
      <c r="K31" s="238">
        <v>0.92523833243830589</v>
      </c>
      <c r="L31" s="238">
        <v>0.92692049669928966</v>
      </c>
      <c r="M31" s="238">
        <v>0.93</v>
      </c>
      <c r="N31" s="238">
        <v>0.93911960215450385</v>
      </c>
      <c r="O31" s="238">
        <v>0.94</v>
      </c>
      <c r="P31" s="238">
        <v>0.94</v>
      </c>
      <c r="Q31" s="238">
        <v>0.96</v>
      </c>
    </row>
    <row r="32" spans="1:17">
      <c r="A32" s="735"/>
      <c r="B32" s="97" t="s">
        <v>420</v>
      </c>
      <c r="C32" s="106">
        <v>0.78960542712773785</v>
      </c>
      <c r="D32" s="106">
        <v>0.81202400815274178</v>
      </c>
      <c r="E32" s="106">
        <v>0.85875881689738387</v>
      </c>
      <c r="F32" s="106">
        <v>0.8832116112954761</v>
      </c>
      <c r="G32" s="106">
        <v>0.91</v>
      </c>
      <c r="H32" s="106">
        <v>0.92</v>
      </c>
      <c r="I32" s="106">
        <v>0.95</v>
      </c>
      <c r="J32" s="106">
        <v>0.96</v>
      </c>
      <c r="K32" s="238">
        <v>0.96</v>
      </c>
      <c r="L32" s="238">
        <v>0.96</v>
      </c>
      <c r="M32" s="238">
        <v>0.97850351221364384</v>
      </c>
      <c r="N32" s="238">
        <v>0.97792635060955924</v>
      </c>
      <c r="O32" s="238">
        <v>0.95</v>
      </c>
      <c r="P32" s="238">
        <v>0.96</v>
      </c>
      <c r="Q32" s="238">
        <v>0.99</v>
      </c>
    </row>
    <row r="33" spans="1:17">
      <c r="A33" s="735"/>
      <c r="B33" s="97" t="s">
        <v>421</v>
      </c>
      <c r="C33" s="106">
        <v>0.61133587180707605</v>
      </c>
      <c r="D33" s="106">
        <v>0.6578129599947663</v>
      </c>
      <c r="E33" s="106">
        <v>0.63001910672470518</v>
      </c>
      <c r="F33" s="106">
        <v>0.65</v>
      </c>
      <c r="G33" s="106">
        <v>0.7</v>
      </c>
      <c r="H33" s="106">
        <v>0.72</v>
      </c>
      <c r="I33" s="106">
        <v>0.73686929909977938</v>
      </c>
      <c r="J33" s="106">
        <v>0.8</v>
      </c>
      <c r="K33" s="238">
        <v>0.82</v>
      </c>
      <c r="L33" s="238">
        <v>0.82</v>
      </c>
      <c r="M33" s="238">
        <v>0.84</v>
      </c>
      <c r="N33" s="238">
        <v>0.84</v>
      </c>
      <c r="O33" s="238">
        <v>0.89</v>
      </c>
      <c r="P33" s="238">
        <v>0.88</v>
      </c>
      <c r="Q33" s="238"/>
    </row>
    <row r="34" spans="1:17">
      <c r="A34" s="731" t="s">
        <v>5</v>
      </c>
      <c r="B34" s="116" t="s">
        <v>419</v>
      </c>
      <c r="C34" s="106">
        <v>0.98994000000000004</v>
      </c>
      <c r="D34" s="106">
        <v>0.99</v>
      </c>
      <c r="E34" s="106"/>
      <c r="F34" s="106">
        <v>0.97</v>
      </c>
      <c r="G34" s="106">
        <v>0.96669000000000005</v>
      </c>
      <c r="H34" s="106"/>
      <c r="I34" s="106"/>
      <c r="J34" s="106"/>
      <c r="K34" s="238"/>
      <c r="L34" s="238"/>
      <c r="M34" s="238"/>
      <c r="N34" s="238"/>
      <c r="O34" s="238"/>
      <c r="P34" s="238"/>
      <c r="Q34" s="238"/>
    </row>
    <row r="35" spans="1:17">
      <c r="A35" s="732"/>
      <c r="B35" s="97" t="s">
        <v>420</v>
      </c>
      <c r="C35" s="106">
        <v>1.04075002670288</v>
      </c>
      <c r="D35" s="106">
        <v>1.03851997852325</v>
      </c>
      <c r="E35" s="106"/>
      <c r="F35" s="106">
        <v>1.03033995628357</v>
      </c>
      <c r="G35" s="106"/>
      <c r="H35" s="106"/>
      <c r="I35" s="106"/>
      <c r="J35" s="106"/>
      <c r="K35" s="238"/>
      <c r="L35" s="238"/>
      <c r="M35" s="238"/>
      <c r="N35" s="238"/>
      <c r="O35" s="238"/>
      <c r="P35" s="238"/>
      <c r="Q35" s="238"/>
    </row>
    <row r="36" spans="1:17">
      <c r="A36" s="734"/>
      <c r="B36" s="97" t="s">
        <v>421</v>
      </c>
      <c r="C36" s="106"/>
      <c r="D36" s="106"/>
      <c r="E36" s="106"/>
      <c r="F36" s="106"/>
      <c r="G36" s="106">
        <v>1.4</v>
      </c>
      <c r="H36" s="106">
        <v>1.37</v>
      </c>
      <c r="I36" s="106"/>
      <c r="J36" s="106"/>
      <c r="K36" s="238"/>
      <c r="L36" s="238"/>
      <c r="M36" s="238"/>
      <c r="N36" s="238"/>
      <c r="O36" s="238"/>
      <c r="P36" s="238"/>
      <c r="Q36" s="238"/>
    </row>
    <row r="37" spans="1:17">
      <c r="A37" s="731" t="s">
        <v>4</v>
      </c>
      <c r="B37" s="116" t="s">
        <v>419</v>
      </c>
      <c r="C37" s="106">
        <v>0.99768999999999997</v>
      </c>
      <c r="D37" s="106">
        <v>0.99768999999999997</v>
      </c>
      <c r="E37" s="106">
        <v>0.99768999999999997</v>
      </c>
      <c r="F37" s="106">
        <v>0.99</v>
      </c>
      <c r="G37" s="106">
        <v>0.98</v>
      </c>
      <c r="H37" s="106">
        <v>0.98</v>
      </c>
      <c r="I37" s="106">
        <v>0.99</v>
      </c>
      <c r="J37" s="106"/>
      <c r="K37" s="238"/>
      <c r="L37" s="238"/>
      <c r="M37" s="238"/>
      <c r="N37" s="238"/>
      <c r="O37" s="238"/>
      <c r="P37" s="238"/>
      <c r="Q37" s="238"/>
    </row>
    <row r="38" spans="1:17">
      <c r="A38" s="732"/>
      <c r="B38" s="97" t="s">
        <v>420</v>
      </c>
      <c r="C38" s="106">
        <v>0.99768999999999997</v>
      </c>
      <c r="D38" s="106">
        <v>0.99768999999999997</v>
      </c>
      <c r="E38" s="106">
        <v>0.99768999999999997</v>
      </c>
      <c r="F38" s="106">
        <v>1.01</v>
      </c>
      <c r="G38" s="106">
        <v>1.01</v>
      </c>
      <c r="H38" s="106">
        <v>1.03</v>
      </c>
      <c r="I38" s="106">
        <v>1.02</v>
      </c>
      <c r="J38" s="106">
        <v>1.10605</v>
      </c>
      <c r="K38" s="238">
        <v>1.12558</v>
      </c>
      <c r="L38" s="238">
        <v>1.06386</v>
      </c>
      <c r="M38" s="238"/>
      <c r="N38" s="238"/>
      <c r="O38" s="238"/>
      <c r="P38" s="238"/>
      <c r="Q38" s="238"/>
    </row>
    <row r="39" spans="1:17">
      <c r="A39" s="734"/>
      <c r="B39" s="97" t="s">
        <v>421</v>
      </c>
      <c r="C39" s="106"/>
      <c r="D39" s="106"/>
      <c r="E39" s="106">
        <v>3.1476299999999999</v>
      </c>
      <c r="F39" s="106">
        <v>3.2951899999999998</v>
      </c>
      <c r="G39" s="106">
        <v>2.1809799999999999</v>
      </c>
      <c r="H39" s="106">
        <v>2.4898699999999998</v>
      </c>
      <c r="I39" s="106">
        <v>1.77</v>
      </c>
      <c r="J39" s="106"/>
      <c r="K39" s="238"/>
      <c r="L39" s="238"/>
      <c r="M39" s="238"/>
      <c r="N39" s="238"/>
      <c r="O39" s="238"/>
      <c r="P39" s="238"/>
      <c r="Q39" s="238"/>
    </row>
    <row r="40" spans="1:17">
      <c r="A40" s="731" t="s">
        <v>3</v>
      </c>
      <c r="B40" s="116" t="s">
        <v>419</v>
      </c>
      <c r="C40" s="106">
        <v>1.0014168606416354</v>
      </c>
      <c r="D40" s="106">
        <v>1.0006059381943042</v>
      </c>
      <c r="E40" s="106">
        <v>1.0012123661345727</v>
      </c>
      <c r="F40" s="106">
        <v>1.0046483427647535</v>
      </c>
      <c r="G40" s="106">
        <v>1.0022188603126576</v>
      </c>
      <c r="H40" s="106">
        <v>1.003431224139671</v>
      </c>
      <c r="I40" s="106">
        <v>1.0010090817356208</v>
      </c>
      <c r="J40" s="106">
        <v>1.003024193548387</v>
      </c>
      <c r="K40" s="238">
        <v>0.99299999999999999</v>
      </c>
      <c r="L40" s="238"/>
      <c r="M40" s="238"/>
      <c r="N40" s="238"/>
      <c r="O40" s="238"/>
      <c r="P40" s="238"/>
      <c r="Q40" s="238"/>
    </row>
    <row r="41" spans="1:17">
      <c r="A41" s="732"/>
      <c r="B41" s="97" t="s">
        <v>420</v>
      </c>
      <c r="C41" s="106">
        <v>0.99339157706093184</v>
      </c>
      <c r="D41" s="106">
        <v>0.97649810648251278</v>
      </c>
      <c r="E41" s="106">
        <v>0.98808210108143901</v>
      </c>
      <c r="F41" s="106">
        <v>0.98562650866798329</v>
      </c>
      <c r="G41" s="106">
        <v>0.98483683111745957</v>
      </c>
      <c r="H41" s="106">
        <v>0.9881682734443471</v>
      </c>
      <c r="I41" s="106">
        <v>0.99446902654867253</v>
      </c>
      <c r="J41" s="106">
        <v>1</v>
      </c>
      <c r="K41" s="238">
        <v>1.2002299999999999</v>
      </c>
      <c r="L41" s="238"/>
      <c r="M41" s="238"/>
      <c r="N41" s="238"/>
      <c r="O41" s="238"/>
      <c r="P41" s="238"/>
      <c r="Q41" s="238"/>
    </row>
    <row r="42" spans="1:17">
      <c r="A42" s="734"/>
      <c r="B42" s="97" t="s">
        <v>421</v>
      </c>
      <c r="C42" s="106">
        <v>1.1523891519586742</v>
      </c>
      <c r="D42" s="106">
        <v>1.131741632914091</v>
      </c>
      <c r="E42" s="106">
        <v>1.0597322348094749</v>
      </c>
      <c r="F42" s="106">
        <v>1.1141649048625795</v>
      </c>
      <c r="G42" s="106">
        <v>1.3109756097560976</v>
      </c>
      <c r="H42" s="106">
        <v>1.2117647058823531</v>
      </c>
      <c r="I42" s="106">
        <v>1.2340425531914891</v>
      </c>
      <c r="J42" s="106">
        <v>1.32</v>
      </c>
      <c r="K42" s="238"/>
      <c r="L42" s="238"/>
      <c r="M42" s="238"/>
      <c r="N42" s="238"/>
      <c r="O42" s="238"/>
      <c r="P42" s="238"/>
      <c r="Q42" s="238"/>
    </row>
    <row r="43" spans="1:17">
      <c r="A43" s="731" t="s">
        <v>65</v>
      </c>
      <c r="B43" s="116" t="s">
        <v>419</v>
      </c>
      <c r="C43" s="106">
        <v>0.99905999999999995</v>
      </c>
      <c r="D43" s="106">
        <v>1.01589</v>
      </c>
      <c r="E43" s="106">
        <v>1.0030373977968101</v>
      </c>
      <c r="F43" s="106">
        <v>1.01825915013166</v>
      </c>
      <c r="G43" s="106">
        <v>1.0244299037426527</v>
      </c>
      <c r="H43" s="106">
        <v>1.02</v>
      </c>
      <c r="I43" s="106">
        <v>1.03</v>
      </c>
      <c r="J43" s="106">
        <v>1.03</v>
      </c>
      <c r="K43" s="238">
        <v>1.01</v>
      </c>
      <c r="L43" s="238">
        <v>1</v>
      </c>
      <c r="M43" s="238"/>
      <c r="N43" s="238"/>
      <c r="O43" s="238"/>
      <c r="P43" s="238"/>
      <c r="Q43" s="238"/>
    </row>
    <row r="44" spans="1:17">
      <c r="A44" s="732"/>
      <c r="B44" s="97" t="s">
        <v>420</v>
      </c>
      <c r="C44" s="106"/>
      <c r="D44" s="106"/>
      <c r="E44" s="106">
        <v>0.81313038694296713</v>
      </c>
      <c r="F44" s="106">
        <v>0.86474255126064725</v>
      </c>
      <c r="G44" s="106">
        <v>0.92086167776309613</v>
      </c>
      <c r="H44" s="106">
        <v>0.94</v>
      </c>
      <c r="I44" s="106">
        <v>0.99</v>
      </c>
      <c r="J44" s="106">
        <v>0.99</v>
      </c>
      <c r="K44" s="238">
        <v>1.01</v>
      </c>
      <c r="L44" s="238">
        <v>1.03</v>
      </c>
      <c r="M44" s="238"/>
      <c r="N44" s="238"/>
      <c r="O44" s="238"/>
      <c r="P44" s="238"/>
      <c r="Q44" s="238"/>
    </row>
    <row r="45" spans="1:17">
      <c r="A45" s="734"/>
      <c r="B45" s="97" t="s">
        <v>421</v>
      </c>
      <c r="C45" s="106"/>
      <c r="D45" s="106">
        <v>0.82264999999999999</v>
      </c>
      <c r="E45" s="106">
        <v>1.0034974433554977</v>
      </c>
      <c r="F45" s="106">
        <v>1.0034977979570017</v>
      </c>
      <c r="G45" s="106">
        <v>0.57448892247661498</v>
      </c>
      <c r="H45" s="106">
        <v>0.56999999999999995</v>
      </c>
      <c r="I45" s="106">
        <v>0.55000000000000004</v>
      </c>
      <c r="J45" s="106"/>
      <c r="K45" s="238"/>
      <c r="L45" s="238"/>
      <c r="M45" s="238"/>
      <c r="N45" s="238"/>
      <c r="O45" s="238"/>
      <c r="P45" s="238"/>
      <c r="Q45" s="238"/>
    </row>
    <row r="46" spans="1:17">
      <c r="A46" s="731" t="s">
        <v>2</v>
      </c>
      <c r="B46" s="116" t="s">
        <v>419</v>
      </c>
      <c r="C46" s="106">
        <v>0.98970999999999998</v>
      </c>
      <c r="D46" s="106">
        <v>1.01264</v>
      </c>
      <c r="E46" s="106"/>
      <c r="F46" s="106"/>
      <c r="G46" s="106">
        <v>1</v>
      </c>
      <c r="H46" s="106">
        <v>1.04</v>
      </c>
      <c r="I46" s="106"/>
      <c r="J46" s="106"/>
      <c r="K46" s="238">
        <v>1.04298</v>
      </c>
      <c r="L46" s="238"/>
      <c r="M46" s="238"/>
      <c r="N46" s="238"/>
      <c r="O46" s="238"/>
      <c r="P46" s="238"/>
      <c r="Q46" s="238"/>
    </row>
    <row r="47" spans="1:17">
      <c r="A47" s="732"/>
      <c r="B47" s="97" t="s">
        <v>420</v>
      </c>
      <c r="C47" s="106"/>
      <c r="D47" s="106"/>
      <c r="E47" s="106"/>
      <c r="F47" s="106"/>
      <c r="G47" s="106">
        <v>0.91</v>
      </c>
      <c r="H47" s="106">
        <v>1.05</v>
      </c>
      <c r="I47" s="106"/>
      <c r="J47" s="106"/>
      <c r="K47" s="238"/>
      <c r="L47" s="238"/>
      <c r="M47" s="238"/>
      <c r="N47" s="238"/>
      <c r="O47" s="238"/>
      <c r="P47" s="238"/>
      <c r="Q47" s="238"/>
    </row>
    <row r="48" spans="1:17">
      <c r="A48" s="734"/>
      <c r="B48" s="97" t="s">
        <v>421</v>
      </c>
      <c r="C48" s="106"/>
      <c r="D48" s="106"/>
      <c r="E48" s="106"/>
      <c r="F48" s="106"/>
      <c r="G48" s="106"/>
      <c r="H48" s="106"/>
      <c r="I48" s="106"/>
      <c r="J48" s="106"/>
      <c r="K48" s="238"/>
      <c r="L48" s="238"/>
      <c r="M48" s="238"/>
      <c r="N48" s="238"/>
      <c r="O48" s="238"/>
      <c r="P48" s="238"/>
      <c r="Q48" s="238"/>
    </row>
    <row r="49" spans="1:17">
      <c r="A49" s="731" t="s">
        <v>1</v>
      </c>
      <c r="B49" s="116" t="s">
        <v>419</v>
      </c>
      <c r="C49" s="106">
        <v>0.98</v>
      </c>
      <c r="D49" s="106"/>
      <c r="E49" s="106"/>
      <c r="F49" s="106">
        <v>0.98</v>
      </c>
      <c r="G49" s="106">
        <v>0.98</v>
      </c>
      <c r="H49" s="106">
        <v>0.98</v>
      </c>
      <c r="I49" s="106">
        <v>0.98</v>
      </c>
      <c r="J49" s="106">
        <v>0.98</v>
      </c>
      <c r="K49" s="238">
        <v>0.98</v>
      </c>
      <c r="L49" s="238">
        <v>0.99</v>
      </c>
      <c r="M49" s="238">
        <v>1.02</v>
      </c>
      <c r="N49" s="238">
        <v>1</v>
      </c>
      <c r="O49" s="238">
        <v>1.01</v>
      </c>
      <c r="P49" s="238">
        <v>1.01</v>
      </c>
      <c r="Q49" s="238">
        <v>1.02</v>
      </c>
    </row>
    <row r="50" spans="1:17">
      <c r="A50" s="732"/>
      <c r="B50" s="97" t="s">
        <v>420</v>
      </c>
      <c r="C50" s="106">
        <v>0.96</v>
      </c>
      <c r="D50" s="106"/>
      <c r="E50" s="106"/>
      <c r="F50" s="106">
        <v>0.97</v>
      </c>
      <c r="G50" s="106">
        <v>0.98</v>
      </c>
      <c r="H50" s="106">
        <v>0.98</v>
      </c>
      <c r="I50" s="106">
        <v>0.98</v>
      </c>
      <c r="J50" s="106">
        <v>0.97</v>
      </c>
      <c r="K50" s="238">
        <v>0.98</v>
      </c>
      <c r="L50" s="238">
        <v>0.98</v>
      </c>
      <c r="M50" s="238">
        <v>1.03</v>
      </c>
      <c r="N50" s="238">
        <v>1.04</v>
      </c>
      <c r="O50" s="238">
        <v>1.03</v>
      </c>
      <c r="P50" s="238">
        <v>1.04</v>
      </c>
      <c r="Q50" s="238">
        <v>1.04</v>
      </c>
    </row>
    <row r="51" spans="1:17" ht="15" thickBot="1">
      <c r="A51" s="733"/>
      <c r="B51" s="170" t="s">
        <v>421</v>
      </c>
      <c r="C51" s="178"/>
      <c r="D51" s="178">
        <v>0.79686000000000001</v>
      </c>
      <c r="E51" s="178">
        <v>0.76247000694274902</v>
      </c>
      <c r="F51" s="178">
        <v>0.77544999122619596</v>
      </c>
      <c r="G51" s="178">
        <v>0.83818999999999999</v>
      </c>
      <c r="H51" s="178"/>
      <c r="I51" s="178"/>
      <c r="J51" s="178"/>
      <c r="K51" s="239"/>
      <c r="L51" s="239"/>
      <c r="M51" s="239"/>
      <c r="N51" s="239"/>
      <c r="O51" s="239"/>
      <c r="P51" s="239"/>
      <c r="Q51" s="239"/>
    </row>
    <row r="54" spans="1:17">
      <c r="A54" s="29" t="s">
        <v>317</v>
      </c>
      <c r="D54" s="157"/>
      <c r="E54" s="157"/>
      <c r="F54" s="157"/>
      <c r="G54" s="157"/>
      <c r="H54" s="157"/>
      <c r="I54" s="157"/>
      <c r="J54" s="157"/>
      <c r="K54" s="157"/>
      <c r="L54" s="157"/>
      <c r="M54" s="157"/>
      <c r="N54" s="157"/>
      <c r="O54" s="157"/>
      <c r="P54" s="157"/>
      <c r="Q54" s="157"/>
    </row>
    <row r="55" spans="1:17">
      <c r="A55" s="153" t="s">
        <v>422</v>
      </c>
      <c r="C55" s="157"/>
      <c r="D55" s="157"/>
      <c r="E55" s="157"/>
      <c r="F55" s="157"/>
      <c r="G55" s="157"/>
      <c r="H55" s="157"/>
      <c r="I55" s="157"/>
      <c r="J55" s="157"/>
      <c r="K55" s="157"/>
      <c r="L55" s="157"/>
      <c r="M55" s="157"/>
      <c r="N55" s="157"/>
      <c r="O55" s="157"/>
      <c r="P55" s="157"/>
      <c r="Q55" s="157"/>
    </row>
    <row r="56" spans="1:17">
      <c r="A56" s="153"/>
      <c r="C56" s="157"/>
      <c r="D56" s="157"/>
      <c r="E56" s="157"/>
      <c r="F56" s="157"/>
      <c r="G56" s="157"/>
      <c r="H56" s="157"/>
      <c r="I56" s="157"/>
      <c r="J56" s="157"/>
      <c r="K56" s="157"/>
      <c r="L56" s="157"/>
      <c r="M56" s="157"/>
      <c r="N56" s="157"/>
      <c r="O56" s="157"/>
      <c r="P56" s="157"/>
      <c r="Q56" s="157"/>
    </row>
    <row r="57" spans="1:17" ht="15" customHeight="1">
      <c r="A57" s="29" t="s">
        <v>86</v>
      </c>
      <c r="B57" s="15"/>
      <c r="D57" s="153"/>
      <c r="E57" s="153"/>
      <c r="F57" s="153"/>
      <c r="G57" s="153"/>
      <c r="H57" s="153"/>
      <c r="I57" s="153"/>
      <c r="J57" s="153"/>
      <c r="K57" s="153"/>
      <c r="L57" s="153"/>
      <c r="M57" s="153"/>
      <c r="N57" s="153"/>
      <c r="O57" s="153"/>
      <c r="P57" s="153"/>
      <c r="Q57" s="153"/>
    </row>
    <row r="58" spans="1:17" ht="15" customHeight="1">
      <c r="A58" s="155" t="s">
        <v>108</v>
      </c>
      <c r="B58" s="155"/>
      <c r="C58" s="155"/>
      <c r="D58" s="155"/>
      <c r="E58" s="155"/>
      <c r="F58" s="155"/>
      <c r="G58" s="155"/>
      <c r="H58" s="155"/>
      <c r="I58" s="155"/>
      <c r="J58" s="155"/>
      <c r="K58" s="155"/>
      <c r="L58" s="155"/>
      <c r="M58" s="155"/>
      <c r="N58" s="155"/>
      <c r="O58" s="155"/>
      <c r="P58" s="155"/>
      <c r="Q58" s="155"/>
    </row>
    <row r="59" spans="1:17" ht="15" customHeight="1">
      <c r="A59" s="155"/>
      <c r="B59" s="155"/>
      <c r="C59" s="155"/>
      <c r="D59" s="155"/>
      <c r="E59" s="155"/>
      <c r="F59" s="155"/>
      <c r="G59" s="155"/>
      <c r="H59" s="155"/>
      <c r="I59" s="155"/>
      <c r="J59" s="155"/>
      <c r="K59" s="155"/>
      <c r="L59" s="155"/>
      <c r="M59" s="155"/>
      <c r="N59" s="155"/>
      <c r="O59" s="155"/>
      <c r="P59" s="155"/>
      <c r="Q59" s="155"/>
    </row>
    <row r="60" spans="1:17" ht="15" customHeight="1">
      <c r="A60" s="155" t="s">
        <v>152</v>
      </c>
      <c r="B60" s="155"/>
      <c r="C60" s="155"/>
      <c r="D60" s="155"/>
      <c r="E60" s="155"/>
      <c r="F60" s="155"/>
      <c r="G60" s="155"/>
      <c r="H60" s="155"/>
      <c r="I60" s="155"/>
      <c r="J60" s="155"/>
      <c r="K60" s="155"/>
      <c r="L60" s="155"/>
      <c r="M60" s="155"/>
      <c r="N60" s="155"/>
      <c r="O60" s="155"/>
      <c r="P60" s="155"/>
      <c r="Q60" s="155"/>
    </row>
    <row r="61" spans="1:17" ht="15" customHeight="1">
      <c r="A61" s="155" t="s">
        <v>153</v>
      </c>
      <c r="B61" s="155"/>
      <c r="C61" s="155"/>
      <c r="D61" s="155"/>
      <c r="E61" s="155"/>
      <c r="F61" s="155"/>
      <c r="G61" s="155"/>
      <c r="H61" s="155"/>
      <c r="I61" s="155"/>
      <c r="J61" s="155"/>
      <c r="K61" s="155"/>
      <c r="L61" s="155"/>
      <c r="M61" s="155"/>
      <c r="N61" s="155"/>
      <c r="O61" s="155"/>
      <c r="P61" s="155"/>
      <c r="Q61" s="155"/>
    </row>
    <row r="62" spans="1:17" ht="15" customHeight="1">
      <c r="A62" s="155" t="s">
        <v>249</v>
      </c>
      <c r="B62" s="155"/>
      <c r="C62" s="155"/>
      <c r="D62" s="155"/>
      <c r="E62" s="155"/>
      <c r="F62" s="155"/>
      <c r="G62" s="155"/>
      <c r="H62" s="155"/>
      <c r="I62" s="155"/>
      <c r="J62" s="155"/>
      <c r="K62" s="155"/>
      <c r="L62" s="155"/>
      <c r="M62" s="155"/>
      <c r="N62" s="155"/>
      <c r="O62" s="155"/>
      <c r="P62" s="155"/>
      <c r="Q62" s="155"/>
    </row>
    <row r="63" spans="1:17" ht="15" customHeight="1">
      <c r="A63" s="155"/>
      <c r="B63" s="155"/>
      <c r="C63" s="155"/>
      <c r="D63" s="155"/>
      <c r="E63" s="155"/>
      <c r="F63" s="155"/>
      <c r="G63" s="155"/>
      <c r="H63" s="155"/>
      <c r="I63" s="155"/>
      <c r="J63" s="155"/>
      <c r="K63" s="155"/>
      <c r="L63" s="155"/>
      <c r="M63" s="155"/>
      <c r="N63" s="155"/>
      <c r="O63" s="155"/>
      <c r="P63" s="155"/>
      <c r="Q63" s="155"/>
    </row>
    <row r="64" spans="1:17" ht="15" customHeight="1">
      <c r="A64" s="155" t="s">
        <v>330</v>
      </c>
      <c r="B64" s="155"/>
      <c r="C64" s="155"/>
      <c r="D64" s="155"/>
      <c r="E64" s="155"/>
      <c r="F64" s="155"/>
      <c r="G64" s="155"/>
      <c r="H64" s="155"/>
      <c r="I64" s="155"/>
      <c r="J64" s="155"/>
      <c r="K64" s="155"/>
      <c r="L64" s="155"/>
      <c r="M64" s="155"/>
      <c r="N64" s="155"/>
      <c r="O64" s="155"/>
      <c r="P64" s="155"/>
      <c r="Q64" s="155"/>
    </row>
    <row r="65" spans="1:17" ht="15" customHeight="1">
      <c r="A65" s="155"/>
      <c r="B65" s="155"/>
      <c r="C65" s="155"/>
      <c r="D65" s="155"/>
      <c r="E65" s="155"/>
      <c r="F65" s="155"/>
      <c r="G65" s="155"/>
      <c r="H65" s="155"/>
      <c r="I65" s="155"/>
      <c r="J65" s="155"/>
      <c r="K65" s="155"/>
      <c r="L65" s="155"/>
      <c r="M65" s="155"/>
      <c r="N65" s="155"/>
      <c r="O65" s="155"/>
      <c r="P65" s="155"/>
      <c r="Q65" s="155"/>
    </row>
    <row r="66" spans="1:17">
      <c r="A66" s="155" t="s">
        <v>738</v>
      </c>
      <c r="B66" s="155"/>
      <c r="C66" s="155"/>
      <c r="D66" s="155"/>
      <c r="E66" s="155"/>
      <c r="F66" s="155"/>
      <c r="G66" s="155"/>
      <c r="H66" s="155"/>
      <c r="I66" s="155"/>
      <c r="J66" s="155"/>
      <c r="K66" s="155"/>
      <c r="L66" s="155"/>
      <c r="M66" s="155"/>
      <c r="N66" s="155"/>
      <c r="O66" s="155"/>
      <c r="P66" s="155"/>
      <c r="Q66" s="155"/>
    </row>
    <row r="67" spans="1:17">
      <c r="A67" s="155"/>
      <c r="C67" s="34"/>
      <c r="D67" s="34"/>
      <c r="E67" s="34"/>
      <c r="F67" s="34"/>
      <c r="G67" s="34"/>
      <c r="H67" s="34"/>
    </row>
  </sheetData>
  <mergeCells count="16">
    <mergeCell ref="A13:A15"/>
    <mergeCell ref="A16:A18"/>
    <mergeCell ref="A19:A21"/>
    <mergeCell ref="A4:A6"/>
    <mergeCell ref="A7:A9"/>
    <mergeCell ref="A10:A12"/>
    <mergeCell ref="A49:A51"/>
    <mergeCell ref="A22:A24"/>
    <mergeCell ref="A25:A27"/>
    <mergeCell ref="A28:A30"/>
    <mergeCell ref="A31:A33"/>
    <mergeCell ref="A34:A36"/>
    <mergeCell ref="A37:A39"/>
    <mergeCell ref="A40:A42"/>
    <mergeCell ref="A43:A45"/>
    <mergeCell ref="A46:A48"/>
  </mergeCells>
  <hyperlinks>
    <hyperlink ref="N5" location="Content!B5" display="Back to Content Page" xr:uid="{00000000-0004-0000-2F00-000000000000}"/>
  </hyperlinks>
  <printOptions horizontalCentered="1" verticalCentered="1"/>
  <pageMargins left="0.7" right="0.7" top="0.75" bottom="0.75" header="0.3" footer="0.3"/>
  <pageSetup paperSize="9" scale="65" orientation="landscape" r:id="rId1"/>
  <headerFoot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E138"/>
  <sheetViews>
    <sheetView zoomScale="102" zoomScaleNormal="102" workbookViewId="0">
      <selection activeCell="AB22" sqref="AB22"/>
    </sheetView>
  </sheetViews>
  <sheetFormatPr defaultColWidth="9.21875" defaultRowHeight="14.4"/>
  <cols>
    <col min="1" max="1" width="33.77734375" customWidth="1"/>
    <col min="2" max="2" width="5" customWidth="1"/>
    <col min="3" max="3" width="5.77734375" customWidth="1"/>
    <col min="4" max="4" width="5" customWidth="1"/>
    <col min="5" max="5" width="5.77734375" customWidth="1"/>
    <col min="6" max="6" width="5" customWidth="1"/>
    <col min="7" max="7" width="5.77734375" customWidth="1"/>
    <col min="8" max="8" width="5" customWidth="1"/>
    <col min="9" max="9" width="5.77734375" customWidth="1"/>
    <col min="10" max="10" width="5" customWidth="1"/>
    <col min="11" max="11" width="5.77734375" customWidth="1"/>
    <col min="12" max="12" width="5" customWidth="1"/>
    <col min="13" max="13" width="5.77734375" customWidth="1"/>
    <col min="14" max="14" width="5" customWidth="1"/>
    <col min="15" max="15" width="5.77734375" customWidth="1"/>
    <col min="16" max="16" width="5" customWidth="1"/>
    <col min="17" max="17" width="5.77734375" customWidth="1"/>
    <col min="18" max="18" width="5" customWidth="1"/>
    <col min="19" max="19" width="5.77734375" customWidth="1"/>
    <col min="20" max="20" width="5" customWidth="1"/>
    <col min="21" max="29" width="5.77734375" customWidth="1"/>
  </cols>
  <sheetData>
    <row r="1" spans="1:30">
      <c r="A1" s="29" t="s">
        <v>474</v>
      </c>
      <c r="B1" s="24"/>
      <c r="C1" s="24"/>
      <c r="D1" s="24"/>
      <c r="E1" s="24"/>
      <c r="F1" s="24"/>
      <c r="G1" s="24"/>
      <c r="H1" s="24"/>
      <c r="I1" s="24"/>
      <c r="J1" s="24"/>
      <c r="K1" s="24"/>
      <c r="L1" s="24"/>
      <c r="M1" s="24"/>
      <c r="N1" s="24"/>
      <c r="O1" s="24"/>
      <c r="P1" s="24"/>
      <c r="Q1" s="24"/>
      <c r="R1" s="24"/>
      <c r="S1" s="24"/>
      <c r="T1" s="24"/>
    </row>
    <row r="2" spans="1:30" ht="15" thickBot="1">
      <c r="A2" s="24"/>
      <c r="B2" s="24"/>
      <c r="C2" s="24"/>
      <c r="D2" s="24"/>
      <c r="E2" s="24"/>
      <c r="F2" s="24"/>
      <c r="G2" s="24"/>
      <c r="H2" s="24"/>
      <c r="I2" s="24"/>
      <c r="J2" s="24"/>
      <c r="K2" s="24"/>
      <c r="L2" s="24"/>
      <c r="M2" s="24"/>
      <c r="N2" s="24"/>
      <c r="O2" s="24"/>
      <c r="P2" s="24"/>
      <c r="Q2" s="24"/>
      <c r="R2" s="24"/>
      <c r="S2" s="24"/>
      <c r="T2" s="24"/>
    </row>
    <row r="3" spans="1:30">
      <c r="A3" s="688" t="s">
        <v>15</v>
      </c>
      <c r="B3" s="736">
        <v>2010</v>
      </c>
      <c r="C3" s="737"/>
      <c r="D3" s="736">
        <v>2011</v>
      </c>
      <c r="E3" s="737"/>
      <c r="F3" s="736">
        <v>2012</v>
      </c>
      <c r="G3" s="737"/>
      <c r="H3" s="736">
        <v>2013</v>
      </c>
      <c r="I3" s="737"/>
      <c r="J3" s="736">
        <v>2014</v>
      </c>
      <c r="K3" s="737"/>
      <c r="L3" s="736">
        <v>2015</v>
      </c>
      <c r="M3" s="737"/>
      <c r="N3" s="736">
        <v>2016</v>
      </c>
      <c r="O3" s="737"/>
      <c r="P3" s="736">
        <v>2017</v>
      </c>
      <c r="Q3" s="737"/>
      <c r="R3" s="694">
        <v>2018</v>
      </c>
      <c r="S3" s="694"/>
      <c r="T3" s="736">
        <v>2019</v>
      </c>
      <c r="U3" s="737"/>
      <c r="V3" s="694">
        <v>2020</v>
      </c>
      <c r="W3" s="694"/>
      <c r="X3" s="736">
        <v>2021</v>
      </c>
      <c r="Y3" s="737"/>
      <c r="Z3" s="736">
        <v>2022</v>
      </c>
      <c r="AA3" s="737"/>
      <c r="AB3" s="694">
        <v>2023</v>
      </c>
      <c r="AC3" s="704"/>
    </row>
    <row r="4" spans="1:30">
      <c r="A4" s="689"/>
      <c r="B4" s="241" t="s">
        <v>423</v>
      </c>
      <c r="C4" s="241" t="s">
        <v>424</v>
      </c>
      <c r="D4" s="241" t="s">
        <v>423</v>
      </c>
      <c r="E4" s="241" t="s">
        <v>424</v>
      </c>
      <c r="F4" s="241" t="s">
        <v>423</v>
      </c>
      <c r="G4" s="241" t="s">
        <v>424</v>
      </c>
      <c r="H4" s="241" t="s">
        <v>423</v>
      </c>
      <c r="I4" s="241" t="s">
        <v>424</v>
      </c>
      <c r="J4" s="241" t="s">
        <v>423</v>
      </c>
      <c r="K4" s="241" t="s">
        <v>424</v>
      </c>
      <c r="L4" s="241" t="s">
        <v>423</v>
      </c>
      <c r="M4" s="241" t="s">
        <v>424</v>
      </c>
      <c r="N4" s="241" t="s">
        <v>423</v>
      </c>
      <c r="O4" s="241" t="s">
        <v>424</v>
      </c>
      <c r="P4" s="241" t="s">
        <v>423</v>
      </c>
      <c r="Q4" s="241" t="s">
        <v>424</v>
      </c>
      <c r="R4" s="241" t="s">
        <v>423</v>
      </c>
      <c r="S4" s="241" t="s">
        <v>424</v>
      </c>
      <c r="T4" s="241" t="s">
        <v>423</v>
      </c>
      <c r="U4" s="241" t="s">
        <v>424</v>
      </c>
      <c r="V4" s="241" t="s">
        <v>423</v>
      </c>
      <c r="W4" s="241" t="s">
        <v>424</v>
      </c>
      <c r="X4" s="241" t="s">
        <v>423</v>
      </c>
      <c r="Y4" s="241" t="s">
        <v>424</v>
      </c>
      <c r="Z4" s="241" t="s">
        <v>423</v>
      </c>
      <c r="AA4" s="241" t="s">
        <v>424</v>
      </c>
      <c r="AB4" s="241" t="s">
        <v>423</v>
      </c>
      <c r="AC4" s="543" t="s">
        <v>420</v>
      </c>
    </row>
    <row r="5" spans="1:30">
      <c r="A5" s="176" t="s">
        <v>14</v>
      </c>
      <c r="B5" s="120">
        <v>45.586509999999997</v>
      </c>
      <c r="C5" s="120">
        <v>38.672640000000001</v>
      </c>
      <c r="D5" s="120">
        <v>42.543060302734403</v>
      </c>
      <c r="E5" s="120">
        <v>27.416650772094702</v>
      </c>
      <c r="F5" s="120">
        <v>94</v>
      </c>
      <c r="G5" s="120">
        <v>171</v>
      </c>
      <c r="H5" s="120">
        <v>92</v>
      </c>
      <c r="I5" s="120">
        <v>133</v>
      </c>
      <c r="J5" s="120">
        <v>45.591460027772264</v>
      </c>
      <c r="K5" s="120">
        <v>20.591089466089468</v>
      </c>
      <c r="L5" s="120">
        <v>46.02142420681551</v>
      </c>
      <c r="M5" s="120">
        <v>24.3</v>
      </c>
      <c r="N5" s="120">
        <v>49.628385277386101</v>
      </c>
      <c r="O5" s="120">
        <v>27.86</v>
      </c>
      <c r="P5" s="120">
        <v>65.794451632838303</v>
      </c>
      <c r="Q5" s="120">
        <v>36.376801858538357</v>
      </c>
      <c r="R5" s="120">
        <v>50.245742163535979</v>
      </c>
      <c r="S5" s="120">
        <v>28.06183615665341</v>
      </c>
      <c r="T5" s="120">
        <v>54</v>
      </c>
      <c r="U5" s="120" t="s">
        <v>7</v>
      </c>
      <c r="V5" s="112"/>
      <c r="W5" s="112"/>
      <c r="X5" s="112"/>
      <c r="Y5" s="112"/>
      <c r="Z5" s="112"/>
      <c r="AA5" s="112"/>
      <c r="AB5" s="112"/>
      <c r="AC5" s="186"/>
      <c r="AD5" s="48" t="s">
        <v>12</v>
      </c>
    </row>
    <row r="6" spans="1:30">
      <c r="A6" s="176" t="s">
        <v>13</v>
      </c>
      <c r="B6" s="120">
        <v>24.7</v>
      </c>
      <c r="C6" s="120">
        <v>24.7</v>
      </c>
      <c r="D6" s="120">
        <v>24.6</v>
      </c>
      <c r="E6" s="120">
        <v>24.6</v>
      </c>
      <c r="F6" s="120">
        <v>24</v>
      </c>
      <c r="G6" s="120">
        <v>12.3</v>
      </c>
      <c r="H6" s="120">
        <v>24</v>
      </c>
      <c r="I6" s="120">
        <v>12.3</v>
      </c>
      <c r="J6" s="120">
        <v>24</v>
      </c>
      <c r="K6" s="120">
        <v>12.3</v>
      </c>
      <c r="L6" s="120">
        <v>25</v>
      </c>
      <c r="M6" s="120">
        <v>17</v>
      </c>
      <c r="N6" s="107">
        <v>22.8</v>
      </c>
      <c r="O6" s="107">
        <v>11.5</v>
      </c>
      <c r="P6" s="112">
        <v>25.8</v>
      </c>
      <c r="Q6" s="112">
        <v>11.9</v>
      </c>
      <c r="R6" s="112">
        <v>25.5</v>
      </c>
      <c r="S6" s="112">
        <v>11.5</v>
      </c>
      <c r="T6" s="112"/>
      <c r="U6" s="112">
        <v>11.5</v>
      </c>
      <c r="V6" s="112"/>
      <c r="W6" s="112">
        <v>11.2</v>
      </c>
      <c r="X6" s="112"/>
      <c r="Y6" s="112"/>
      <c r="Z6" s="112"/>
      <c r="AA6" s="112"/>
      <c r="AB6" s="112"/>
      <c r="AC6" s="186"/>
    </row>
    <row r="7" spans="1:30">
      <c r="A7" s="176" t="s">
        <v>259</v>
      </c>
      <c r="B7" s="120"/>
      <c r="C7" s="120"/>
      <c r="D7" s="120">
        <v>27.746729999999999</v>
      </c>
      <c r="E7" s="120"/>
      <c r="F7" s="120"/>
      <c r="G7" s="120"/>
      <c r="H7" s="120">
        <v>27.807960000000001</v>
      </c>
      <c r="I7" s="120">
        <v>8.7055500000000006</v>
      </c>
      <c r="J7" s="120"/>
      <c r="K7" s="120">
        <v>8.6176700000000004</v>
      </c>
      <c r="L7" s="120"/>
      <c r="M7" s="120"/>
      <c r="N7" s="120"/>
      <c r="O7" s="120"/>
      <c r="P7" s="120">
        <v>18.90138</v>
      </c>
      <c r="Q7" s="120">
        <v>5.3135599999999998</v>
      </c>
      <c r="R7" s="120"/>
      <c r="S7" s="120"/>
      <c r="T7" s="120"/>
      <c r="U7" s="120"/>
      <c r="V7" s="112"/>
      <c r="W7" s="112"/>
      <c r="X7" s="112"/>
      <c r="Y7" s="112"/>
      <c r="Z7" s="112"/>
      <c r="AA7" s="112"/>
      <c r="AB7" s="112"/>
      <c r="AC7" s="186"/>
    </row>
    <row r="8" spans="1:30">
      <c r="A8" s="176" t="s">
        <v>85</v>
      </c>
      <c r="B8" s="120">
        <v>37.013100000000001</v>
      </c>
      <c r="C8" s="120">
        <v>15.960330000000001</v>
      </c>
      <c r="D8" s="120">
        <v>37.370939999999997</v>
      </c>
      <c r="E8" s="120">
        <v>15.217549999999999</v>
      </c>
      <c r="F8" s="120">
        <v>34.747581481933601</v>
      </c>
      <c r="G8" s="120">
        <v>15.335089683532701</v>
      </c>
      <c r="H8" s="120">
        <v>37.069249999999997</v>
      </c>
      <c r="I8" s="120">
        <v>14.20295</v>
      </c>
      <c r="J8" s="120">
        <v>35.319360000000003</v>
      </c>
      <c r="K8" s="120">
        <v>14.593209999999999</v>
      </c>
      <c r="L8" s="120">
        <v>33.197929999999999</v>
      </c>
      <c r="M8" s="120">
        <v>14.24161</v>
      </c>
      <c r="N8" s="120"/>
      <c r="O8" s="120"/>
      <c r="P8" s="120">
        <v>31</v>
      </c>
      <c r="Q8" s="120">
        <v>16</v>
      </c>
      <c r="R8" s="120">
        <v>31</v>
      </c>
      <c r="S8" s="120">
        <v>16</v>
      </c>
      <c r="T8" s="120"/>
      <c r="U8" s="120"/>
      <c r="V8" s="112"/>
      <c r="W8" s="112"/>
      <c r="X8" s="112"/>
      <c r="Y8" s="112"/>
      <c r="Z8" s="112"/>
      <c r="AA8" s="112"/>
      <c r="AB8" s="112"/>
      <c r="AC8" s="186"/>
    </row>
    <row r="9" spans="1:30">
      <c r="A9" s="176" t="s">
        <v>258</v>
      </c>
      <c r="B9" s="120">
        <v>32</v>
      </c>
      <c r="C9" s="120">
        <v>17.795675461218011</v>
      </c>
      <c r="D9" s="120">
        <v>30</v>
      </c>
      <c r="E9" s="120">
        <v>17</v>
      </c>
      <c r="F9" s="120">
        <v>30</v>
      </c>
      <c r="G9" s="120">
        <v>16</v>
      </c>
      <c r="H9" s="120">
        <v>28</v>
      </c>
      <c r="I9" s="120">
        <v>16</v>
      </c>
      <c r="J9" s="120">
        <v>28</v>
      </c>
      <c r="K9" s="120">
        <v>16</v>
      </c>
      <c r="L9" s="120">
        <v>33</v>
      </c>
      <c r="M9" s="120">
        <v>16</v>
      </c>
      <c r="N9" s="120">
        <v>33</v>
      </c>
      <c r="O9" s="120">
        <v>16</v>
      </c>
      <c r="P9" s="120">
        <v>26.596209999999999</v>
      </c>
      <c r="Q9" s="120"/>
      <c r="R9" s="115">
        <v>28.5</v>
      </c>
      <c r="S9" s="120"/>
      <c r="T9" s="120"/>
      <c r="U9" s="120"/>
      <c r="V9" s="112"/>
      <c r="W9" s="112"/>
      <c r="X9" s="112"/>
      <c r="Y9" s="112"/>
      <c r="Z9" s="112"/>
      <c r="AA9" s="112"/>
      <c r="AB9" s="112"/>
      <c r="AC9" s="186"/>
    </row>
    <row r="10" spans="1:30">
      <c r="A10" s="176" t="s">
        <v>11</v>
      </c>
      <c r="B10" s="120">
        <v>34</v>
      </c>
      <c r="C10" s="120">
        <v>25.8</v>
      </c>
      <c r="D10" s="120">
        <v>33.875639999999997</v>
      </c>
      <c r="E10" s="120">
        <v>25</v>
      </c>
      <c r="F10" s="120">
        <v>34</v>
      </c>
      <c r="G10" s="120">
        <v>25.1</v>
      </c>
      <c r="H10" s="120">
        <v>33</v>
      </c>
      <c r="I10" s="120">
        <v>24.1</v>
      </c>
      <c r="J10" s="120">
        <v>33</v>
      </c>
      <c r="K10" s="120">
        <v>23.9</v>
      </c>
      <c r="L10" s="120">
        <v>33.1</v>
      </c>
      <c r="M10" s="120">
        <v>24</v>
      </c>
      <c r="N10" s="120">
        <v>33.799999999999997</v>
      </c>
      <c r="O10" s="120">
        <v>24</v>
      </c>
      <c r="P10" s="120">
        <v>33</v>
      </c>
      <c r="Q10" s="120">
        <v>25</v>
      </c>
      <c r="R10" s="120">
        <v>33.4</v>
      </c>
      <c r="S10" s="120">
        <v>26</v>
      </c>
      <c r="T10" s="120">
        <v>32</v>
      </c>
      <c r="U10" s="120">
        <v>25</v>
      </c>
      <c r="V10" s="120">
        <v>33</v>
      </c>
      <c r="W10" s="120">
        <v>24</v>
      </c>
      <c r="X10" s="120">
        <v>32</v>
      </c>
      <c r="Y10" s="120">
        <v>21</v>
      </c>
      <c r="Z10" s="120">
        <v>32</v>
      </c>
      <c r="AA10" s="120">
        <v>22</v>
      </c>
      <c r="AB10" s="120">
        <v>31</v>
      </c>
      <c r="AC10" s="218">
        <v>20</v>
      </c>
    </row>
    <row r="11" spans="1:30">
      <c r="A11" s="176" t="s">
        <v>10</v>
      </c>
      <c r="B11" s="120">
        <v>40.141910000000003</v>
      </c>
      <c r="C11" s="120"/>
      <c r="D11" s="120">
        <v>43.244860000000003</v>
      </c>
      <c r="E11" s="120">
        <v>32</v>
      </c>
      <c r="F11" s="120">
        <v>43.067249298095703</v>
      </c>
      <c r="G11" s="120">
        <v>27.635869979858398</v>
      </c>
      <c r="H11" s="120">
        <v>39.766440000000003</v>
      </c>
      <c r="I11" s="120"/>
      <c r="J11" s="120">
        <v>42</v>
      </c>
      <c r="K11" s="120">
        <v>24</v>
      </c>
      <c r="L11" s="120">
        <v>41.192700000000002</v>
      </c>
      <c r="M11" s="120"/>
      <c r="N11" s="120">
        <v>40.606000000000002</v>
      </c>
      <c r="O11" s="120"/>
      <c r="P11" s="120"/>
      <c r="Q11" s="120">
        <v>20.043019999999999</v>
      </c>
      <c r="R11" s="120">
        <v>36.700000000000003</v>
      </c>
      <c r="S11" s="120">
        <v>19.100000000000001</v>
      </c>
      <c r="T11" s="120">
        <v>37</v>
      </c>
      <c r="U11" s="120">
        <v>19.2</v>
      </c>
      <c r="V11" s="120">
        <v>40.1</v>
      </c>
      <c r="W11" s="120">
        <v>19.600000000000001</v>
      </c>
      <c r="X11" s="120">
        <v>38.299999999999997</v>
      </c>
      <c r="Y11" s="120">
        <v>18.3</v>
      </c>
      <c r="Z11" s="120"/>
      <c r="AA11" s="120"/>
      <c r="AB11" s="112"/>
      <c r="AC11" s="186"/>
    </row>
    <row r="12" spans="1:30">
      <c r="A12" s="176" t="s">
        <v>9</v>
      </c>
      <c r="B12" s="120">
        <f>3868643/48197</f>
        <v>80.267298794530774</v>
      </c>
      <c r="C12" s="120">
        <v>24</v>
      </c>
      <c r="D12" s="120">
        <v>76.099999999999994</v>
      </c>
      <c r="E12" s="120">
        <v>49</v>
      </c>
      <c r="F12" s="120">
        <v>74.099999999999994</v>
      </c>
      <c r="G12" s="120">
        <v>50.4</v>
      </c>
      <c r="H12" s="120">
        <v>69</v>
      </c>
      <c r="I12" s="120">
        <v>49</v>
      </c>
      <c r="J12" s="120">
        <v>70</v>
      </c>
      <c r="K12" s="120">
        <v>55.1</v>
      </c>
      <c r="L12" s="120">
        <v>67</v>
      </c>
      <c r="M12" s="120">
        <v>63.5</v>
      </c>
      <c r="N12" s="120"/>
      <c r="O12" s="120"/>
      <c r="P12" s="120"/>
      <c r="Q12" s="120"/>
      <c r="R12" s="120">
        <v>58.679189999999998</v>
      </c>
      <c r="S12" s="120">
        <v>72.310019999999994</v>
      </c>
      <c r="T12" s="120"/>
      <c r="U12" s="120"/>
      <c r="V12" s="112"/>
      <c r="W12" s="112"/>
      <c r="X12" s="112"/>
      <c r="Y12" s="112"/>
      <c r="Z12" s="112"/>
      <c r="AA12" s="112"/>
      <c r="AB12" s="112"/>
      <c r="AC12" s="186"/>
    </row>
    <row r="13" spans="1:30">
      <c r="A13" s="176" t="s">
        <v>8</v>
      </c>
      <c r="B13" s="120">
        <v>28.174664107485604</v>
      </c>
      <c r="C13" s="120">
        <v>14.71</v>
      </c>
      <c r="D13" s="120">
        <v>26.639430801009869</v>
      </c>
      <c r="E13" s="120">
        <v>14.4</v>
      </c>
      <c r="F13" s="120">
        <v>27.831006612784716</v>
      </c>
      <c r="G13" s="120">
        <v>14.2</v>
      </c>
      <c r="H13" s="120">
        <v>26.254944524843221</v>
      </c>
      <c r="I13" s="120">
        <v>14.6</v>
      </c>
      <c r="J13" s="120">
        <v>24.776470588235295</v>
      </c>
      <c r="K13" s="120">
        <v>14.8</v>
      </c>
      <c r="L13" s="120">
        <v>24.894943544428081</v>
      </c>
      <c r="M13" s="120">
        <v>14.8</v>
      </c>
      <c r="N13" s="120">
        <v>23.82468168462292</v>
      </c>
      <c r="O13" s="120">
        <v>13</v>
      </c>
      <c r="P13" s="120">
        <v>23.703543206729545</v>
      </c>
      <c r="Q13" s="120">
        <f>119629/8359</f>
        <v>14.311400885273358</v>
      </c>
      <c r="R13" s="120">
        <v>20.998360271726401</v>
      </c>
      <c r="S13" s="120">
        <f>116958/9590</f>
        <v>12.195828988529719</v>
      </c>
      <c r="T13" s="120">
        <v>20</v>
      </c>
      <c r="U13" s="120">
        <v>11.5</v>
      </c>
      <c r="V13" s="120">
        <v>18</v>
      </c>
      <c r="W13" s="120">
        <v>11.2</v>
      </c>
      <c r="X13" s="120">
        <v>18</v>
      </c>
      <c r="Y13" s="120">
        <v>11.2</v>
      </c>
      <c r="Z13" s="120">
        <v>18</v>
      </c>
      <c r="AA13" s="120">
        <v>11.2</v>
      </c>
      <c r="AB13" s="120">
        <v>20</v>
      </c>
      <c r="AC13" s="218">
        <v>11</v>
      </c>
    </row>
    <row r="14" spans="1:30">
      <c r="A14" s="176" t="s">
        <v>6</v>
      </c>
      <c r="B14" s="120">
        <v>59.1</v>
      </c>
      <c r="C14" s="120"/>
      <c r="D14" s="120">
        <v>56.1</v>
      </c>
      <c r="E14" s="120"/>
      <c r="F14" s="120">
        <v>55.4</v>
      </c>
      <c r="G14" s="120">
        <v>33.074109999999997</v>
      </c>
      <c r="H14" s="120">
        <v>55.1</v>
      </c>
      <c r="I14" s="120">
        <v>31.17876</v>
      </c>
      <c r="J14" s="120">
        <v>55.15661435310173</v>
      </c>
      <c r="K14" s="120">
        <v>34.770000000000003</v>
      </c>
      <c r="L14" s="120">
        <v>55.1</v>
      </c>
      <c r="M14" s="120">
        <v>39.686059999999998</v>
      </c>
      <c r="N14" s="120">
        <v>53.60539</v>
      </c>
      <c r="O14" s="120"/>
      <c r="P14" s="120">
        <v>52.43683</v>
      </c>
      <c r="Q14" s="120">
        <v>36.543790000000001</v>
      </c>
      <c r="R14" s="120">
        <v>55.273789999999998</v>
      </c>
      <c r="S14" s="120"/>
      <c r="T14" s="120">
        <v>58</v>
      </c>
      <c r="U14" s="120"/>
      <c r="V14" s="120">
        <v>59</v>
      </c>
      <c r="W14" s="120"/>
      <c r="X14" s="120">
        <v>58</v>
      </c>
      <c r="Y14" s="120"/>
      <c r="Z14" s="120">
        <v>59</v>
      </c>
      <c r="AA14" s="120"/>
      <c r="AB14" s="120">
        <v>64.2</v>
      </c>
      <c r="AC14" s="218"/>
    </row>
    <row r="15" spans="1:30">
      <c r="A15" s="176" t="s">
        <v>5</v>
      </c>
      <c r="B15" s="120">
        <v>29.778420000000001</v>
      </c>
      <c r="C15" s="120"/>
      <c r="D15" s="120">
        <v>28.3</v>
      </c>
      <c r="E15" s="120">
        <v>23.5</v>
      </c>
      <c r="F15" s="120">
        <v>27.2</v>
      </c>
      <c r="G15" s="120">
        <v>22</v>
      </c>
      <c r="H15" s="120"/>
      <c r="I15" s="120"/>
      <c r="J15" s="120"/>
      <c r="K15" s="120"/>
      <c r="L15" s="120"/>
      <c r="M15" s="120"/>
      <c r="N15" s="120"/>
      <c r="O15" s="120"/>
      <c r="P15" s="120"/>
      <c r="Q15" s="120"/>
      <c r="R15" s="120">
        <v>25.091729999999998</v>
      </c>
      <c r="S15" s="120"/>
      <c r="T15" s="120"/>
      <c r="U15" s="120"/>
      <c r="V15" s="112"/>
      <c r="W15" s="112"/>
      <c r="X15" s="112"/>
      <c r="Y15" s="112"/>
      <c r="Z15" s="112"/>
      <c r="AA15" s="112"/>
      <c r="AB15" s="112"/>
      <c r="AC15" s="186"/>
    </row>
    <row r="16" spans="1:30">
      <c r="A16" s="176" t="s">
        <v>4</v>
      </c>
      <c r="B16" s="120">
        <v>13</v>
      </c>
      <c r="C16" s="120">
        <v>12.1</v>
      </c>
      <c r="D16" s="120">
        <v>13</v>
      </c>
      <c r="E16" s="120">
        <v>13</v>
      </c>
      <c r="F16" s="120">
        <v>13</v>
      </c>
      <c r="G16" s="120">
        <v>13</v>
      </c>
      <c r="H16" s="120">
        <v>13</v>
      </c>
      <c r="I16" s="120">
        <v>12</v>
      </c>
      <c r="J16" s="120">
        <v>14</v>
      </c>
      <c r="K16" s="120">
        <v>13</v>
      </c>
      <c r="L16" s="120">
        <v>14</v>
      </c>
      <c r="M16" s="120">
        <v>12</v>
      </c>
      <c r="N16" s="120">
        <v>13.98602</v>
      </c>
      <c r="O16" s="120">
        <v>11.6348</v>
      </c>
      <c r="P16" s="120">
        <v>14.03261</v>
      </c>
      <c r="Q16" s="120">
        <v>11.5937</v>
      </c>
      <c r="R16" s="120">
        <v>14.48826</v>
      </c>
      <c r="S16" s="120">
        <v>10.7789</v>
      </c>
      <c r="T16" s="120">
        <v>16.636520000000001</v>
      </c>
      <c r="U16" s="120">
        <v>11.09848</v>
      </c>
      <c r="V16" s="112"/>
      <c r="W16" s="112"/>
      <c r="X16" s="112"/>
      <c r="Y16" s="112"/>
      <c r="Z16" s="112"/>
      <c r="AA16" s="112"/>
      <c r="AB16" s="112"/>
      <c r="AC16" s="186"/>
    </row>
    <row r="17" spans="1:31">
      <c r="A17" s="176" t="s">
        <v>3</v>
      </c>
      <c r="B17" s="120"/>
      <c r="C17" s="120"/>
      <c r="D17" s="120"/>
      <c r="E17" s="120"/>
      <c r="F17" s="120">
        <v>29.501380920410199</v>
      </c>
      <c r="G17" s="120"/>
      <c r="H17" s="120">
        <v>32.029209999999999</v>
      </c>
      <c r="I17" s="120"/>
      <c r="J17" s="120">
        <v>32.768079999999998</v>
      </c>
      <c r="K17" s="120"/>
      <c r="L17" s="120">
        <v>30.3322</v>
      </c>
      <c r="M17" s="120">
        <v>27.782029999999999</v>
      </c>
      <c r="N17" s="120"/>
      <c r="O17" s="120">
        <v>26.848140000000001</v>
      </c>
      <c r="P17" s="120"/>
      <c r="Q17" s="120">
        <v>27.617049999999999</v>
      </c>
      <c r="R17" s="120"/>
      <c r="S17" s="120"/>
      <c r="T17" s="120"/>
      <c r="U17" s="120"/>
      <c r="V17" s="112"/>
      <c r="W17" s="112"/>
      <c r="X17" s="112"/>
      <c r="Y17" s="112"/>
      <c r="Z17" s="112"/>
      <c r="AA17" s="112"/>
      <c r="AB17" s="112"/>
      <c r="AC17" s="186"/>
    </row>
    <row r="18" spans="1:31">
      <c r="A18" s="176" t="s">
        <v>65</v>
      </c>
      <c r="B18" s="120">
        <v>51</v>
      </c>
      <c r="C18" s="120">
        <v>40</v>
      </c>
      <c r="D18" s="120">
        <v>48</v>
      </c>
      <c r="E18" s="120">
        <v>34</v>
      </c>
      <c r="F18" s="120">
        <v>45.56776</v>
      </c>
      <c r="G18" s="120">
        <v>26.393360000000001</v>
      </c>
      <c r="H18" s="120">
        <v>43</v>
      </c>
      <c r="I18" s="120">
        <v>25</v>
      </c>
      <c r="J18" s="120">
        <v>44</v>
      </c>
      <c r="K18" s="120">
        <v>17</v>
      </c>
      <c r="L18" s="120">
        <v>42</v>
      </c>
      <c r="M18" s="120">
        <v>17</v>
      </c>
      <c r="N18" s="120">
        <v>43</v>
      </c>
      <c r="O18" s="120">
        <v>17</v>
      </c>
      <c r="P18" s="120">
        <v>47</v>
      </c>
      <c r="Q18" s="120"/>
      <c r="R18" s="120">
        <v>51</v>
      </c>
      <c r="S18" s="120">
        <v>19</v>
      </c>
      <c r="T18" s="120">
        <v>54</v>
      </c>
      <c r="U18" s="120">
        <v>20</v>
      </c>
      <c r="V18" s="120">
        <v>56</v>
      </c>
      <c r="W18" s="120">
        <v>23</v>
      </c>
      <c r="X18" s="120">
        <v>57</v>
      </c>
      <c r="Y18" s="120">
        <v>24</v>
      </c>
      <c r="Z18" s="120">
        <v>57</v>
      </c>
      <c r="AA18" s="120">
        <v>25</v>
      </c>
      <c r="AB18" s="120"/>
      <c r="AC18" s="218"/>
    </row>
    <row r="19" spans="1:31">
      <c r="A19" s="176" t="s">
        <v>2</v>
      </c>
      <c r="B19" s="120">
        <v>59.11768</v>
      </c>
      <c r="C19" s="120"/>
      <c r="D19" s="120">
        <v>62.648499999999999</v>
      </c>
      <c r="E19" s="120"/>
      <c r="F19" s="120">
        <v>49.224330000000002</v>
      </c>
      <c r="G19" s="120"/>
      <c r="H19" s="120">
        <v>56.1</v>
      </c>
      <c r="I19" s="120">
        <v>30.5</v>
      </c>
      <c r="J19" s="120">
        <v>55.3</v>
      </c>
      <c r="K19" s="120">
        <v>36</v>
      </c>
      <c r="L19" s="120">
        <v>42.7</v>
      </c>
      <c r="M19" s="120">
        <v>35.200000000000003</v>
      </c>
      <c r="N19" s="120">
        <v>43.316609999999997</v>
      </c>
      <c r="O19" s="120"/>
      <c r="P19" s="120">
        <v>42.059959999999997</v>
      </c>
      <c r="Q19" s="120"/>
      <c r="R19" s="120"/>
      <c r="S19" s="120"/>
      <c r="T19" s="120"/>
      <c r="U19" s="120"/>
      <c r="V19" s="112"/>
      <c r="W19" s="112"/>
      <c r="X19" s="112"/>
      <c r="Y19" s="112"/>
      <c r="Z19" s="112"/>
      <c r="AA19" s="112"/>
      <c r="AB19" s="112"/>
      <c r="AC19" s="186"/>
      <c r="AD19" s="49"/>
      <c r="AE19" s="49"/>
    </row>
    <row r="20" spans="1:31" ht="15" thickBot="1">
      <c r="A20" s="187" t="s">
        <v>1</v>
      </c>
      <c r="B20" s="376"/>
      <c r="C20" s="376"/>
      <c r="D20" s="376"/>
      <c r="E20" s="376"/>
      <c r="F20" s="376">
        <v>36</v>
      </c>
      <c r="G20" s="376">
        <v>22</v>
      </c>
      <c r="H20" s="376">
        <v>36</v>
      </c>
      <c r="I20" s="376">
        <v>22</v>
      </c>
      <c r="J20" s="376">
        <v>36</v>
      </c>
      <c r="K20" s="376">
        <v>23</v>
      </c>
      <c r="L20" s="376">
        <v>35</v>
      </c>
      <c r="M20" s="376">
        <v>22</v>
      </c>
      <c r="N20" s="376">
        <v>37</v>
      </c>
      <c r="O20" s="376">
        <v>23</v>
      </c>
      <c r="P20" s="376">
        <v>38</v>
      </c>
      <c r="Q20" s="376">
        <v>23</v>
      </c>
      <c r="R20" s="376">
        <v>38</v>
      </c>
      <c r="S20" s="376">
        <v>24</v>
      </c>
      <c r="T20" s="376">
        <v>37</v>
      </c>
      <c r="U20" s="376">
        <v>23</v>
      </c>
      <c r="V20" s="376">
        <v>38</v>
      </c>
      <c r="W20" s="376">
        <v>24</v>
      </c>
      <c r="X20" s="376">
        <v>36</v>
      </c>
      <c r="Y20" s="376">
        <v>22</v>
      </c>
      <c r="Z20" s="376">
        <v>35</v>
      </c>
      <c r="AA20" s="376">
        <v>23</v>
      </c>
      <c r="AB20" s="598">
        <v>34</v>
      </c>
      <c r="AC20" s="664">
        <v>22</v>
      </c>
    </row>
    <row r="21" spans="1:31">
      <c r="A21" s="24"/>
      <c r="B21" s="24"/>
      <c r="C21" s="24"/>
      <c r="D21" s="24"/>
      <c r="E21" s="24"/>
      <c r="F21" s="24"/>
      <c r="G21" s="24"/>
      <c r="H21" s="24"/>
      <c r="I21" s="24"/>
      <c r="J21" s="24"/>
      <c r="K21" s="24"/>
      <c r="L21" s="24"/>
      <c r="M21" s="24"/>
      <c r="N21" s="24"/>
      <c r="O21" s="24"/>
      <c r="P21" s="24"/>
      <c r="Q21" s="24"/>
      <c r="R21" s="24"/>
      <c r="S21" s="24"/>
      <c r="T21" s="24"/>
    </row>
    <row r="22" spans="1:31" ht="15" customHeight="1">
      <c r="A22" s="149" t="s">
        <v>86</v>
      </c>
      <c r="B22" s="24"/>
      <c r="C22" s="24"/>
      <c r="D22" s="24"/>
      <c r="E22" s="24"/>
      <c r="F22" s="24"/>
      <c r="G22" s="24"/>
      <c r="H22" s="24"/>
      <c r="I22" s="24"/>
      <c r="J22" s="24"/>
      <c r="K22" s="24"/>
      <c r="L22" s="24"/>
      <c r="M22" s="24"/>
      <c r="N22" s="24"/>
      <c r="O22" s="24"/>
      <c r="P22" s="24"/>
      <c r="Q22" s="24"/>
      <c r="R22" s="24"/>
      <c r="S22" s="24"/>
      <c r="T22" s="32"/>
      <c r="W22" s="24"/>
      <c r="X22" s="24"/>
    </row>
    <row r="23" spans="1:31">
      <c r="A23" s="685" t="s">
        <v>118</v>
      </c>
      <c r="B23" s="685"/>
      <c r="C23" s="685"/>
      <c r="D23" s="685"/>
      <c r="E23" s="685"/>
      <c r="F23" s="685"/>
      <c r="G23" s="685"/>
      <c r="H23" s="685"/>
      <c r="I23" s="685"/>
      <c r="J23" s="685"/>
      <c r="K23" s="685"/>
      <c r="L23" s="685"/>
      <c r="M23" s="685"/>
      <c r="N23" s="685"/>
      <c r="O23" s="685"/>
      <c r="P23" s="685"/>
      <c r="Q23" s="685"/>
      <c r="R23" s="685"/>
      <c r="S23" s="685"/>
      <c r="T23" s="685"/>
      <c r="U23" s="685"/>
      <c r="V23" s="164"/>
      <c r="W23" s="24"/>
      <c r="X23" s="24"/>
      <c r="Y23" s="164"/>
      <c r="Z23" s="164"/>
      <c r="AA23" s="164"/>
      <c r="AB23" s="164"/>
      <c r="AC23" s="164"/>
    </row>
    <row r="24" spans="1:31" ht="15" customHeight="1">
      <c r="A24" s="685"/>
      <c r="B24" s="685"/>
      <c r="C24" s="685"/>
      <c r="D24" s="685"/>
      <c r="E24" s="685"/>
      <c r="F24" s="685"/>
      <c r="G24" s="685"/>
      <c r="H24" s="685"/>
      <c r="I24" s="685"/>
      <c r="J24" s="685"/>
      <c r="K24" s="685"/>
      <c r="L24" s="685"/>
      <c r="M24" s="685"/>
      <c r="N24" s="685"/>
      <c r="O24" s="685"/>
      <c r="P24" s="685"/>
      <c r="Q24" s="685"/>
      <c r="R24" s="685"/>
      <c r="S24" s="685"/>
      <c r="T24" s="685"/>
      <c r="U24" s="685"/>
      <c r="V24" s="164"/>
      <c r="W24" s="24"/>
      <c r="X24" s="24"/>
      <c r="Y24" s="164"/>
      <c r="Z24" s="164"/>
      <c r="AA24" s="164"/>
      <c r="AB24" s="164"/>
      <c r="AC24" s="164"/>
    </row>
    <row r="25" spans="1:31" ht="15" customHeight="1">
      <c r="A25" s="685"/>
      <c r="B25" s="685"/>
      <c r="C25" s="685"/>
      <c r="D25" s="685"/>
      <c r="E25" s="685"/>
      <c r="F25" s="685"/>
      <c r="G25" s="685"/>
      <c r="H25" s="685"/>
      <c r="I25" s="685"/>
      <c r="J25" s="685"/>
      <c r="K25" s="685"/>
      <c r="L25" s="685"/>
      <c r="M25" s="685"/>
      <c r="N25" s="685"/>
      <c r="O25" s="685"/>
      <c r="P25" s="685"/>
      <c r="Q25" s="685"/>
      <c r="R25" s="685"/>
      <c r="S25" s="685"/>
      <c r="T25" s="685"/>
      <c r="U25" s="685"/>
      <c r="V25" s="164"/>
      <c r="W25" s="24"/>
      <c r="X25" s="24"/>
      <c r="Y25" s="164"/>
      <c r="Z25" s="164"/>
      <c r="AA25" s="164"/>
      <c r="AB25" s="164"/>
      <c r="AC25" s="164"/>
    </row>
    <row r="26" spans="1:31" ht="15" customHeight="1">
      <c r="A26" s="685"/>
      <c r="B26" s="685"/>
      <c r="C26" s="685"/>
      <c r="D26" s="685"/>
      <c r="E26" s="685"/>
      <c r="F26" s="685"/>
      <c r="G26" s="685"/>
      <c r="H26" s="685"/>
      <c r="I26" s="685"/>
      <c r="J26" s="685"/>
      <c r="K26" s="685"/>
      <c r="L26" s="685"/>
      <c r="M26" s="685"/>
      <c r="N26" s="685"/>
      <c r="O26" s="685"/>
      <c r="P26" s="685"/>
      <c r="Q26" s="685"/>
      <c r="R26" s="685"/>
      <c r="S26" s="685"/>
      <c r="T26" s="685"/>
      <c r="U26" s="685"/>
      <c r="V26" s="164"/>
      <c r="W26" s="24"/>
      <c r="X26" s="24"/>
      <c r="Y26" s="164"/>
      <c r="Z26" s="164"/>
      <c r="AA26" s="164"/>
      <c r="AB26" s="164"/>
      <c r="AC26" s="164"/>
    </row>
    <row r="27" spans="1:31" ht="15" customHeight="1">
      <c r="A27" s="685" t="s">
        <v>151</v>
      </c>
      <c r="B27" s="685"/>
      <c r="C27" s="685"/>
      <c r="D27" s="685"/>
      <c r="E27" s="685"/>
      <c r="F27" s="685"/>
      <c r="G27" s="685"/>
      <c r="H27" s="685"/>
      <c r="I27" s="685"/>
      <c r="J27" s="685"/>
      <c r="K27" s="685"/>
      <c r="L27" s="685"/>
      <c r="M27" s="685"/>
      <c r="N27" s="685"/>
      <c r="O27" s="685"/>
      <c r="P27" s="685"/>
      <c r="Q27" s="685"/>
      <c r="R27" s="685"/>
      <c r="S27" s="685"/>
      <c r="T27" s="685"/>
      <c r="U27" s="685"/>
      <c r="V27" s="164"/>
      <c r="W27" s="24"/>
      <c r="X27" s="24"/>
      <c r="Y27" s="164"/>
      <c r="Z27" s="164"/>
      <c r="AA27" s="164"/>
      <c r="AB27" s="164"/>
      <c r="AC27" s="164"/>
    </row>
    <row r="28" spans="1:31" ht="15" customHeight="1">
      <c r="A28" s="685"/>
      <c r="B28" s="685"/>
      <c r="C28" s="685"/>
      <c r="D28" s="685"/>
      <c r="E28" s="685"/>
      <c r="F28" s="685"/>
      <c r="G28" s="685"/>
      <c r="H28" s="685"/>
      <c r="I28" s="685"/>
      <c r="J28" s="685"/>
      <c r="K28" s="685"/>
      <c r="L28" s="685"/>
      <c r="M28" s="685"/>
      <c r="N28" s="685"/>
      <c r="O28" s="685"/>
      <c r="P28" s="685"/>
      <c r="Q28" s="685"/>
      <c r="R28" s="685"/>
      <c r="S28" s="685"/>
      <c r="T28" s="685"/>
      <c r="U28" s="685"/>
      <c r="V28" s="164"/>
      <c r="W28" s="24"/>
      <c r="X28" s="24"/>
      <c r="Y28" s="164"/>
      <c r="Z28" s="164"/>
      <c r="AA28" s="164"/>
      <c r="AB28" s="164"/>
      <c r="AC28" s="164"/>
    </row>
    <row r="29" spans="1:31" ht="14.7" customHeight="1">
      <c r="A29" s="685" t="s">
        <v>250</v>
      </c>
      <c r="B29" s="685"/>
      <c r="C29" s="685"/>
      <c r="D29" s="685"/>
      <c r="E29" s="685"/>
      <c r="F29" s="685"/>
      <c r="G29" s="685"/>
      <c r="H29" s="685"/>
      <c r="I29" s="685"/>
      <c r="J29" s="685"/>
      <c r="K29" s="685"/>
      <c r="L29" s="685"/>
      <c r="M29" s="685"/>
      <c r="N29" s="685"/>
      <c r="O29" s="685"/>
      <c r="P29" s="685"/>
      <c r="Q29" s="685"/>
      <c r="R29" s="685"/>
      <c r="S29" s="685"/>
      <c r="T29" s="685"/>
      <c r="U29" s="685"/>
      <c r="V29" s="164"/>
      <c r="W29" s="24"/>
      <c r="X29" s="24"/>
      <c r="Y29" s="164"/>
      <c r="Z29" s="164"/>
      <c r="AA29" s="164"/>
      <c r="AB29" s="164"/>
      <c r="AC29" s="164"/>
    </row>
    <row r="30" spans="1:31">
      <c r="A30" s="685"/>
      <c r="B30" s="685"/>
      <c r="C30" s="685"/>
      <c r="D30" s="685"/>
      <c r="E30" s="685"/>
      <c r="F30" s="685"/>
      <c r="G30" s="685"/>
      <c r="H30" s="685"/>
      <c r="I30" s="685"/>
      <c r="J30" s="685"/>
      <c r="K30" s="685"/>
      <c r="L30" s="685"/>
      <c r="M30" s="685"/>
      <c r="N30" s="685"/>
      <c r="O30" s="685"/>
      <c r="P30" s="685"/>
      <c r="Q30" s="685"/>
      <c r="R30" s="685"/>
      <c r="S30" s="685"/>
      <c r="T30" s="685"/>
      <c r="U30" s="685"/>
      <c r="V30" s="164"/>
      <c r="W30" s="24"/>
      <c r="X30" s="24"/>
      <c r="Y30" s="164"/>
      <c r="Z30" s="164"/>
      <c r="AA30" s="164"/>
      <c r="AB30" s="164"/>
      <c r="AC30" s="164"/>
    </row>
    <row r="31" spans="1:31">
      <c r="A31" s="685" t="s">
        <v>331</v>
      </c>
      <c r="B31" s="685"/>
      <c r="C31" s="685"/>
      <c r="D31" s="685"/>
      <c r="E31" s="685"/>
      <c r="F31" s="685"/>
      <c r="G31" s="685"/>
      <c r="H31" s="685"/>
      <c r="I31" s="685"/>
      <c r="J31" s="685"/>
      <c r="K31" s="685"/>
      <c r="L31" s="685"/>
      <c r="M31" s="685"/>
      <c r="N31" s="685"/>
      <c r="O31" s="685"/>
      <c r="P31" s="685"/>
      <c r="Q31" s="685"/>
      <c r="R31" s="685"/>
      <c r="S31" s="685"/>
      <c r="T31" s="685"/>
      <c r="U31" s="685"/>
      <c r="V31" s="164"/>
      <c r="W31" s="24"/>
      <c r="X31" s="24"/>
      <c r="Y31" s="164"/>
      <c r="Z31" s="164"/>
      <c r="AA31" s="164"/>
      <c r="AB31" s="164"/>
      <c r="AC31" s="164"/>
    </row>
    <row r="32" spans="1:31">
      <c r="A32" s="685"/>
      <c r="B32" s="685"/>
      <c r="C32" s="685"/>
      <c r="D32" s="685"/>
      <c r="E32" s="685"/>
      <c r="F32" s="685"/>
      <c r="G32" s="685"/>
      <c r="H32" s="685"/>
      <c r="I32" s="685"/>
      <c r="J32" s="685"/>
      <c r="K32" s="685"/>
      <c r="L32" s="685"/>
      <c r="M32" s="685"/>
      <c r="N32" s="685"/>
      <c r="O32" s="685"/>
      <c r="P32" s="685"/>
      <c r="Q32" s="685"/>
      <c r="R32" s="685"/>
      <c r="S32" s="685"/>
      <c r="T32" s="685"/>
      <c r="U32" s="685"/>
      <c r="V32" s="164"/>
      <c r="W32" s="24"/>
      <c r="X32" s="24"/>
      <c r="Y32" s="164"/>
      <c r="Z32" s="164"/>
      <c r="AA32" s="164"/>
      <c r="AB32" s="164"/>
      <c r="AC32" s="164"/>
    </row>
    <row r="33" spans="1:29">
      <c r="A33" s="685"/>
      <c r="B33" s="685"/>
      <c r="C33" s="685"/>
      <c r="D33" s="685"/>
      <c r="E33" s="685"/>
      <c r="F33" s="685"/>
      <c r="G33" s="685"/>
      <c r="H33" s="685"/>
      <c r="I33" s="685"/>
      <c r="J33" s="685"/>
      <c r="K33" s="685"/>
      <c r="L33" s="685"/>
      <c r="M33" s="685"/>
      <c r="N33" s="685"/>
      <c r="O33" s="685"/>
      <c r="P33" s="685"/>
      <c r="Q33" s="685"/>
      <c r="R33" s="685"/>
      <c r="S33" s="685"/>
      <c r="T33" s="685"/>
      <c r="U33" s="685"/>
      <c r="V33" s="164"/>
      <c r="W33" s="164"/>
      <c r="X33" s="164"/>
      <c r="Y33" s="164"/>
      <c r="Z33" s="164"/>
      <c r="AA33" s="164"/>
      <c r="AB33" s="164"/>
      <c r="AC33" s="164"/>
    </row>
    <row r="34" spans="1:29">
      <c r="A34" s="685"/>
      <c r="B34" s="685"/>
      <c r="C34" s="685"/>
      <c r="D34" s="685"/>
      <c r="E34" s="685"/>
      <c r="F34" s="685"/>
      <c r="G34" s="685"/>
      <c r="H34" s="685"/>
      <c r="I34" s="685"/>
      <c r="J34" s="685"/>
      <c r="K34" s="685"/>
      <c r="L34" s="685"/>
      <c r="M34" s="685"/>
      <c r="N34" s="685"/>
      <c r="O34" s="685"/>
      <c r="P34" s="685"/>
      <c r="Q34" s="685"/>
      <c r="R34" s="685"/>
      <c r="S34" s="685"/>
      <c r="T34" s="685"/>
      <c r="U34" s="685"/>
      <c r="V34" s="164"/>
      <c r="W34" s="164"/>
      <c r="X34" s="164"/>
      <c r="Y34" s="164"/>
      <c r="Z34" s="164"/>
      <c r="AA34" s="164"/>
      <c r="AB34" s="164"/>
      <c r="AC34" s="164"/>
    </row>
    <row r="35" spans="1:29" ht="14.4" customHeight="1">
      <c r="A35" s="152" t="s">
        <v>482</v>
      </c>
      <c r="B35" s="151"/>
      <c r="C35" s="151"/>
      <c r="D35" s="151"/>
      <c r="E35" s="151"/>
      <c r="F35" s="151"/>
      <c r="G35" s="151"/>
      <c r="H35" s="151"/>
      <c r="I35" s="151"/>
      <c r="J35" s="151"/>
      <c r="K35" s="151"/>
      <c r="L35" s="151"/>
      <c r="M35" s="151"/>
      <c r="N35" s="151"/>
      <c r="O35" s="151"/>
      <c r="P35" s="151"/>
      <c r="Q35" s="151"/>
      <c r="R35" s="151"/>
      <c r="S35" s="151"/>
      <c r="T35" s="151"/>
      <c r="U35" s="151"/>
    </row>
    <row r="36" spans="1:29">
      <c r="A36" s="155" t="s">
        <v>739</v>
      </c>
      <c r="B36" s="24"/>
      <c r="C36" s="24"/>
      <c r="D36" s="24"/>
      <c r="E36" s="24"/>
      <c r="F36" s="24"/>
      <c r="G36" s="24"/>
      <c r="H36" s="24"/>
      <c r="I36" s="24"/>
      <c r="J36" s="24"/>
      <c r="K36" s="24"/>
      <c r="L36" s="24"/>
      <c r="M36" s="24"/>
      <c r="N36" s="24"/>
      <c r="O36" s="24"/>
      <c r="P36" s="24"/>
      <c r="Q36" s="24"/>
      <c r="R36" s="24"/>
      <c r="S36" s="24"/>
      <c r="T36" s="24"/>
    </row>
    <row r="37" spans="1:29">
      <c r="A37" s="29" t="s">
        <v>425</v>
      </c>
      <c r="B37" s="24"/>
      <c r="C37" s="24"/>
      <c r="D37" s="24"/>
      <c r="E37" s="24"/>
      <c r="F37" s="24"/>
      <c r="G37" s="24"/>
      <c r="H37" s="24"/>
      <c r="I37" s="24"/>
      <c r="J37" s="24"/>
      <c r="K37" s="24"/>
      <c r="L37" s="24"/>
      <c r="M37" s="24"/>
      <c r="N37" s="24"/>
      <c r="O37" s="24"/>
      <c r="P37" s="24"/>
      <c r="Q37" s="24"/>
      <c r="R37" s="24"/>
      <c r="S37" s="24"/>
      <c r="T37" s="24"/>
    </row>
    <row r="38" spans="1:29">
      <c r="A38" s="24"/>
      <c r="B38" s="24"/>
      <c r="C38" s="24"/>
      <c r="D38" s="24"/>
      <c r="E38" s="24"/>
      <c r="F38" s="24"/>
      <c r="G38" s="24"/>
      <c r="H38" s="24"/>
      <c r="I38" s="24"/>
      <c r="J38" s="24"/>
      <c r="K38" s="24"/>
      <c r="L38" s="24"/>
      <c r="M38" s="24"/>
      <c r="N38" s="24"/>
      <c r="O38" s="24"/>
      <c r="P38" s="24"/>
      <c r="Q38" s="24"/>
      <c r="R38" s="24"/>
      <c r="S38" s="24"/>
      <c r="T38" s="24"/>
    </row>
    <row r="39" spans="1:29">
      <c r="A39" s="24"/>
      <c r="B39" s="24"/>
      <c r="C39" s="24"/>
      <c r="D39" s="24"/>
      <c r="E39" s="24"/>
      <c r="F39" s="24"/>
      <c r="G39" s="24"/>
      <c r="H39" s="24"/>
      <c r="I39" s="24"/>
      <c r="J39" s="24"/>
      <c r="K39" s="24"/>
      <c r="L39" s="24"/>
      <c r="M39" s="24"/>
      <c r="N39" s="24"/>
      <c r="O39" s="24"/>
      <c r="P39" s="24"/>
      <c r="Q39" s="24"/>
      <c r="R39" s="24"/>
      <c r="S39" s="24"/>
      <c r="T39" s="24"/>
    </row>
    <row r="40" spans="1:29">
      <c r="A40" s="24"/>
      <c r="B40" s="24"/>
      <c r="C40" s="24"/>
      <c r="D40" s="24"/>
      <c r="E40" s="24"/>
      <c r="F40" s="24"/>
      <c r="G40" s="24"/>
      <c r="H40" s="24"/>
      <c r="I40" s="24"/>
      <c r="J40" s="24"/>
      <c r="K40" s="24"/>
      <c r="L40" s="24"/>
      <c r="M40" s="24"/>
      <c r="N40" s="24"/>
      <c r="O40" s="24"/>
      <c r="P40" s="24"/>
      <c r="Q40" s="24"/>
      <c r="R40" s="24"/>
      <c r="S40" s="24"/>
      <c r="T40" s="24"/>
    </row>
    <row r="41" spans="1:29">
      <c r="A41" s="24"/>
      <c r="B41" s="24"/>
      <c r="C41" s="24"/>
      <c r="D41" s="24"/>
      <c r="E41" s="24"/>
      <c r="F41" s="24"/>
      <c r="G41" s="24"/>
      <c r="J41" s="24"/>
      <c r="K41" s="24"/>
      <c r="L41" s="24"/>
      <c r="M41" s="24"/>
      <c r="N41" s="24"/>
      <c r="O41" s="24"/>
      <c r="P41" s="24"/>
      <c r="Q41" s="24"/>
      <c r="R41" s="24"/>
      <c r="S41" s="24"/>
      <c r="T41" s="24"/>
    </row>
    <row r="42" spans="1:29">
      <c r="A42" s="24"/>
      <c r="B42" s="24"/>
      <c r="C42" s="24"/>
      <c r="D42" s="24"/>
      <c r="E42" s="24"/>
      <c r="F42" s="24"/>
      <c r="G42" s="24"/>
      <c r="J42" s="24"/>
      <c r="K42" s="24"/>
      <c r="L42" s="24"/>
      <c r="M42" s="24"/>
      <c r="N42" s="24"/>
      <c r="O42" s="24"/>
      <c r="P42" s="24"/>
      <c r="Q42" s="24"/>
      <c r="R42" s="24"/>
      <c r="S42" s="24"/>
      <c r="T42" s="24"/>
    </row>
    <row r="43" spans="1:29">
      <c r="A43" s="24"/>
      <c r="B43" s="24"/>
      <c r="C43" s="24"/>
      <c r="D43" s="24"/>
      <c r="E43" s="24"/>
      <c r="F43" s="24"/>
      <c r="G43" s="24"/>
      <c r="J43" s="24"/>
      <c r="K43" s="24"/>
      <c r="L43" s="24"/>
      <c r="M43" s="24"/>
      <c r="N43" s="24"/>
      <c r="O43" s="24"/>
      <c r="P43" s="24"/>
      <c r="Q43" s="24"/>
      <c r="R43" s="24"/>
      <c r="S43" s="24"/>
      <c r="T43" s="24"/>
    </row>
    <row r="44" spans="1:29">
      <c r="A44" s="24"/>
      <c r="B44" s="24"/>
      <c r="C44" s="24"/>
      <c r="D44" s="24"/>
      <c r="E44" s="24"/>
      <c r="F44" s="24"/>
      <c r="G44" s="24"/>
      <c r="J44" s="24"/>
      <c r="K44" s="24"/>
      <c r="L44" s="24"/>
      <c r="M44" s="24"/>
      <c r="N44" s="24"/>
      <c r="O44" s="24"/>
      <c r="P44" s="24"/>
      <c r="Q44" s="24"/>
      <c r="R44" s="24"/>
      <c r="S44" s="24"/>
      <c r="T44" s="24"/>
    </row>
    <row r="45" spans="1:29">
      <c r="A45" s="24"/>
      <c r="B45" s="24"/>
      <c r="C45" s="24"/>
      <c r="D45" s="24"/>
      <c r="E45" s="24"/>
      <c r="F45" s="24"/>
      <c r="G45" s="24"/>
      <c r="J45" s="24"/>
      <c r="K45" s="24"/>
      <c r="L45" s="24"/>
      <c r="M45" s="24"/>
      <c r="N45" s="24"/>
      <c r="O45" s="24"/>
      <c r="P45" s="24"/>
      <c r="Q45" s="24"/>
      <c r="R45" s="24"/>
      <c r="S45" s="24"/>
      <c r="T45" s="24"/>
    </row>
    <row r="46" spans="1:29">
      <c r="A46" s="24"/>
      <c r="B46" s="24"/>
      <c r="C46" s="24"/>
      <c r="D46" s="24"/>
      <c r="E46" s="24"/>
      <c r="F46" s="24"/>
      <c r="G46" s="24"/>
      <c r="J46" s="24"/>
      <c r="K46" s="24"/>
      <c r="L46" s="24"/>
      <c r="M46" s="24"/>
      <c r="N46" s="24"/>
      <c r="O46" s="24"/>
      <c r="P46" s="24"/>
      <c r="Q46" s="24"/>
      <c r="R46" s="24"/>
      <c r="S46" s="24"/>
      <c r="T46" s="24"/>
    </row>
    <row r="47" spans="1:29">
      <c r="A47" s="24"/>
      <c r="B47" s="24"/>
      <c r="C47" s="24"/>
      <c r="D47" s="24"/>
      <c r="E47" s="24"/>
      <c r="F47" s="24"/>
      <c r="G47" s="24"/>
      <c r="J47" s="24"/>
      <c r="K47" s="24"/>
      <c r="L47" s="24"/>
      <c r="M47" s="24"/>
      <c r="N47" s="24"/>
      <c r="O47" s="24"/>
      <c r="P47" s="24"/>
      <c r="Q47" s="24"/>
      <c r="R47" s="24"/>
      <c r="S47" s="24"/>
      <c r="T47" s="24"/>
    </row>
    <row r="48" spans="1:29">
      <c r="A48" s="24"/>
      <c r="B48" s="24"/>
      <c r="C48" s="24"/>
      <c r="D48" s="24"/>
      <c r="E48" s="24"/>
      <c r="F48" s="24"/>
      <c r="G48" s="24"/>
      <c r="J48" s="24"/>
      <c r="K48" s="24"/>
      <c r="L48" s="24"/>
      <c r="M48" s="24"/>
      <c r="N48" s="24"/>
      <c r="O48" s="24"/>
      <c r="P48" s="24"/>
      <c r="Q48" s="24"/>
      <c r="R48" s="24"/>
      <c r="S48" s="24"/>
      <c r="T48" s="24"/>
    </row>
    <row r="49" spans="1:20">
      <c r="A49" s="24"/>
      <c r="B49" s="24"/>
      <c r="C49" s="24"/>
      <c r="D49" s="24"/>
      <c r="E49" s="24"/>
      <c r="F49" s="24"/>
      <c r="G49" s="24"/>
      <c r="J49" s="24"/>
      <c r="K49" s="24"/>
      <c r="L49" s="24"/>
      <c r="M49" s="24"/>
      <c r="N49" s="24"/>
      <c r="O49" s="24"/>
      <c r="P49" s="24"/>
      <c r="Q49" s="24"/>
      <c r="R49" s="24"/>
      <c r="S49" s="24"/>
      <c r="T49" s="24"/>
    </row>
    <row r="50" spans="1:20">
      <c r="A50" s="24"/>
      <c r="B50" s="24"/>
      <c r="C50" s="24"/>
      <c r="D50" s="24"/>
      <c r="E50" s="24"/>
      <c r="F50" s="24"/>
      <c r="G50" s="24"/>
      <c r="J50" s="24"/>
      <c r="K50" s="24"/>
      <c r="L50" s="24"/>
      <c r="M50" s="24"/>
      <c r="N50" s="24"/>
      <c r="O50" s="24"/>
      <c r="P50" s="24"/>
      <c r="Q50" s="24"/>
      <c r="R50" s="24"/>
      <c r="S50" s="24"/>
      <c r="T50" s="24"/>
    </row>
    <row r="51" spans="1:20">
      <c r="A51" s="24"/>
      <c r="B51" s="24"/>
      <c r="C51" s="24"/>
      <c r="D51" s="24"/>
      <c r="E51" s="24"/>
      <c r="F51" s="24"/>
      <c r="G51" s="24"/>
      <c r="J51" s="24"/>
      <c r="K51" s="24"/>
      <c r="L51" s="24"/>
      <c r="M51" s="24"/>
      <c r="N51" s="24"/>
      <c r="O51" s="24"/>
      <c r="P51" s="24"/>
      <c r="Q51" s="24"/>
      <c r="R51" s="24"/>
      <c r="S51" s="24"/>
      <c r="T51" s="24"/>
    </row>
    <row r="52" spans="1:20">
      <c r="A52" s="24"/>
      <c r="B52" s="24"/>
      <c r="C52" s="24"/>
      <c r="D52" s="24"/>
      <c r="E52" s="24"/>
      <c r="F52" s="24"/>
      <c r="G52" s="24"/>
      <c r="H52" s="24"/>
      <c r="I52" s="24"/>
      <c r="J52" s="24"/>
      <c r="K52" s="24"/>
      <c r="L52" s="24"/>
      <c r="M52" s="24"/>
      <c r="N52" s="24"/>
      <c r="O52" s="24"/>
      <c r="P52" s="24"/>
      <c r="Q52" s="24"/>
      <c r="R52" s="24"/>
      <c r="S52" s="24"/>
      <c r="T52" s="24"/>
    </row>
    <row r="53" spans="1:20">
      <c r="A53" s="24"/>
      <c r="B53" s="24"/>
      <c r="C53" s="24"/>
      <c r="D53" s="24"/>
      <c r="E53" s="24"/>
      <c r="F53" s="24"/>
      <c r="G53" s="24"/>
      <c r="H53" s="24"/>
      <c r="I53" s="24"/>
      <c r="J53" s="24"/>
      <c r="K53" s="24"/>
      <c r="L53" s="24"/>
      <c r="M53" s="24"/>
      <c r="N53" s="24"/>
      <c r="O53" s="24"/>
      <c r="P53" s="24"/>
      <c r="Q53" s="24"/>
      <c r="R53" s="24"/>
      <c r="S53" s="24"/>
      <c r="T53" s="24"/>
    </row>
    <row r="54" spans="1:20">
      <c r="A54" s="24"/>
      <c r="B54" s="24"/>
      <c r="C54" s="24"/>
      <c r="D54" s="24"/>
      <c r="E54" s="24"/>
      <c r="F54" s="24"/>
      <c r="G54" s="24"/>
      <c r="H54" s="24"/>
      <c r="I54" s="24"/>
      <c r="J54" s="24"/>
      <c r="K54" s="24"/>
      <c r="L54" s="24"/>
      <c r="M54" s="24"/>
      <c r="N54" s="24"/>
      <c r="O54" s="24"/>
      <c r="P54" s="24"/>
      <c r="Q54" s="24"/>
      <c r="R54" s="24"/>
      <c r="S54" s="24"/>
      <c r="T54" s="24"/>
    </row>
    <row r="55" spans="1:20">
      <c r="A55" s="24"/>
      <c r="B55" s="24"/>
      <c r="C55" s="24"/>
      <c r="D55" s="24"/>
      <c r="E55" s="24"/>
      <c r="F55" s="24"/>
      <c r="G55" s="24"/>
      <c r="H55" s="24"/>
      <c r="I55" s="24"/>
      <c r="J55" s="24"/>
      <c r="K55" s="24"/>
      <c r="L55" s="24"/>
      <c r="M55" s="24"/>
      <c r="N55" s="24"/>
      <c r="O55" s="24"/>
      <c r="P55" s="24"/>
      <c r="Q55" s="24"/>
      <c r="R55" s="24"/>
      <c r="S55" s="24"/>
      <c r="T55" s="24"/>
    </row>
    <row r="56" spans="1:20">
      <c r="A56" s="24"/>
      <c r="B56" s="24"/>
      <c r="C56" s="24"/>
      <c r="D56" s="24"/>
      <c r="E56" s="24"/>
      <c r="F56" s="24"/>
      <c r="G56" s="24"/>
      <c r="H56" s="24"/>
      <c r="I56" s="24"/>
      <c r="J56" s="24"/>
      <c r="K56" s="24"/>
      <c r="L56" s="24"/>
      <c r="M56" s="24"/>
      <c r="N56" s="24"/>
      <c r="O56" s="24"/>
      <c r="P56" s="24"/>
      <c r="Q56" s="24"/>
      <c r="R56" s="24"/>
      <c r="S56" s="24"/>
      <c r="T56" s="24"/>
    </row>
    <row r="57" spans="1:20">
      <c r="A57" s="24"/>
      <c r="B57" s="24"/>
      <c r="C57" s="24"/>
      <c r="D57" s="24"/>
      <c r="E57" s="24"/>
      <c r="F57" s="24"/>
      <c r="G57" s="24"/>
      <c r="H57" s="24"/>
      <c r="I57" s="24"/>
      <c r="J57" s="24"/>
      <c r="K57" s="24"/>
      <c r="L57" s="24"/>
      <c r="M57" s="24"/>
      <c r="N57" s="24"/>
      <c r="O57" s="24"/>
      <c r="P57" s="24"/>
      <c r="Q57" s="24"/>
      <c r="R57" s="24"/>
      <c r="S57" s="24"/>
      <c r="T57" s="24"/>
    </row>
    <row r="58" spans="1:20">
      <c r="A58" s="24"/>
      <c r="B58" s="24"/>
      <c r="C58" s="24"/>
      <c r="D58" s="24"/>
      <c r="E58" s="24"/>
      <c r="F58" s="24"/>
      <c r="G58" s="24"/>
      <c r="H58" s="24"/>
      <c r="I58" s="24"/>
      <c r="J58" s="24"/>
      <c r="K58" s="24"/>
      <c r="L58" s="24"/>
      <c r="M58" s="24"/>
      <c r="N58" s="24"/>
      <c r="O58" s="24"/>
      <c r="P58" s="24"/>
      <c r="Q58" s="24"/>
      <c r="R58" s="24"/>
      <c r="S58" s="24"/>
      <c r="T58" s="24"/>
    </row>
    <row r="59" spans="1:20">
      <c r="A59" s="24"/>
      <c r="B59" s="24"/>
      <c r="C59" s="24"/>
      <c r="D59" s="24"/>
      <c r="E59" s="24"/>
      <c r="F59" s="24"/>
      <c r="G59" s="24"/>
      <c r="H59" s="24"/>
      <c r="I59" s="24"/>
      <c r="J59" s="24"/>
      <c r="K59" s="24"/>
      <c r="L59" s="24"/>
      <c r="M59" s="24"/>
      <c r="N59" s="24"/>
      <c r="O59" s="24"/>
      <c r="P59" s="24"/>
      <c r="Q59" s="24"/>
      <c r="R59" s="24"/>
      <c r="S59" s="24"/>
      <c r="T59" s="24"/>
    </row>
    <row r="60" spans="1:20">
      <c r="A60" s="24"/>
      <c r="B60" s="24"/>
      <c r="C60" s="24"/>
      <c r="D60" s="24"/>
      <c r="E60" s="24"/>
      <c r="F60" s="24"/>
      <c r="G60" s="24"/>
      <c r="H60" s="24"/>
      <c r="I60" s="24"/>
      <c r="J60" s="24"/>
      <c r="K60" s="24"/>
      <c r="L60" s="24"/>
      <c r="M60" s="24"/>
      <c r="N60" s="24"/>
      <c r="O60" s="24"/>
      <c r="P60" s="24"/>
      <c r="Q60" s="24"/>
      <c r="R60" s="24"/>
      <c r="S60" s="24"/>
      <c r="T60" s="24"/>
    </row>
    <row r="61" spans="1:20">
      <c r="A61" s="24"/>
      <c r="B61" s="24"/>
      <c r="C61" s="24"/>
      <c r="D61" s="24"/>
      <c r="E61" s="24"/>
      <c r="F61" s="24"/>
      <c r="G61" s="24"/>
      <c r="H61" s="24"/>
      <c r="I61" s="24"/>
      <c r="J61" s="24"/>
      <c r="K61" s="24"/>
      <c r="L61" s="24"/>
      <c r="M61" s="24"/>
      <c r="N61" s="24"/>
      <c r="O61" s="24"/>
      <c r="P61" s="24"/>
      <c r="Q61" s="24"/>
      <c r="R61" s="24"/>
      <c r="S61" s="24"/>
      <c r="T61" s="24"/>
    </row>
    <row r="62" spans="1:20">
      <c r="A62" s="24"/>
      <c r="B62" s="24"/>
      <c r="C62" s="24"/>
      <c r="D62" s="24"/>
      <c r="E62" s="24"/>
      <c r="F62" s="24"/>
      <c r="G62" s="24"/>
      <c r="H62" s="24"/>
      <c r="I62" s="24"/>
      <c r="J62" s="24"/>
      <c r="K62" s="24"/>
      <c r="L62" s="24"/>
      <c r="M62" s="24"/>
      <c r="N62" s="24"/>
      <c r="O62" s="24"/>
      <c r="P62" s="24"/>
      <c r="Q62" s="24"/>
      <c r="R62" s="24"/>
      <c r="S62" s="24"/>
      <c r="T62" s="24"/>
    </row>
    <row r="63" spans="1:20">
      <c r="A63" s="24"/>
      <c r="B63" s="24"/>
      <c r="C63" s="24"/>
      <c r="D63" s="24"/>
      <c r="E63" s="24"/>
      <c r="F63" s="24"/>
      <c r="G63" s="24"/>
      <c r="H63" s="24"/>
      <c r="I63" s="24"/>
      <c r="J63" s="24"/>
      <c r="K63" s="24"/>
      <c r="L63" s="24"/>
      <c r="M63" s="24"/>
      <c r="N63" s="24"/>
      <c r="O63" s="24"/>
      <c r="P63" s="24"/>
      <c r="Q63" s="24"/>
      <c r="R63" s="24"/>
      <c r="S63" s="24"/>
      <c r="T63" s="24"/>
    </row>
    <row r="64" spans="1:20">
      <c r="A64" s="24"/>
      <c r="B64" s="24"/>
      <c r="C64" s="24"/>
      <c r="D64" s="24"/>
      <c r="E64" s="24"/>
      <c r="F64" s="24"/>
      <c r="G64" s="24"/>
      <c r="H64" s="24"/>
      <c r="I64" s="24"/>
      <c r="J64" s="24"/>
      <c r="K64" s="24"/>
      <c r="L64" s="24"/>
      <c r="M64" s="24"/>
      <c r="N64" s="24"/>
      <c r="O64" s="24"/>
      <c r="P64" s="24"/>
      <c r="Q64" s="24"/>
      <c r="R64" s="24"/>
      <c r="S64" s="24"/>
      <c r="T64" s="24"/>
    </row>
    <row r="65" spans="1:20">
      <c r="A65" s="24"/>
      <c r="B65" s="24"/>
      <c r="C65" s="24"/>
      <c r="D65" s="24"/>
      <c r="E65" s="24"/>
      <c r="F65" s="24"/>
      <c r="G65" s="24"/>
      <c r="H65" s="24"/>
      <c r="I65" s="24"/>
      <c r="J65" s="24"/>
      <c r="K65" s="24"/>
      <c r="L65" s="24"/>
      <c r="M65" s="24"/>
      <c r="N65" s="24"/>
      <c r="O65" s="24"/>
      <c r="P65" s="24"/>
      <c r="Q65" s="24"/>
      <c r="R65" s="24"/>
      <c r="S65" s="24"/>
      <c r="T65" s="24"/>
    </row>
    <row r="66" spans="1:20">
      <c r="A66" s="24"/>
      <c r="B66" s="24"/>
      <c r="C66" s="24"/>
      <c r="D66" s="24"/>
      <c r="E66" s="24"/>
      <c r="F66" s="24"/>
      <c r="G66" s="24"/>
      <c r="H66" s="24"/>
      <c r="I66" s="24"/>
      <c r="J66" s="24"/>
      <c r="K66" s="24"/>
      <c r="L66" s="24"/>
      <c r="M66" s="24"/>
      <c r="N66" s="24"/>
      <c r="O66" s="24"/>
      <c r="P66" s="24"/>
      <c r="Q66" s="24"/>
      <c r="R66" s="24"/>
      <c r="S66" s="24"/>
      <c r="T66" s="24"/>
    </row>
    <row r="67" spans="1:20">
      <c r="A67" s="24"/>
      <c r="B67" s="24"/>
      <c r="C67" s="24"/>
      <c r="D67" s="24"/>
      <c r="E67" s="24"/>
      <c r="F67" s="24"/>
      <c r="G67" s="24"/>
      <c r="H67" s="24"/>
      <c r="I67" s="24"/>
      <c r="J67" s="24"/>
      <c r="K67" s="24"/>
      <c r="L67" s="24"/>
      <c r="M67" s="24"/>
      <c r="N67" s="24"/>
      <c r="O67" s="24"/>
      <c r="P67" s="24"/>
      <c r="Q67" s="24"/>
      <c r="R67" s="24"/>
      <c r="S67" s="24"/>
      <c r="T67" s="24"/>
    </row>
    <row r="68" spans="1:20">
      <c r="A68" s="24"/>
      <c r="B68" s="24"/>
      <c r="C68" s="24"/>
      <c r="D68" s="24"/>
      <c r="E68" s="24"/>
      <c r="F68" s="24"/>
      <c r="G68" s="24"/>
      <c r="H68" s="24"/>
      <c r="I68" s="24"/>
      <c r="J68" s="24"/>
      <c r="K68" s="24"/>
      <c r="L68" s="24"/>
      <c r="M68" s="24"/>
      <c r="N68" s="24"/>
      <c r="O68" s="24"/>
      <c r="P68" s="24"/>
      <c r="Q68" s="24"/>
      <c r="R68" s="24"/>
      <c r="S68" s="24"/>
      <c r="T68" s="24"/>
    </row>
    <row r="69" spans="1:20">
      <c r="A69" s="24"/>
      <c r="B69" s="24"/>
      <c r="C69" s="24"/>
      <c r="D69" s="24"/>
      <c r="E69" s="24"/>
      <c r="F69" s="24"/>
      <c r="G69" s="24"/>
      <c r="H69" s="24"/>
      <c r="I69" s="24"/>
      <c r="J69" s="24"/>
      <c r="K69" s="24"/>
      <c r="L69" s="24"/>
      <c r="M69" s="24"/>
      <c r="N69" s="24"/>
      <c r="O69" s="24"/>
      <c r="P69" s="24"/>
      <c r="Q69" s="24"/>
      <c r="R69" s="24"/>
      <c r="S69" s="24"/>
      <c r="T69" s="24"/>
    </row>
    <row r="70" spans="1:20">
      <c r="A70" s="24"/>
      <c r="B70" s="24"/>
      <c r="C70" s="24"/>
      <c r="D70" s="24"/>
      <c r="E70" s="24"/>
      <c r="F70" s="24"/>
      <c r="G70" s="24"/>
      <c r="H70" s="24"/>
      <c r="I70" s="24"/>
      <c r="J70" s="24"/>
      <c r="K70" s="24"/>
      <c r="L70" s="24"/>
      <c r="M70" s="24"/>
      <c r="N70" s="24"/>
      <c r="O70" s="24"/>
      <c r="P70" s="24"/>
      <c r="Q70" s="24"/>
      <c r="R70" s="24"/>
      <c r="S70" s="24"/>
      <c r="T70" s="24"/>
    </row>
    <row r="71" spans="1:20">
      <c r="A71" s="24"/>
      <c r="B71" s="24"/>
      <c r="C71" s="24"/>
      <c r="D71" s="24"/>
      <c r="E71" s="24"/>
      <c r="F71" s="24"/>
      <c r="G71" s="24"/>
      <c r="H71" s="24"/>
      <c r="I71" s="24"/>
      <c r="J71" s="24"/>
      <c r="K71" s="24"/>
      <c r="L71" s="24"/>
      <c r="M71" s="24"/>
      <c r="N71" s="24"/>
      <c r="O71" s="24"/>
      <c r="P71" s="24"/>
      <c r="Q71" s="24"/>
      <c r="R71" s="24"/>
      <c r="S71" s="24"/>
      <c r="T71" s="24"/>
    </row>
    <row r="72" spans="1:20">
      <c r="A72" s="24"/>
      <c r="B72" s="24"/>
      <c r="C72" s="24"/>
      <c r="D72" s="24"/>
      <c r="E72" s="24"/>
      <c r="F72" s="24"/>
      <c r="G72" s="24"/>
      <c r="H72" s="24"/>
      <c r="I72" s="24"/>
      <c r="J72" s="24"/>
      <c r="K72" s="24"/>
      <c r="L72" s="24"/>
      <c r="M72" s="24"/>
      <c r="N72" s="24"/>
      <c r="O72" s="24"/>
      <c r="P72" s="24"/>
      <c r="Q72" s="24"/>
      <c r="R72" s="24"/>
      <c r="S72" s="24"/>
      <c r="T72" s="24"/>
    </row>
    <row r="73" spans="1:20">
      <c r="A73" s="24"/>
      <c r="B73" s="24"/>
      <c r="C73" s="24"/>
      <c r="D73" s="24"/>
      <c r="E73" s="24"/>
      <c r="F73" s="24"/>
      <c r="G73" s="24"/>
      <c r="H73" s="24"/>
      <c r="I73" s="24"/>
      <c r="J73" s="24"/>
      <c r="K73" s="24"/>
      <c r="L73" s="24"/>
      <c r="M73" s="24"/>
      <c r="N73" s="24"/>
      <c r="O73" s="24"/>
      <c r="P73" s="24"/>
      <c r="Q73" s="24"/>
      <c r="R73" s="24"/>
      <c r="S73" s="24"/>
      <c r="T73" s="24"/>
    </row>
    <row r="74" spans="1:20">
      <c r="A74" s="24"/>
      <c r="B74" s="24"/>
      <c r="C74" s="24"/>
      <c r="D74" s="24"/>
      <c r="E74" s="24"/>
      <c r="F74" s="24"/>
      <c r="G74" s="24"/>
      <c r="H74" s="24"/>
      <c r="I74" s="24"/>
      <c r="J74" s="24"/>
      <c r="K74" s="24"/>
      <c r="L74" s="24"/>
      <c r="M74" s="24"/>
      <c r="N74" s="24"/>
      <c r="O74" s="24"/>
      <c r="P74" s="24"/>
      <c r="Q74" s="24"/>
      <c r="R74" s="24"/>
      <c r="S74" s="24"/>
      <c r="T74" s="24"/>
    </row>
    <row r="75" spans="1:20">
      <c r="A75" s="24"/>
      <c r="B75" s="24"/>
      <c r="C75" s="24"/>
      <c r="D75" s="24"/>
      <c r="E75" s="24"/>
      <c r="F75" s="24"/>
      <c r="G75" s="24"/>
      <c r="H75" s="24"/>
      <c r="I75" s="24"/>
      <c r="J75" s="24"/>
      <c r="K75" s="24"/>
      <c r="L75" s="24"/>
      <c r="M75" s="24"/>
      <c r="N75" s="24"/>
      <c r="O75" s="24"/>
      <c r="P75" s="24"/>
      <c r="Q75" s="24"/>
      <c r="R75" s="24"/>
      <c r="S75" s="24"/>
      <c r="T75" s="24"/>
    </row>
    <row r="76" spans="1:20">
      <c r="A76" s="24"/>
      <c r="B76" s="24"/>
      <c r="C76" s="24"/>
      <c r="D76" s="24"/>
      <c r="E76" s="24"/>
      <c r="F76" s="24"/>
      <c r="G76" s="24"/>
      <c r="H76" s="24"/>
      <c r="I76" s="24"/>
      <c r="J76" s="24"/>
      <c r="K76" s="24"/>
      <c r="L76" s="24"/>
      <c r="M76" s="24"/>
      <c r="N76" s="24"/>
      <c r="O76" s="24"/>
      <c r="P76" s="24"/>
      <c r="Q76" s="24"/>
      <c r="R76" s="24"/>
      <c r="S76" s="24"/>
      <c r="T76" s="24"/>
    </row>
    <row r="77" spans="1:20">
      <c r="A77" s="24"/>
      <c r="B77" s="24"/>
      <c r="C77" s="24"/>
      <c r="D77" s="24"/>
      <c r="E77" s="24"/>
      <c r="F77" s="24"/>
      <c r="G77" s="24"/>
      <c r="H77" s="24"/>
      <c r="I77" s="24"/>
      <c r="J77" s="24"/>
      <c r="K77" s="24"/>
      <c r="L77" s="24"/>
      <c r="M77" s="24"/>
      <c r="N77" s="24"/>
      <c r="O77" s="24"/>
      <c r="P77" s="24"/>
      <c r="Q77" s="24"/>
      <c r="R77" s="24"/>
      <c r="S77" s="24"/>
      <c r="T77" s="24"/>
    </row>
    <row r="78" spans="1:20">
      <c r="A78" s="24"/>
      <c r="B78" s="24"/>
      <c r="C78" s="24"/>
      <c r="D78" s="24"/>
      <c r="E78" s="24"/>
      <c r="F78" s="24"/>
      <c r="G78" s="24"/>
      <c r="H78" s="24"/>
      <c r="I78" s="24"/>
      <c r="J78" s="24"/>
      <c r="K78" s="24"/>
      <c r="L78" s="24"/>
      <c r="M78" s="24"/>
      <c r="N78" s="24"/>
      <c r="O78" s="24"/>
      <c r="P78" s="24"/>
      <c r="Q78" s="24"/>
      <c r="R78" s="24"/>
      <c r="S78" s="24"/>
      <c r="T78" s="24"/>
    </row>
    <row r="79" spans="1:20">
      <c r="A79" s="24"/>
      <c r="B79" s="24"/>
      <c r="C79" s="24"/>
      <c r="D79" s="24"/>
      <c r="E79" s="24"/>
      <c r="F79" s="24"/>
      <c r="G79" s="24"/>
      <c r="H79" s="24"/>
      <c r="I79" s="24"/>
      <c r="J79" s="24"/>
      <c r="K79" s="24"/>
      <c r="L79" s="24"/>
      <c r="M79" s="24"/>
      <c r="N79" s="24"/>
      <c r="O79" s="24"/>
      <c r="P79" s="24"/>
      <c r="Q79" s="24"/>
      <c r="R79" s="24"/>
      <c r="S79" s="24"/>
      <c r="T79" s="24"/>
    </row>
    <row r="80" spans="1:20">
      <c r="A80" s="24"/>
      <c r="B80" s="24"/>
      <c r="C80" s="24"/>
      <c r="D80" s="24"/>
      <c r="E80" s="24"/>
      <c r="F80" s="24"/>
      <c r="G80" s="24"/>
      <c r="H80" s="24"/>
      <c r="I80" s="24"/>
      <c r="J80" s="24"/>
      <c r="K80" s="24"/>
      <c r="L80" s="24"/>
      <c r="M80" s="24"/>
      <c r="N80" s="24"/>
      <c r="O80" s="24"/>
      <c r="P80" s="24"/>
      <c r="Q80" s="24"/>
      <c r="R80" s="24"/>
      <c r="S80" s="24"/>
      <c r="T80" s="24"/>
    </row>
    <row r="81" spans="1:20">
      <c r="A81" s="24"/>
      <c r="B81" s="24"/>
      <c r="C81" s="24"/>
      <c r="D81" s="24"/>
      <c r="E81" s="24"/>
      <c r="F81" s="24"/>
      <c r="G81" s="24"/>
      <c r="H81" s="24"/>
      <c r="I81" s="24"/>
      <c r="J81" s="24"/>
      <c r="K81" s="24"/>
      <c r="L81" s="24"/>
      <c r="M81" s="24"/>
      <c r="N81" s="24"/>
      <c r="O81" s="24"/>
      <c r="P81" s="24"/>
      <c r="Q81" s="24"/>
      <c r="R81" s="24"/>
      <c r="S81" s="24"/>
      <c r="T81" s="24"/>
    </row>
    <row r="82" spans="1:20">
      <c r="A82" s="24"/>
      <c r="B82" s="24"/>
      <c r="C82" s="24"/>
      <c r="D82" s="24"/>
      <c r="E82" s="24"/>
      <c r="F82" s="24"/>
      <c r="G82" s="24"/>
      <c r="H82" s="24"/>
      <c r="I82" s="24"/>
      <c r="J82" s="24"/>
      <c r="K82" s="24"/>
      <c r="L82" s="24"/>
      <c r="M82" s="24"/>
      <c r="N82" s="24"/>
      <c r="O82" s="24"/>
      <c r="P82" s="24"/>
      <c r="Q82" s="24"/>
      <c r="R82" s="24"/>
      <c r="S82" s="24"/>
      <c r="T82" s="24"/>
    </row>
    <row r="83" spans="1:20">
      <c r="A83" s="24"/>
      <c r="B83" s="24"/>
      <c r="C83" s="24"/>
      <c r="D83" s="24"/>
      <c r="E83" s="24"/>
      <c r="F83" s="24"/>
      <c r="G83" s="24"/>
      <c r="H83" s="24"/>
      <c r="I83" s="24"/>
      <c r="J83" s="24"/>
      <c r="K83" s="24"/>
      <c r="L83" s="24"/>
      <c r="M83" s="24"/>
      <c r="N83" s="24"/>
      <c r="O83" s="24"/>
      <c r="P83" s="24"/>
      <c r="Q83" s="24"/>
      <c r="R83" s="24"/>
      <c r="S83" s="24"/>
      <c r="T83" s="24"/>
    </row>
    <row r="84" spans="1:20">
      <c r="A84" s="24"/>
      <c r="B84" s="24"/>
      <c r="C84" s="24"/>
      <c r="D84" s="24"/>
      <c r="E84" s="24"/>
      <c r="F84" s="24"/>
      <c r="G84" s="24"/>
      <c r="H84" s="24"/>
      <c r="I84" s="24"/>
      <c r="J84" s="24"/>
      <c r="K84" s="24"/>
      <c r="L84" s="24"/>
      <c r="M84" s="24"/>
      <c r="N84" s="24"/>
      <c r="O84" s="24"/>
      <c r="P84" s="24"/>
      <c r="Q84" s="24"/>
      <c r="R84" s="24"/>
      <c r="S84" s="24"/>
      <c r="T84" s="24"/>
    </row>
    <row r="85" spans="1:20">
      <c r="A85" s="24"/>
      <c r="B85" s="24"/>
      <c r="C85" s="24"/>
      <c r="D85" s="24"/>
      <c r="E85" s="24"/>
      <c r="F85" s="24"/>
      <c r="G85" s="24"/>
      <c r="H85" s="24"/>
      <c r="I85" s="24"/>
      <c r="J85" s="24"/>
      <c r="K85" s="24"/>
      <c r="L85" s="24"/>
      <c r="M85" s="24"/>
      <c r="N85" s="24"/>
      <c r="O85" s="24"/>
      <c r="P85" s="24"/>
      <c r="Q85" s="24"/>
      <c r="R85" s="24"/>
      <c r="S85" s="24"/>
      <c r="T85" s="24"/>
    </row>
    <row r="86" spans="1:20">
      <c r="A86" s="24"/>
      <c r="B86" s="24"/>
      <c r="C86" s="24"/>
      <c r="D86" s="24"/>
      <c r="E86" s="24"/>
      <c r="F86" s="24"/>
      <c r="G86" s="24"/>
      <c r="H86" s="24"/>
      <c r="I86" s="24"/>
      <c r="J86" s="24"/>
      <c r="K86" s="24"/>
      <c r="L86" s="24"/>
      <c r="M86" s="24"/>
      <c r="N86" s="24"/>
      <c r="O86" s="24"/>
      <c r="P86" s="24"/>
      <c r="Q86" s="24"/>
      <c r="R86" s="24"/>
      <c r="S86" s="24"/>
      <c r="T86" s="24"/>
    </row>
    <row r="87" spans="1:20">
      <c r="A87" s="24"/>
      <c r="B87" s="24"/>
      <c r="C87" s="24"/>
      <c r="D87" s="24"/>
      <c r="E87" s="24"/>
      <c r="F87" s="24"/>
      <c r="G87" s="24"/>
      <c r="H87" s="24"/>
      <c r="I87" s="24"/>
      <c r="J87" s="24"/>
      <c r="K87" s="24"/>
      <c r="L87" s="24"/>
      <c r="M87" s="24"/>
      <c r="N87" s="24"/>
      <c r="O87" s="24"/>
      <c r="P87" s="24"/>
      <c r="Q87" s="24"/>
      <c r="R87" s="24"/>
      <c r="S87" s="24"/>
      <c r="T87" s="24"/>
    </row>
    <row r="88" spans="1:20">
      <c r="A88" s="24"/>
      <c r="B88" s="24"/>
      <c r="C88" s="24"/>
      <c r="D88" s="24"/>
      <c r="E88" s="24"/>
      <c r="F88" s="24"/>
      <c r="G88" s="24"/>
      <c r="H88" s="24"/>
      <c r="I88" s="24"/>
      <c r="J88" s="24"/>
      <c r="K88" s="24"/>
      <c r="L88" s="24"/>
      <c r="M88" s="24"/>
      <c r="N88" s="24"/>
      <c r="O88" s="24"/>
      <c r="P88" s="24"/>
      <c r="Q88" s="24"/>
      <c r="R88" s="24"/>
      <c r="S88" s="24"/>
      <c r="T88" s="24"/>
    </row>
    <row r="89" spans="1:20">
      <c r="A89" s="24"/>
      <c r="B89" s="24"/>
      <c r="C89" s="24"/>
      <c r="D89" s="24"/>
      <c r="E89" s="24"/>
      <c r="F89" s="24"/>
      <c r="G89" s="24"/>
      <c r="H89" s="24"/>
      <c r="I89" s="24"/>
      <c r="J89" s="24"/>
      <c r="K89" s="24"/>
      <c r="L89" s="24"/>
      <c r="M89" s="24"/>
      <c r="N89" s="24"/>
      <c r="O89" s="24"/>
      <c r="P89" s="24"/>
      <c r="Q89" s="24"/>
      <c r="R89" s="24"/>
      <c r="S89" s="24"/>
      <c r="T89" s="24"/>
    </row>
    <row r="90" spans="1:20">
      <c r="A90" s="24"/>
      <c r="B90" s="24"/>
      <c r="C90" s="24"/>
      <c r="D90" s="24"/>
      <c r="E90" s="24"/>
      <c r="F90" s="24"/>
      <c r="G90" s="24"/>
      <c r="H90" s="24"/>
      <c r="I90" s="24"/>
      <c r="J90" s="24"/>
      <c r="K90" s="24"/>
      <c r="L90" s="24"/>
      <c r="M90" s="24"/>
      <c r="N90" s="24"/>
      <c r="O90" s="24"/>
      <c r="P90" s="24"/>
      <c r="Q90" s="24"/>
      <c r="R90" s="24"/>
      <c r="S90" s="24"/>
      <c r="T90" s="24"/>
    </row>
    <row r="91" spans="1:20">
      <c r="A91" s="24"/>
      <c r="B91" s="24"/>
      <c r="C91" s="24"/>
      <c r="D91" s="24"/>
      <c r="E91" s="24"/>
      <c r="F91" s="24"/>
      <c r="G91" s="24"/>
      <c r="H91" s="24"/>
      <c r="I91" s="24"/>
      <c r="J91" s="24"/>
      <c r="K91" s="24"/>
      <c r="L91" s="24"/>
      <c r="M91" s="24"/>
      <c r="N91" s="24"/>
      <c r="O91" s="24"/>
      <c r="P91" s="24"/>
      <c r="Q91" s="24"/>
      <c r="R91" s="24"/>
      <c r="S91" s="24"/>
      <c r="T91" s="24"/>
    </row>
    <row r="92" spans="1:20">
      <c r="A92" s="24"/>
      <c r="B92" s="24"/>
      <c r="C92" s="24"/>
      <c r="D92" s="24"/>
      <c r="E92" s="24"/>
      <c r="F92" s="24"/>
      <c r="G92" s="24"/>
      <c r="H92" s="24"/>
      <c r="I92" s="24"/>
      <c r="J92" s="24"/>
      <c r="K92" s="24"/>
      <c r="L92" s="24"/>
      <c r="M92" s="24"/>
      <c r="N92" s="24"/>
      <c r="O92" s="24"/>
      <c r="P92" s="24"/>
      <c r="Q92" s="24"/>
      <c r="R92" s="24"/>
      <c r="S92" s="24"/>
      <c r="T92" s="24"/>
    </row>
    <row r="93" spans="1:20">
      <c r="A93" s="24"/>
      <c r="B93" s="24"/>
      <c r="C93" s="24"/>
      <c r="D93" s="24"/>
      <c r="E93" s="24"/>
      <c r="F93" s="24"/>
      <c r="G93" s="24"/>
      <c r="H93" s="24"/>
      <c r="I93" s="24"/>
      <c r="J93" s="24"/>
      <c r="K93" s="24"/>
      <c r="L93" s="24"/>
      <c r="M93" s="24"/>
      <c r="N93" s="24"/>
      <c r="O93" s="24"/>
      <c r="P93" s="24"/>
      <c r="Q93" s="24"/>
      <c r="R93" s="24"/>
      <c r="S93" s="24"/>
      <c r="T93" s="24"/>
    </row>
    <row r="94" spans="1:20">
      <c r="A94" s="24"/>
      <c r="B94" s="24"/>
      <c r="C94" s="24"/>
      <c r="D94" s="24"/>
      <c r="E94" s="24"/>
      <c r="F94" s="24"/>
      <c r="G94" s="24"/>
      <c r="H94" s="24"/>
      <c r="I94" s="24"/>
      <c r="J94" s="24"/>
      <c r="K94" s="24"/>
      <c r="L94" s="24"/>
      <c r="M94" s="24"/>
      <c r="N94" s="24"/>
      <c r="O94" s="24"/>
      <c r="P94" s="24"/>
      <c r="Q94" s="24"/>
      <c r="R94" s="24"/>
      <c r="S94" s="24"/>
      <c r="T94" s="24"/>
    </row>
    <row r="95" spans="1:20">
      <c r="A95" s="24"/>
      <c r="B95" s="24"/>
      <c r="C95" s="24"/>
      <c r="D95" s="24"/>
      <c r="E95" s="24"/>
      <c r="F95" s="24"/>
      <c r="G95" s="24"/>
      <c r="H95" s="24"/>
      <c r="I95" s="24"/>
      <c r="J95" s="24"/>
      <c r="K95" s="24"/>
      <c r="L95" s="24"/>
      <c r="M95" s="24"/>
      <c r="N95" s="24"/>
      <c r="O95" s="24"/>
      <c r="P95" s="24"/>
      <c r="Q95" s="24"/>
      <c r="R95" s="24"/>
      <c r="S95" s="24"/>
      <c r="T95" s="24"/>
    </row>
    <row r="96" spans="1:20">
      <c r="A96" s="24"/>
      <c r="B96" s="24"/>
      <c r="C96" s="24"/>
      <c r="D96" s="24"/>
      <c r="E96" s="24"/>
      <c r="F96" s="24"/>
      <c r="G96" s="24"/>
      <c r="H96" s="24"/>
      <c r="I96" s="24"/>
      <c r="J96" s="24"/>
      <c r="K96" s="24"/>
      <c r="L96" s="24"/>
      <c r="M96" s="24"/>
      <c r="N96" s="24"/>
      <c r="O96" s="24"/>
      <c r="P96" s="24"/>
      <c r="Q96" s="24"/>
      <c r="R96" s="24"/>
      <c r="S96" s="24"/>
      <c r="T96" s="24"/>
    </row>
    <row r="97" spans="1:20">
      <c r="A97" s="24"/>
      <c r="B97" s="24"/>
      <c r="C97" s="24"/>
      <c r="D97" s="24"/>
      <c r="E97" s="24"/>
      <c r="F97" s="24"/>
      <c r="G97" s="24"/>
      <c r="H97" s="24"/>
      <c r="I97" s="24"/>
      <c r="J97" s="24"/>
      <c r="K97" s="24"/>
      <c r="L97" s="24"/>
      <c r="M97" s="24"/>
      <c r="N97" s="24"/>
      <c r="O97" s="24"/>
      <c r="P97" s="24"/>
      <c r="Q97" s="24"/>
      <c r="R97" s="24"/>
      <c r="S97" s="24"/>
      <c r="T97" s="24"/>
    </row>
    <row r="98" spans="1:20">
      <c r="A98" s="24"/>
      <c r="B98" s="24"/>
      <c r="C98" s="24"/>
      <c r="D98" s="24"/>
      <c r="E98" s="24"/>
      <c r="F98" s="24"/>
      <c r="G98" s="24"/>
      <c r="H98" s="24"/>
      <c r="I98" s="24"/>
      <c r="J98" s="24"/>
      <c r="K98" s="24"/>
      <c r="L98" s="24"/>
      <c r="M98" s="24"/>
      <c r="N98" s="24"/>
      <c r="O98" s="24"/>
      <c r="P98" s="24"/>
      <c r="Q98" s="24"/>
      <c r="R98" s="24"/>
      <c r="S98" s="24"/>
      <c r="T98" s="24"/>
    </row>
    <row r="99" spans="1:20">
      <c r="A99" s="24"/>
      <c r="B99" s="24"/>
      <c r="C99" s="24"/>
      <c r="D99" s="24"/>
      <c r="E99" s="24"/>
      <c r="F99" s="24"/>
      <c r="G99" s="24"/>
      <c r="H99" s="24"/>
      <c r="I99" s="24"/>
      <c r="J99" s="24"/>
      <c r="K99" s="24"/>
      <c r="L99" s="24"/>
      <c r="M99" s="24"/>
      <c r="N99" s="24"/>
      <c r="O99" s="24"/>
      <c r="P99" s="24"/>
      <c r="Q99" s="24"/>
      <c r="R99" s="24"/>
      <c r="S99" s="24"/>
      <c r="T99" s="24"/>
    </row>
    <row r="100" spans="1:20">
      <c r="A100" s="24"/>
      <c r="B100" s="24"/>
      <c r="C100" s="24"/>
      <c r="D100" s="24"/>
      <c r="E100" s="24"/>
      <c r="F100" s="24"/>
      <c r="G100" s="24"/>
      <c r="H100" s="24"/>
      <c r="I100" s="24"/>
      <c r="J100" s="24"/>
      <c r="K100" s="24"/>
      <c r="L100" s="24"/>
      <c r="M100" s="24"/>
      <c r="N100" s="24"/>
      <c r="O100" s="24"/>
      <c r="P100" s="24"/>
      <c r="Q100" s="24"/>
      <c r="R100" s="24"/>
      <c r="S100" s="24"/>
      <c r="T100" s="24"/>
    </row>
    <row r="101" spans="1:20">
      <c r="A101" s="24"/>
      <c r="B101" s="24"/>
      <c r="C101" s="24"/>
      <c r="D101" s="24"/>
      <c r="E101" s="24"/>
      <c r="F101" s="24"/>
      <c r="G101" s="24"/>
      <c r="H101" s="24"/>
      <c r="I101" s="24"/>
      <c r="J101" s="24"/>
      <c r="K101" s="24"/>
      <c r="L101" s="24"/>
      <c r="M101" s="24"/>
      <c r="N101" s="24"/>
      <c r="O101" s="24"/>
      <c r="P101" s="24"/>
      <c r="Q101" s="24"/>
      <c r="R101" s="24"/>
      <c r="S101" s="24"/>
      <c r="T101" s="24"/>
    </row>
    <row r="102" spans="1:20">
      <c r="A102" s="24"/>
      <c r="B102" s="24"/>
      <c r="C102" s="24"/>
      <c r="D102" s="24"/>
      <c r="E102" s="24"/>
      <c r="F102" s="24"/>
      <c r="G102" s="24"/>
      <c r="H102" s="24"/>
      <c r="I102" s="24"/>
      <c r="J102" s="24"/>
      <c r="K102" s="24"/>
      <c r="L102" s="24"/>
      <c r="M102" s="24"/>
      <c r="N102" s="24"/>
      <c r="O102" s="24"/>
      <c r="P102" s="24"/>
      <c r="Q102" s="24"/>
      <c r="R102" s="24"/>
      <c r="S102" s="24"/>
      <c r="T102" s="24"/>
    </row>
    <row r="103" spans="1:20">
      <c r="A103" s="24"/>
      <c r="B103" s="24"/>
      <c r="C103" s="24"/>
      <c r="D103" s="24"/>
      <c r="E103" s="24"/>
      <c r="F103" s="24"/>
      <c r="G103" s="24"/>
      <c r="H103" s="24"/>
      <c r="I103" s="24"/>
      <c r="J103" s="24"/>
      <c r="K103" s="24"/>
      <c r="L103" s="24"/>
      <c r="M103" s="24"/>
      <c r="N103" s="24"/>
      <c r="O103" s="24"/>
      <c r="P103" s="24"/>
      <c r="Q103" s="24"/>
      <c r="R103" s="24"/>
      <c r="S103" s="24"/>
      <c r="T103" s="24"/>
    </row>
    <row r="104" spans="1:20">
      <c r="A104" s="24"/>
      <c r="B104" s="24"/>
      <c r="C104" s="24"/>
      <c r="D104" s="24"/>
      <c r="E104" s="24"/>
      <c r="F104" s="24"/>
      <c r="G104" s="24"/>
      <c r="H104" s="24"/>
      <c r="I104" s="24"/>
      <c r="J104" s="24"/>
      <c r="K104" s="24"/>
      <c r="L104" s="24"/>
      <c r="M104" s="24"/>
      <c r="N104" s="24"/>
      <c r="O104" s="24"/>
      <c r="P104" s="24"/>
      <c r="Q104" s="24"/>
      <c r="R104" s="24"/>
      <c r="S104" s="24"/>
      <c r="T104" s="24"/>
    </row>
    <row r="105" spans="1:20">
      <c r="A105" s="24"/>
      <c r="B105" s="24"/>
      <c r="C105" s="24"/>
      <c r="D105" s="24"/>
      <c r="E105" s="24"/>
      <c r="F105" s="24"/>
      <c r="G105" s="24"/>
      <c r="H105" s="24"/>
      <c r="I105" s="24"/>
      <c r="J105" s="24"/>
      <c r="K105" s="24"/>
      <c r="L105" s="24"/>
      <c r="M105" s="24"/>
      <c r="N105" s="24"/>
      <c r="O105" s="24"/>
      <c r="P105" s="24"/>
      <c r="Q105" s="24"/>
      <c r="R105" s="24"/>
      <c r="S105" s="24"/>
      <c r="T105" s="24"/>
    </row>
    <row r="106" spans="1:20">
      <c r="A106" s="24"/>
      <c r="B106" s="24"/>
      <c r="C106" s="24"/>
      <c r="D106" s="24"/>
      <c r="E106" s="24"/>
      <c r="F106" s="24"/>
      <c r="G106" s="24"/>
      <c r="H106" s="24"/>
      <c r="I106" s="24"/>
      <c r="J106" s="24"/>
      <c r="K106" s="24"/>
      <c r="L106" s="24"/>
      <c r="M106" s="24"/>
      <c r="N106" s="24"/>
      <c r="O106" s="24"/>
      <c r="P106" s="24"/>
      <c r="Q106" s="24"/>
      <c r="R106" s="24"/>
      <c r="S106" s="24"/>
      <c r="T106" s="24"/>
    </row>
    <row r="107" spans="1:20">
      <c r="A107" s="24"/>
      <c r="B107" s="24"/>
      <c r="C107" s="24"/>
      <c r="D107" s="24"/>
      <c r="E107" s="24"/>
      <c r="F107" s="24"/>
      <c r="G107" s="24"/>
      <c r="H107" s="24"/>
      <c r="I107" s="24"/>
      <c r="J107" s="24"/>
      <c r="K107" s="24"/>
      <c r="L107" s="24"/>
      <c r="M107" s="24"/>
      <c r="N107" s="24"/>
      <c r="O107" s="24"/>
      <c r="P107" s="24"/>
      <c r="Q107" s="24"/>
      <c r="R107" s="24"/>
      <c r="S107" s="24"/>
      <c r="T107" s="24"/>
    </row>
    <row r="108" spans="1:20">
      <c r="A108" s="24"/>
      <c r="B108" s="24"/>
      <c r="C108" s="24"/>
      <c r="D108" s="24"/>
      <c r="E108" s="24"/>
      <c r="F108" s="24"/>
      <c r="G108" s="24"/>
      <c r="H108" s="24"/>
      <c r="I108" s="24"/>
      <c r="J108" s="24"/>
      <c r="K108" s="24"/>
      <c r="L108" s="24"/>
      <c r="M108" s="24"/>
      <c r="N108" s="24"/>
      <c r="O108" s="24"/>
      <c r="P108" s="24"/>
      <c r="Q108" s="24"/>
      <c r="R108" s="24"/>
      <c r="S108" s="24"/>
      <c r="T108" s="24"/>
    </row>
    <row r="109" spans="1:20">
      <c r="A109" s="24"/>
      <c r="B109" s="24"/>
      <c r="C109" s="24"/>
      <c r="D109" s="24"/>
      <c r="E109" s="24"/>
      <c r="F109" s="24"/>
      <c r="G109" s="24"/>
      <c r="H109" s="24"/>
      <c r="I109" s="24"/>
      <c r="J109" s="24"/>
      <c r="K109" s="24"/>
      <c r="L109" s="24"/>
      <c r="M109" s="24"/>
      <c r="N109" s="24"/>
      <c r="O109" s="24"/>
      <c r="P109" s="24"/>
      <c r="Q109" s="24"/>
      <c r="R109" s="24"/>
      <c r="S109" s="24"/>
      <c r="T109" s="24"/>
    </row>
    <row r="110" spans="1:20">
      <c r="A110" s="24"/>
      <c r="B110" s="24"/>
      <c r="C110" s="24"/>
      <c r="D110" s="24"/>
      <c r="E110" s="24"/>
      <c r="F110" s="24"/>
      <c r="G110" s="24"/>
      <c r="H110" s="24"/>
      <c r="I110" s="24"/>
      <c r="J110" s="24"/>
      <c r="K110" s="24"/>
      <c r="L110" s="24"/>
      <c r="M110" s="24"/>
      <c r="N110" s="24"/>
      <c r="O110" s="24"/>
      <c r="P110" s="24"/>
      <c r="Q110" s="24"/>
      <c r="R110" s="24"/>
      <c r="S110" s="24"/>
      <c r="T110" s="24"/>
    </row>
    <row r="111" spans="1:20">
      <c r="A111" s="24"/>
      <c r="B111" s="24"/>
      <c r="C111" s="24"/>
      <c r="D111" s="24"/>
      <c r="E111" s="24"/>
      <c r="F111" s="24"/>
      <c r="G111" s="24"/>
      <c r="H111" s="24"/>
      <c r="I111" s="24"/>
      <c r="J111" s="24"/>
      <c r="K111" s="24"/>
      <c r="L111" s="24"/>
      <c r="M111" s="24"/>
      <c r="N111" s="24"/>
      <c r="O111" s="24"/>
      <c r="P111" s="24"/>
      <c r="Q111" s="24"/>
      <c r="R111" s="24"/>
      <c r="S111" s="24"/>
      <c r="T111" s="24"/>
    </row>
    <row r="112" spans="1:20">
      <c r="A112" s="24"/>
      <c r="B112" s="24"/>
      <c r="C112" s="24"/>
      <c r="D112" s="24"/>
      <c r="E112" s="24"/>
      <c r="F112" s="24"/>
      <c r="G112" s="24"/>
      <c r="H112" s="24"/>
      <c r="I112" s="24"/>
      <c r="J112" s="24"/>
      <c r="K112" s="24"/>
      <c r="L112" s="24"/>
      <c r="M112" s="24"/>
      <c r="N112" s="24"/>
      <c r="O112" s="24"/>
      <c r="P112" s="24"/>
      <c r="Q112" s="24"/>
      <c r="R112" s="24"/>
      <c r="S112" s="24"/>
      <c r="T112" s="24"/>
    </row>
    <row r="113" spans="1:20">
      <c r="A113" s="24"/>
      <c r="B113" s="24"/>
      <c r="C113" s="24"/>
      <c r="D113" s="24"/>
      <c r="E113" s="24"/>
      <c r="F113" s="24"/>
      <c r="G113" s="24"/>
      <c r="H113" s="24"/>
      <c r="I113" s="24"/>
      <c r="J113" s="24"/>
      <c r="K113" s="24"/>
      <c r="L113" s="24"/>
      <c r="M113" s="24"/>
      <c r="N113" s="24"/>
      <c r="O113" s="24"/>
      <c r="P113" s="24"/>
      <c r="Q113" s="24"/>
      <c r="R113" s="24"/>
      <c r="S113" s="24"/>
      <c r="T113" s="24"/>
    </row>
    <row r="114" spans="1:20">
      <c r="A114" s="24"/>
      <c r="B114" s="24"/>
      <c r="C114" s="24"/>
      <c r="D114" s="24"/>
      <c r="E114" s="24"/>
      <c r="F114" s="24"/>
      <c r="G114" s="24"/>
      <c r="H114" s="24"/>
      <c r="I114" s="24"/>
      <c r="J114" s="24"/>
      <c r="K114" s="24"/>
      <c r="L114" s="24"/>
      <c r="M114" s="24"/>
      <c r="N114" s="24"/>
      <c r="O114" s="24"/>
      <c r="P114" s="24"/>
      <c r="Q114" s="24"/>
      <c r="R114" s="24"/>
      <c r="S114" s="24"/>
      <c r="T114" s="24"/>
    </row>
    <row r="115" spans="1:20">
      <c r="A115" s="24"/>
      <c r="B115" s="24"/>
      <c r="C115" s="24"/>
      <c r="D115" s="24"/>
      <c r="E115" s="24"/>
      <c r="F115" s="24"/>
      <c r="G115" s="24"/>
      <c r="H115" s="24"/>
      <c r="I115" s="24"/>
      <c r="J115" s="24"/>
      <c r="K115" s="24"/>
      <c r="L115" s="24"/>
      <c r="M115" s="24"/>
      <c r="N115" s="24"/>
      <c r="O115" s="24"/>
      <c r="P115" s="24"/>
      <c r="Q115" s="24"/>
      <c r="R115" s="24"/>
      <c r="S115" s="24"/>
      <c r="T115" s="24"/>
    </row>
    <row r="116" spans="1:20">
      <c r="A116" s="24"/>
      <c r="B116" s="24"/>
      <c r="C116" s="24"/>
      <c r="D116" s="24"/>
      <c r="E116" s="24"/>
      <c r="F116" s="24"/>
      <c r="G116" s="24"/>
      <c r="H116" s="24"/>
      <c r="I116" s="24"/>
      <c r="J116" s="24"/>
      <c r="K116" s="24"/>
      <c r="L116" s="24"/>
      <c r="M116" s="24"/>
      <c r="N116" s="24"/>
      <c r="O116" s="24"/>
      <c r="P116" s="24"/>
      <c r="Q116" s="24"/>
      <c r="R116" s="24"/>
      <c r="S116" s="24"/>
      <c r="T116" s="24"/>
    </row>
    <row r="117" spans="1:20">
      <c r="A117" s="24"/>
      <c r="B117" s="24"/>
      <c r="C117" s="24"/>
      <c r="D117" s="24"/>
      <c r="E117" s="24"/>
      <c r="F117" s="24"/>
      <c r="G117" s="24"/>
      <c r="H117" s="24"/>
      <c r="I117" s="24"/>
      <c r="J117" s="24"/>
      <c r="K117" s="24"/>
      <c r="L117" s="24"/>
      <c r="M117" s="24"/>
      <c r="N117" s="24"/>
      <c r="O117" s="24"/>
      <c r="P117" s="24"/>
      <c r="Q117" s="24"/>
      <c r="R117" s="24"/>
      <c r="S117" s="24"/>
      <c r="T117" s="24"/>
    </row>
    <row r="118" spans="1:20">
      <c r="A118" s="24"/>
      <c r="B118" s="24"/>
      <c r="C118" s="24"/>
      <c r="D118" s="24"/>
      <c r="E118" s="24"/>
      <c r="F118" s="24"/>
      <c r="G118" s="24"/>
      <c r="H118" s="24"/>
      <c r="I118" s="24"/>
      <c r="J118" s="24"/>
      <c r="K118" s="24"/>
      <c r="L118" s="24"/>
      <c r="M118" s="24"/>
      <c r="N118" s="24"/>
      <c r="O118" s="24"/>
      <c r="P118" s="24"/>
      <c r="Q118" s="24"/>
      <c r="R118" s="24"/>
      <c r="S118" s="24"/>
      <c r="T118" s="24"/>
    </row>
    <row r="119" spans="1:20">
      <c r="A119" s="24"/>
      <c r="B119" s="24"/>
      <c r="C119" s="24"/>
      <c r="D119" s="24"/>
      <c r="E119" s="24"/>
      <c r="F119" s="24"/>
      <c r="G119" s="24"/>
      <c r="H119" s="24"/>
      <c r="I119" s="24"/>
      <c r="J119" s="24"/>
      <c r="K119" s="24"/>
      <c r="L119" s="24"/>
      <c r="M119" s="24"/>
      <c r="N119" s="24"/>
      <c r="O119" s="24"/>
      <c r="P119" s="24"/>
      <c r="Q119" s="24"/>
      <c r="R119" s="24"/>
      <c r="S119" s="24"/>
      <c r="T119" s="24"/>
    </row>
    <row r="120" spans="1:20">
      <c r="A120" s="24"/>
      <c r="B120" s="24"/>
      <c r="C120" s="24"/>
      <c r="D120" s="24"/>
      <c r="E120" s="24"/>
      <c r="F120" s="24"/>
      <c r="G120" s="24"/>
      <c r="H120" s="24"/>
      <c r="I120" s="24"/>
      <c r="J120" s="24"/>
      <c r="K120" s="24"/>
      <c r="L120" s="24"/>
      <c r="M120" s="24"/>
      <c r="N120" s="24"/>
      <c r="O120" s="24"/>
      <c r="P120" s="24"/>
      <c r="Q120" s="24"/>
      <c r="R120" s="24"/>
      <c r="S120" s="24"/>
      <c r="T120" s="24"/>
    </row>
    <row r="121" spans="1:20">
      <c r="A121" s="24"/>
      <c r="B121" s="24"/>
      <c r="C121" s="24"/>
      <c r="D121" s="24"/>
      <c r="E121" s="24"/>
      <c r="F121" s="24"/>
      <c r="G121" s="24"/>
      <c r="H121" s="24"/>
      <c r="I121" s="24"/>
      <c r="J121" s="24"/>
      <c r="K121" s="24"/>
      <c r="L121" s="24"/>
      <c r="M121" s="24"/>
      <c r="N121" s="24"/>
      <c r="O121" s="24"/>
      <c r="P121" s="24"/>
      <c r="Q121" s="24"/>
      <c r="R121" s="24"/>
      <c r="S121" s="24"/>
      <c r="T121" s="24"/>
    </row>
    <row r="122" spans="1:20">
      <c r="A122" s="24"/>
      <c r="B122" s="24"/>
      <c r="C122" s="24"/>
      <c r="D122" s="24"/>
      <c r="E122" s="24"/>
      <c r="F122" s="24"/>
      <c r="G122" s="24"/>
      <c r="H122" s="24"/>
      <c r="I122" s="24"/>
      <c r="J122" s="24"/>
      <c r="K122" s="24"/>
      <c r="L122" s="24"/>
      <c r="M122" s="24"/>
      <c r="N122" s="24"/>
      <c r="O122" s="24"/>
      <c r="P122" s="24"/>
      <c r="Q122" s="24"/>
      <c r="R122" s="24"/>
      <c r="S122" s="24"/>
      <c r="T122" s="24"/>
    </row>
    <row r="123" spans="1:20">
      <c r="A123" s="24"/>
      <c r="B123" s="24"/>
      <c r="C123" s="24"/>
      <c r="D123" s="24"/>
      <c r="E123" s="24"/>
      <c r="F123" s="24"/>
      <c r="G123" s="24"/>
      <c r="H123" s="24"/>
      <c r="I123" s="24"/>
      <c r="J123" s="24"/>
      <c r="K123" s="24"/>
      <c r="L123" s="24"/>
      <c r="M123" s="24"/>
      <c r="N123" s="24"/>
      <c r="O123" s="24"/>
      <c r="P123" s="24"/>
      <c r="Q123" s="24"/>
      <c r="R123" s="24"/>
      <c r="S123" s="24"/>
      <c r="T123" s="24"/>
    </row>
    <row r="124" spans="1:20">
      <c r="A124" s="24"/>
      <c r="B124" s="24"/>
      <c r="C124" s="24"/>
      <c r="D124" s="24"/>
      <c r="E124" s="24"/>
      <c r="F124" s="24"/>
      <c r="G124" s="24"/>
      <c r="H124" s="24"/>
      <c r="I124" s="24"/>
      <c r="J124" s="24"/>
      <c r="K124" s="24"/>
      <c r="L124" s="24"/>
      <c r="M124" s="24"/>
      <c r="N124" s="24"/>
      <c r="O124" s="24"/>
      <c r="P124" s="24"/>
      <c r="Q124" s="24"/>
      <c r="R124" s="24"/>
      <c r="S124" s="24"/>
      <c r="T124" s="24"/>
    </row>
    <row r="125" spans="1:20">
      <c r="A125" s="24"/>
      <c r="B125" s="24"/>
      <c r="C125" s="24"/>
      <c r="D125" s="24"/>
      <c r="E125" s="24"/>
      <c r="F125" s="24"/>
      <c r="G125" s="24"/>
      <c r="H125" s="24"/>
      <c r="I125" s="24"/>
      <c r="J125" s="24"/>
      <c r="K125" s="24"/>
      <c r="L125" s="24"/>
      <c r="M125" s="24"/>
      <c r="N125" s="24"/>
      <c r="O125" s="24"/>
      <c r="P125" s="24"/>
      <c r="Q125" s="24"/>
      <c r="R125" s="24"/>
      <c r="S125" s="24"/>
      <c r="T125" s="24"/>
    </row>
    <row r="126" spans="1:20">
      <c r="A126" s="24"/>
      <c r="B126" s="24"/>
      <c r="C126" s="24"/>
      <c r="D126" s="24"/>
      <c r="E126" s="24"/>
      <c r="F126" s="24"/>
      <c r="G126" s="24"/>
      <c r="H126" s="24"/>
      <c r="I126" s="24"/>
      <c r="J126" s="24"/>
      <c r="K126" s="24"/>
      <c r="L126" s="24"/>
      <c r="M126" s="24"/>
      <c r="N126" s="24"/>
      <c r="O126" s="24"/>
      <c r="P126" s="24"/>
      <c r="Q126" s="24"/>
      <c r="R126" s="24"/>
      <c r="S126" s="24"/>
      <c r="T126" s="24"/>
    </row>
    <row r="127" spans="1:20">
      <c r="A127" s="24"/>
      <c r="B127" s="24"/>
      <c r="C127" s="24"/>
      <c r="D127" s="24"/>
      <c r="E127" s="24"/>
      <c r="F127" s="24"/>
      <c r="G127" s="24"/>
      <c r="H127" s="24"/>
      <c r="I127" s="24"/>
      <c r="J127" s="24"/>
      <c r="K127" s="24"/>
      <c r="L127" s="24"/>
      <c r="M127" s="24"/>
      <c r="N127" s="24"/>
      <c r="O127" s="24"/>
      <c r="P127" s="24"/>
      <c r="Q127" s="24"/>
      <c r="R127" s="24"/>
      <c r="S127" s="24"/>
      <c r="T127" s="24"/>
    </row>
    <row r="128" spans="1:20">
      <c r="A128" s="24"/>
      <c r="B128" s="24"/>
      <c r="C128" s="24"/>
      <c r="D128" s="24"/>
      <c r="E128" s="24"/>
      <c r="F128" s="24"/>
      <c r="G128" s="24"/>
      <c r="H128" s="24"/>
      <c r="I128" s="24"/>
      <c r="J128" s="24"/>
      <c r="K128" s="24"/>
      <c r="L128" s="24"/>
      <c r="M128" s="24"/>
      <c r="N128" s="24"/>
      <c r="O128" s="24"/>
      <c r="P128" s="24"/>
      <c r="Q128" s="24"/>
      <c r="R128" s="24"/>
      <c r="S128" s="24"/>
      <c r="T128" s="24"/>
    </row>
    <row r="129" spans="1:20">
      <c r="A129" s="24"/>
      <c r="B129" s="24"/>
      <c r="C129" s="24"/>
      <c r="D129" s="24"/>
      <c r="E129" s="24"/>
      <c r="F129" s="24"/>
      <c r="G129" s="24"/>
      <c r="H129" s="24"/>
      <c r="I129" s="24"/>
      <c r="J129" s="24"/>
      <c r="K129" s="24"/>
      <c r="L129" s="24"/>
      <c r="M129" s="24"/>
      <c r="N129" s="24"/>
      <c r="O129" s="24"/>
      <c r="P129" s="24"/>
      <c r="Q129" s="24"/>
      <c r="R129" s="24"/>
      <c r="S129" s="24"/>
      <c r="T129" s="24"/>
    </row>
    <row r="130" spans="1:20">
      <c r="A130" s="24"/>
      <c r="B130" s="24"/>
      <c r="C130" s="24"/>
      <c r="D130" s="24"/>
      <c r="E130" s="24"/>
      <c r="F130" s="24"/>
      <c r="G130" s="24"/>
      <c r="H130" s="24"/>
      <c r="I130" s="24"/>
      <c r="J130" s="24"/>
      <c r="K130" s="24"/>
      <c r="L130" s="24"/>
      <c r="M130" s="24"/>
      <c r="N130" s="24"/>
      <c r="O130" s="24"/>
      <c r="P130" s="24"/>
      <c r="Q130" s="24"/>
      <c r="R130" s="24"/>
      <c r="S130" s="24"/>
      <c r="T130" s="24"/>
    </row>
    <row r="131" spans="1:20">
      <c r="A131" s="24"/>
      <c r="B131" s="24"/>
      <c r="C131" s="24"/>
      <c r="D131" s="24"/>
      <c r="E131" s="24"/>
      <c r="F131" s="24"/>
      <c r="G131" s="24"/>
      <c r="H131" s="24"/>
      <c r="I131" s="24"/>
      <c r="J131" s="24"/>
      <c r="K131" s="24"/>
      <c r="L131" s="24"/>
      <c r="M131" s="24"/>
      <c r="N131" s="24"/>
      <c r="O131" s="24"/>
      <c r="P131" s="24"/>
      <c r="Q131" s="24"/>
      <c r="R131" s="24"/>
      <c r="S131" s="24"/>
      <c r="T131" s="24"/>
    </row>
    <row r="132" spans="1:20">
      <c r="A132" s="24"/>
      <c r="B132" s="24"/>
      <c r="C132" s="24"/>
      <c r="D132" s="24"/>
      <c r="E132" s="24"/>
      <c r="F132" s="24"/>
      <c r="G132" s="24"/>
      <c r="H132" s="24"/>
      <c r="I132" s="24"/>
      <c r="J132" s="24"/>
      <c r="K132" s="24"/>
      <c r="L132" s="24"/>
      <c r="M132" s="24"/>
      <c r="N132" s="24"/>
      <c r="O132" s="24"/>
      <c r="P132" s="24"/>
      <c r="Q132" s="24"/>
      <c r="R132" s="24"/>
      <c r="S132" s="24"/>
      <c r="T132" s="24"/>
    </row>
    <row r="133" spans="1:20">
      <c r="A133" s="24"/>
      <c r="B133" s="24"/>
      <c r="C133" s="24"/>
      <c r="D133" s="24"/>
      <c r="E133" s="24"/>
      <c r="F133" s="24"/>
      <c r="G133" s="24"/>
      <c r="H133" s="24"/>
      <c r="I133" s="24"/>
      <c r="J133" s="24"/>
      <c r="K133" s="24"/>
      <c r="L133" s="24"/>
      <c r="M133" s="24"/>
      <c r="N133" s="24"/>
      <c r="O133" s="24"/>
      <c r="P133" s="24"/>
      <c r="Q133" s="24"/>
      <c r="R133" s="24"/>
      <c r="S133" s="24"/>
      <c r="T133" s="24"/>
    </row>
    <row r="134" spans="1:20">
      <c r="A134" s="24"/>
      <c r="B134" s="24"/>
      <c r="C134" s="24"/>
      <c r="D134" s="24"/>
      <c r="E134" s="24"/>
      <c r="F134" s="24"/>
      <c r="G134" s="24"/>
      <c r="H134" s="24"/>
      <c r="I134" s="24"/>
      <c r="J134" s="24"/>
      <c r="K134" s="24"/>
      <c r="L134" s="24"/>
      <c r="M134" s="24"/>
      <c r="N134" s="24"/>
      <c r="O134" s="24"/>
      <c r="P134" s="24"/>
      <c r="Q134" s="24"/>
      <c r="R134" s="24"/>
      <c r="S134" s="24"/>
      <c r="T134" s="24"/>
    </row>
    <row r="135" spans="1:20">
      <c r="A135" s="24"/>
      <c r="B135" s="24"/>
      <c r="C135" s="24"/>
      <c r="D135" s="24"/>
      <c r="E135" s="24"/>
      <c r="F135" s="24"/>
      <c r="G135" s="24"/>
      <c r="H135" s="24"/>
      <c r="I135" s="24"/>
      <c r="J135" s="24"/>
      <c r="K135" s="24"/>
      <c r="L135" s="24"/>
      <c r="M135" s="24"/>
      <c r="N135" s="24"/>
      <c r="O135" s="24"/>
      <c r="P135" s="24"/>
      <c r="Q135" s="24"/>
      <c r="R135" s="24"/>
      <c r="S135" s="24"/>
      <c r="T135" s="24"/>
    </row>
    <row r="136" spans="1:20">
      <c r="A136" s="24"/>
      <c r="B136" s="24"/>
      <c r="C136" s="24"/>
      <c r="D136" s="24"/>
      <c r="E136" s="24"/>
      <c r="F136" s="24"/>
      <c r="G136" s="24"/>
      <c r="H136" s="24"/>
      <c r="I136" s="24"/>
      <c r="J136" s="24"/>
      <c r="K136" s="24"/>
      <c r="L136" s="24"/>
      <c r="M136" s="24"/>
      <c r="N136" s="24"/>
      <c r="O136" s="24"/>
      <c r="P136" s="24"/>
      <c r="Q136" s="24"/>
      <c r="R136" s="24"/>
      <c r="S136" s="24"/>
      <c r="T136" s="24"/>
    </row>
    <row r="137" spans="1:20">
      <c r="A137" s="24"/>
      <c r="B137" s="24"/>
      <c r="C137" s="24"/>
      <c r="D137" s="24"/>
      <c r="E137" s="24"/>
      <c r="F137" s="24"/>
      <c r="G137" s="24"/>
      <c r="H137" s="24"/>
      <c r="I137" s="24"/>
      <c r="J137" s="24"/>
      <c r="K137" s="24"/>
      <c r="L137" s="24"/>
      <c r="M137" s="24"/>
      <c r="N137" s="24"/>
      <c r="O137" s="24"/>
      <c r="P137" s="24"/>
      <c r="Q137" s="24"/>
      <c r="R137" s="24"/>
      <c r="S137" s="24"/>
      <c r="T137" s="24"/>
    </row>
    <row r="138" spans="1:20">
      <c r="A138" s="24"/>
      <c r="B138" s="24"/>
      <c r="C138" s="24"/>
      <c r="D138" s="24"/>
      <c r="E138" s="24"/>
      <c r="F138" s="24"/>
      <c r="G138" s="24"/>
      <c r="H138" s="24"/>
      <c r="I138" s="24"/>
      <c r="J138" s="24"/>
      <c r="K138" s="24"/>
      <c r="L138" s="24"/>
      <c r="M138" s="24"/>
      <c r="N138" s="24"/>
      <c r="O138" s="24"/>
      <c r="P138" s="24"/>
      <c r="Q138" s="24"/>
      <c r="R138" s="24"/>
      <c r="S138" s="24"/>
      <c r="T138" s="24"/>
    </row>
  </sheetData>
  <mergeCells count="19">
    <mergeCell ref="A29:U30"/>
    <mergeCell ref="A31:U34"/>
    <mergeCell ref="L3:M3"/>
    <mergeCell ref="N3:O3"/>
    <mergeCell ref="P3:Q3"/>
    <mergeCell ref="R3:S3"/>
    <mergeCell ref="T3:U3"/>
    <mergeCell ref="A23:U26"/>
    <mergeCell ref="A3:A4"/>
    <mergeCell ref="B3:C3"/>
    <mergeCell ref="D3:E3"/>
    <mergeCell ref="F3:G3"/>
    <mergeCell ref="H3:I3"/>
    <mergeCell ref="J3:K3"/>
    <mergeCell ref="AB3:AC3"/>
    <mergeCell ref="V3:W3"/>
    <mergeCell ref="X3:Y3"/>
    <mergeCell ref="Z3:AA3"/>
    <mergeCell ref="A27:U28"/>
  </mergeCells>
  <hyperlinks>
    <hyperlink ref="AD5" location="Content!B27" display="Back to Content Page" xr:uid="{00000000-0004-0000-3000-000000000000}"/>
  </hyperlinks>
  <pageMargins left="0.7" right="0.7" top="0.75" bottom="0.75" header="0.3" footer="0.3"/>
  <pageSetup paperSize="9" scale="87" orientation="landscape" r:id="rId1"/>
  <headerFooter>
    <oddFooter>&amp;C&amp;P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Z52"/>
  <sheetViews>
    <sheetView view="pageBreakPreview" zoomScale="110" zoomScaleNormal="100" zoomScaleSheetLayoutView="110" workbookViewId="0">
      <pane xSplit="2" ySplit="4" topLeftCell="C23" activePane="bottomRight" state="frozen"/>
      <selection pane="topRight" activeCell="C1" sqref="C1"/>
      <selection pane="bottomLeft" activeCell="A5" sqref="A5"/>
      <selection pane="bottomRight" activeCell="P21" sqref="P21:P22"/>
    </sheetView>
  </sheetViews>
  <sheetFormatPr defaultColWidth="8.77734375" defaultRowHeight="14.4"/>
  <cols>
    <col min="1" max="1" width="26.44140625" customWidth="1"/>
    <col min="2" max="2" width="14.44140625" customWidth="1"/>
    <col min="3" max="16" width="6.6640625" customWidth="1"/>
  </cols>
  <sheetData>
    <row r="1" spans="1:26">
      <c r="A1" s="29" t="s">
        <v>713</v>
      </c>
    </row>
    <row r="4" spans="1:26">
      <c r="A4" s="692"/>
      <c r="B4" s="692"/>
      <c r="C4" s="119" t="s">
        <v>66</v>
      </c>
      <c r="D4" s="119" t="s">
        <v>269</v>
      </c>
      <c r="E4" s="119" t="s">
        <v>270</v>
      </c>
      <c r="F4" s="119" t="s">
        <v>271</v>
      </c>
      <c r="G4" s="119" t="s">
        <v>272</v>
      </c>
      <c r="H4" s="119" t="s">
        <v>273</v>
      </c>
      <c r="I4" s="119" t="s">
        <v>274</v>
      </c>
      <c r="J4" s="119" t="s">
        <v>275</v>
      </c>
      <c r="K4" s="119" t="s">
        <v>276</v>
      </c>
      <c r="L4" s="119" t="s">
        <v>364</v>
      </c>
      <c r="M4" s="119" t="s">
        <v>365</v>
      </c>
      <c r="N4" s="119" t="s">
        <v>472</v>
      </c>
      <c r="O4" s="119" t="s">
        <v>473</v>
      </c>
      <c r="P4" s="119" t="s">
        <v>712</v>
      </c>
      <c r="Z4" s="48" t="s">
        <v>12</v>
      </c>
    </row>
    <row r="5" spans="1:26" ht="18" customHeight="1">
      <c r="A5" s="735" t="s">
        <v>14</v>
      </c>
      <c r="B5" s="273" t="s">
        <v>377</v>
      </c>
      <c r="C5" s="272">
        <v>82.09778</v>
      </c>
      <c r="D5" s="272">
        <v>71.661619999999999</v>
      </c>
      <c r="E5" s="272"/>
      <c r="F5" s="272"/>
      <c r="G5" s="272"/>
      <c r="H5" s="272"/>
      <c r="I5" s="272"/>
      <c r="J5" s="272"/>
      <c r="K5" s="272"/>
      <c r="L5" s="272"/>
      <c r="M5" s="272"/>
      <c r="N5" s="272"/>
      <c r="O5" s="272"/>
      <c r="P5" s="272"/>
    </row>
    <row r="6" spans="1:26" ht="18" customHeight="1">
      <c r="A6" s="735"/>
      <c r="B6" s="273" t="s">
        <v>78</v>
      </c>
      <c r="C6" s="272"/>
      <c r="D6" s="272">
        <v>89.589960000000005</v>
      </c>
      <c r="E6" s="272"/>
      <c r="F6" s="272"/>
      <c r="G6" s="272"/>
      <c r="H6" s="272"/>
      <c r="I6" s="272"/>
      <c r="J6" s="272"/>
      <c r="K6" s="272"/>
      <c r="L6" s="272"/>
      <c r="M6" s="272"/>
      <c r="N6" s="272"/>
      <c r="O6" s="272"/>
      <c r="P6" s="272"/>
    </row>
    <row r="7" spans="1:26" ht="18" customHeight="1">
      <c r="A7" s="735"/>
      <c r="B7" s="273" t="s">
        <v>79</v>
      </c>
      <c r="C7" s="272"/>
      <c r="D7" s="272"/>
      <c r="E7" s="272"/>
      <c r="F7" s="272"/>
      <c r="G7" s="272"/>
      <c r="H7" s="272"/>
      <c r="I7" s="272"/>
      <c r="J7" s="272"/>
      <c r="K7" s="272"/>
      <c r="L7" s="272"/>
      <c r="M7" s="272"/>
      <c r="N7" s="272"/>
      <c r="O7" s="272"/>
      <c r="P7" s="272"/>
    </row>
    <row r="8" spans="1:26" ht="18" customHeight="1">
      <c r="A8" s="735" t="s">
        <v>13</v>
      </c>
      <c r="B8" s="273" t="s">
        <v>377</v>
      </c>
      <c r="C8" s="272"/>
      <c r="D8" s="272"/>
      <c r="E8" s="272">
        <v>20.665420000000001</v>
      </c>
      <c r="F8" s="272">
        <v>21.08399</v>
      </c>
      <c r="G8" s="272"/>
      <c r="H8" s="272"/>
      <c r="I8" s="272"/>
      <c r="J8" s="272"/>
      <c r="K8" s="272"/>
      <c r="L8" s="272"/>
      <c r="M8" s="272"/>
      <c r="N8" s="272"/>
      <c r="O8" s="272"/>
      <c r="P8" s="272"/>
    </row>
    <row r="9" spans="1:26" ht="18" customHeight="1">
      <c r="A9" s="735"/>
      <c r="B9" s="273" t="s">
        <v>78</v>
      </c>
      <c r="C9" s="272"/>
      <c r="D9" s="272"/>
      <c r="E9" s="272">
        <v>23.525739999999999</v>
      </c>
      <c r="F9" s="272">
        <v>22.930879999999998</v>
      </c>
      <c r="G9" s="272"/>
      <c r="H9" s="272"/>
      <c r="I9" s="272"/>
      <c r="J9" s="272"/>
      <c r="K9" s="272"/>
      <c r="L9" s="272"/>
      <c r="M9" s="272"/>
      <c r="N9" s="272"/>
      <c r="O9" s="272"/>
      <c r="P9" s="272"/>
    </row>
    <row r="10" spans="1:26" ht="18" customHeight="1">
      <c r="A10" s="735"/>
      <c r="B10" s="273" t="s">
        <v>79</v>
      </c>
      <c r="C10" s="272"/>
      <c r="D10" s="272"/>
      <c r="E10" s="272"/>
      <c r="F10" s="272"/>
      <c r="G10" s="272"/>
      <c r="H10" s="272"/>
      <c r="I10" s="272"/>
      <c r="J10" s="272"/>
      <c r="K10" s="272"/>
      <c r="L10" s="272"/>
      <c r="M10" s="272"/>
      <c r="N10" s="272"/>
      <c r="O10" s="272"/>
      <c r="P10" s="272"/>
    </row>
    <row r="11" spans="1:26" ht="18" customHeight="1">
      <c r="A11" s="735" t="s">
        <v>259</v>
      </c>
      <c r="B11" s="273" t="s">
        <v>377</v>
      </c>
      <c r="C11" s="272"/>
      <c r="D11" s="272"/>
      <c r="E11" s="272"/>
      <c r="F11" s="272"/>
      <c r="G11" s="272"/>
      <c r="H11" s="272"/>
      <c r="I11" s="272"/>
      <c r="J11" s="272">
        <v>36.315100000000001</v>
      </c>
      <c r="K11" s="272"/>
      <c r="L11" s="272"/>
      <c r="M11" s="272"/>
      <c r="N11" s="272"/>
      <c r="O11" s="272"/>
      <c r="P11" s="272"/>
    </row>
    <row r="12" spans="1:26" ht="18" customHeight="1">
      <c r="A12" s="735"/>
      <c r="B12" s="273" t="s">
        <v>78</v>
      </c>
      <c r="C12" s="272"/>
      <c r="D12" s="272">
        <v>50.308160000000001</v>
      </c>
      <c r="E12" s="272"/>
      <c r="F12" s="272"/>
      <c r="G12" s="272"/>
      <c r="H12" s="272"/>
      <c r="I12" s="272"/>
      <c r="J12" s="272"/>
      <c r="K12" s="272"/>
      <c r="L12" s="272"/>
      <c r="M12" s="272"/>
      <c r="N12" s="272"/>
      <c r="O12" s="272"/>
      <c r="P12" s="272"/>
    </row>
    <row r="13" spans="1:26" ht="18" customHeight="1">
      <c r="A13" s="735"/>
      <c r="B13" s="273" t="s">
        <v>79</v>
      </c>
      <c r="C13" s="272"/>
      <c r="D13" s="272"/>
      <c r="E13" s="272"/>
      <c r="F13" s="272"/>
      <c r="G13" s="272"/>
      <c r="H13" s="272"/>
      <c r="I13" s="272"/>
      <c r="J13" s="272"/>
      <c r="K13" s="272"/>
      <c r="L13" s="272"/>
      <c r="M13" s="272"/>
      <c r="N13" s="272"/>
      <c r="O13" s="272"/>
      <c r="P13" s="272"/>
    </row>
    <row r="14" spans="1:26" ht="18" customHeight="1">
      <c r="A14" s="735" t="s">
        <v>376</v>
      </c>
      <c r="B14" s="273" t="s">
        <v>377</v>
      </c>
      <c r="C14" s="272">
        <v>111.71108</v>
      </c>
      <c r="D14" s="272">
        <v>110.11521</v>
      </c>
      <c r="E14" s="272">
        <v>155.25990999999999</v>
      </c>
      <c r="F14" s="272">
        <v>137.38446999999999</v>
      </c>
      <c r="G14" s="272">
        <v>120.90066</v>
      </c>
      <c r="H14" s="272">
        <v>112.84838000000001</v>
      </c>
      <c r="I14" s="272"/>
      <c r="J14" s="272"/>
      <c r="K14" s="272"/>
      <c r="L14" s="272"/>
      <c r="M14" s="272"/>
      <c r="N14" s="272"/>
      <c r="O14" s="272"/>
      <c r="P14" s="272"/>
      <c r="R14" s="149" t="s">
        <v>86</v>
      </c>
    </row>
    <row r="15" spans="1:26" ht="18" customHeight="1">
      <c r="A15" s="735"/>
      <c r="B15" s="273" t="s">
        <v>78</v>
      </c>
      <c r="C15" s="272">
        <v>40.377569999999999</v>
      </c>
      <c r="D15" s="272">
        <v>41.591140000000003</v>
      </c>
      <c r="E15" s="272"/>
      <c r="F15" s="272"/>
      <c r="G15" s="272">
        <v>37.326189999999997</v>
      </c>
      <c r="H15" s="272"/>
      <c r="I15" s="272"/>
      <c r="J15" s="272"/>
      <c r="K15" s="272">
        <v>33.579369999999997</v>
      </c>
      <c r="L15" s="272"/>
      <c r="M15" s="272"/>
      <c r="N15" s="272"/>
      <c r="O15" s="272"/>
      <c r="P15" s="272"/>
    </row>
    <row r="16" spans="1:26" ht="18" customHeight="1">
      <c r="A16" s="735"/>
      <c r="B16" s="273" t="s">
        <v>79</v>
      </c>
      <c r="C16" s="272">
        <v>49.08173</v>
      </c>
      <c r="D16" s="272"/>
      <c r="E16" s="272"/>
      <c r="F16" s="272">
        <v>65.565560000000005</v>
      </c>
      <c r="G16" s="272">
        <v>62.039920000000002</v>
      </c>
      <c r="H16" s="272"/>
      <c r="I16" s="272"/>
      <c r="J16" s="272"/>
      <c r="K16" s="272"/>
      <c r="L16" s="272"/>
      <c r="M16" s="272"/>
      <c r="N16" s="272"/>
      <c r="O16" s="272"/>
      <c r="P16" s="272"/>
      <c r="R16" s="739" t="s">
        <v>378</v>
      </c>
      <c r="S16" s="739"/>
      <c r="T16" s="739"/>
      <c r="U16" s="739"/>
      <c r="V16" s="739"/>
      <c r="W16" s="739"/>
      <c r="X16" s="739"/>
      <c r="Y16" s="739"/>
    </row>
    <row r="17" spans="1:25" ht="18" customHeight="1">
      <c r="A17" s="735" t="s">
        <v>258</v>
      </c>
      <c r="B17" s="273" t="s">
        <v>377</v>
      </c>
      <c r="C17" s="272">
        <v>16.792069999999999</v>
      </c>
      <c r="D17" s="272">
        <v>24.556460000000001</v>
      </c>
      <c r="E17" s="272"/>
      <c r="F17" s="272"/>
      <c r="G17" s="272"/>
      <c r="H17" s="272"/>
      <c r="I17" s="272"/>
      <c r="J17" s="272"/>
      <c r="K17" s="272"/>
      <c r="L17" s="272"/>
      <c r="M17" s="272"/>
      <c r="N17" s="272"/>
      <c r="O17" s="272"/>
      <c r="P17" s="272"/>
      <c r="R17" s="739"/>
      <c r="S17" s="739"/>
      <c r="T17" s="739"/>
      <c r="U17" s="739"/>
      <c r="V17" s="739"/>
      <c r="W17" s="739"/>
      <c r="X17" s="739"/>
      <c r="Y17" s="739"/>
    </row>
    <row r="18" spans="1:25" ht="18" customHeight="1">
      <c r="A18" s="735"/>
      <c r="B18" s="273" t="s">
        <v>78</v>
      </c>
      <c r="C18" s="272">
        <v>40.742609999999999</v>
      </c>
      <c r="D18" s="272">
        <v>39.311410000000002</v>
      </c>
      <c r="E18" s="272">
        <v>42.999639999999999</v>
      </c>
      <c r="F18" s="272">
        <v>35.499630000000003</v>
      </c>
      <c r="G18" s="272">
        <v>34.33343</v>
      </c>
      <c r="H18" s="272">
        <v>33.603009999999998</v>
      </c>
      <c r="I18" s="272">
        <v>38.980429999999998</v>
      </c>
      <c r="J18" s="272">
        <v>30.321929999999998</v>
      </c>
      <c r="K18" s="272"/>
      <c r="L18" s="272"/>
      <c r="M18" s="272"/>
      <c r="N18" s="272"/>
      <c r="O18" s="272"/>
      <c r="P18" s="272"/>
      <c r="R18" s="685" t="s">
        <v>483</v>
      </c>
      <c r="S18" s="685"/>
      <c r="T18" s="685"/>
      <c r="U18" s="685"/>
      <c r="V18" s="685"/>
      <c r="W18" s="685"/>
      <c r="X18" s="685"/>
      <c r="Y18" s="685"/>
    </row>
    <row r="19" spans="1:25" ht="18" customHeight="1">
      <c r="A19" s="735"/>
      <c r="B19" s="273" t="s">
        <v>79</v>
      </c>
      <c r="C19" s="272">
        <v>24.837160000000001</v>
      </c>
      <c r="D19" s="272">
        <v>23.238009999999999</v>
      </c>
      <c r="E19" s="272">
        <v>21.80641</v>
      </c>
      <c r="F19" s="272">
        <v>20.960080000000001</v>
      </c>
      <c r="G19" s="272"/>
      <c r="H19" s="272">
        <v>21.569859999999998</v>
      </c>
      <c r="I19" s="272"/>
      <c r="J19" s="272"/>
      <c r="K19" s="272"/>
      <c r="L19" s="272"/>
      <c r="M19" s="272"/>
      <c r="N19" s="272"/>
      <c r="O19" s="272"/>
      <c r="P19" s="272"/>
      <c r="R19" s="685"/>
      <c r="S19" s="685"/>
      <c r="T19" s="685"/>
      <c r="U19" s="685"/>
      <c r="V19" s="685"/>
      <c r="W19" s="685"/>
      <c r="X19" s="685"/>
      <c r="Y19" s="685"/>
    </row>
    <row r="20" spans="1:25" ht="18" customHeight="1">
      <c r="A20" s="735" t="s">
        <v>11</v>
      </c>
      <c r="B20" s="273" t="s">
        <v>377</v>
      </c>
      <c r="C20" s="272"/>
      <c r="D20" s="272"/>
      <c r="E20" s="272"/>
      <c r="F20" s="272"/>
      <c r="G20" s="272"/>
      <c r="H20" s="272">
        <v>17.295639999999999</v>
      </c>
      <c r="I20" s="272"/>
      <c r="J20" s="272"/>
      <c r="K20" s="272"/>
      <c r="L20" s="272"/>
      <c r="M20" s="272"/>
      <c r="N20" s="272"/>
      <c r="O20" s="272"/>
      <c r="P20" s="272"/>
      <c r="R20" s="685"/>
      <c r="S20" s="685"/>
      <c r="T20" s="685"/>
      <c r="U20" s="685"/>
      <c r="V20" s="685"/>
      <c r="W20" s="685"/>
      <c r="X20" s="685"/>
      <c r="Y20" s="685"/>
    </row>
    <row r="21" spans="1:25" ht="18" customHeight="1">
      <c r="A21" s="735"/>
      <c r="B21" s="273" t="s">
        <v>78</v>
      </c>
      <c r="C21" s="272">
        <v>53.287770000000002</v>
      </c>
      <c r="D21" s="272">
        <v>50.976990000000001</v>
      </c>
      <c r="E21" s="272">
        <v>50.454729999999998</v>
      </c>
      <c r="F21" s="272">
        <v>45.294719999999998</v>
      </c>
      <c r="G21" s="272">
        <v>43.252749999999999</v>
      </c>
      <c r="H21" s="272">
        <v>41.798079999999999</v>
      </c>
      <c r="I21" s="272">
        <v>39.013300000000001</v>
      </c>
      <c r="J21" s="272"/>
      <c r="K21" s="272"/>
      <c r="L21" s="272"/>
      <c r="M21" s="272"/>
      <c r="N21" s="272"/>
      <c r="O21" s="272"/>
      <c r="P21" s="272">
        <v>99.5</v>
      </c>
      <c r="R21" s="149" t="s">
        <v>379</v>
      </c>
    </row>
    <row r="22" spans="1:25" ht="18" customHeight="1">
      <c r="A22" s="735"/>
      <c r="B22" s="273" t="s">
        <v>79</v>
      </c>
      <c r="C22" s="272"/>
      <c r="D22" s="272"/>
      <c r="E22" s="272"/>
      <c r="F22" s="272"/>
      <c r="G22" s="272"/>
      <c r="H22" s="272">
        <v>23.951530000000002</v>
      </c>
      <c r="I22" s="272">
        <v>26.068829999999998</v>
      </c>
      <c r="J22" s="272"/>
      <c r="K22" s="272"/>
      <c r="L22" s="272"/>
      <c r="M22" s="272"/>
      <c r="N22" s="272"/>
      <c r="O22" s="272"/>
      <c r="P22" s="272">
        <v>97.6</v>
      </c>
      <c r="R22" t="s">
        <v>380</v>
      </c>
    </row>
    <row r="23" spans="1:25" ht="18" customHeight="1">
      <c r="A23" s="735" t="s">
        <v>10</v>
      </c>
      <c r="B23" s="273" t="s">
        <v>377</v>
      </c>
      <c r="C23" s="272">
        <v>45.493470000000002</v>
      </c>
      <c r="D23" s="272"/>
      <c r="E23" s="272"/>
      <c r="F23" s="272"/>
      <c r="G23" s="272">
        <v>120.45292999999999</v>
      </c>
      <c r="H23" s="272"/>
      <c r="I23" s="272"/>
      <c r="J23" s="272"/>
      <c r="K23" s="272"/>
      <c r="L23" s="272">
        <v>50.860489999999999</v>
      </c>
      <c r="M23" s="272"/>
      <c r="N23" s="272"/>
      <c r="O23" s="272"/>
      <c r="P23" s="272"/>
      <c r="R23" s="738" t="s">
        <v>428</v>
      </c>
      <c r="S23" s="738"/>
      <c r="T23" s="738"/>
      <c r="U23" s="738"/>
      <c r="V23" s="738"/>
      <c r="W23" s="738"/>
      <c r="X23" s="738"/>
      <c r="Y23" s="738"/>
    </row>
    <row r="24" spans="1:25" ht="18" customHeight="1">
      <c r="A24" s="735"/>
      <c r="B24" s="273" t="s">
        <v>78</v>
      </c>
      <c r="C24" s="272"/>
      <c r="D24" s="272"/>
      <c r="E24" s="272">
        <v>205.21683999999999</v>
      </c>
      <c r="F24" s="272">
        <v>210.24386999999999</v>
      </c>
      <c r="G24" s="272">
        <v>250.35140999999999</v>
      </c>
      <c r="H24" s="272">
        <v>273.29455000000002</v>
      </c>
      <c r="I24" s="272">
        <v>272.99457999999998</v>
      </c>
      <c r="J24" s="272"/>
      <c r="K24" s="272">
        <v>270.68092000000001</v>
      </c>
      <c r="L24" s="272">
        <v>240.38679999999999</v>
      </c>
      <c r="M24" s="272"/>
      <c r="N24" s="272"/>
      <c r="O24" s="272"/>
      <c r="P24" s="272"/>
      <c r="R24" s="738"/>
      <c r="S24" s="738"/>
      <c r="T24" s="738"/>
      <c r="U24" s="738"/>
      <c r="V24" s="738"/>
      <c r="W24" s="738"/>
      <c r="X24" s="738"/>
      <c r="Y24" s="738"/>
    </row>
    <row r="25" spans="1:25" ht="18" customHeight="1">
      <c r="A25" s="735"/>
      <c r="B25" s="273" t="s">
        <v>79</v>
      </c>
      <c r="C25" s="272"/>
      <c r="D25" s="272"/>
      <c r="E25" s="272"/>
      <c r="F25" s="272"/>
      <c r="G25" s="272">
        <v>111.76343</v>
      </c>
      <c r="H25" s="272"/>
      <c r="I25" s="272">
        <v>104.99711000000001</v>
      </c>
      <c r="J25" s="272">
        <v>96.180599999999998</v>
      </c>
      <c r="K25" s="272">
        <v>95.674700000000001</v>
      </c>
      <c r="L25" s="272"/>
      <c r="M25" s="272"/>
      <c r="N25" s="272"/>
      <c r="O25" s="272"/>
      <c r="P25" s="272"/>
      <c r="R25" s="738"/>
      <c r="S25" s="738"/>
      <c r="T25" s="738"/>
      <c r="U25" s="738"/>
      <c r="V25" s="738"/>
      <c r="W25" s="738"/>
      <c r="X25" s="738"/>
      <c r="Y25" s="738"/>
    </row>
    <row r="26" spans="1:25" ht="18" customHeight="1">
      <c r="A26" s="735" t="s">
        <v>9</v>
      </c>
      <c r="B26" s="273" t="s">
        <v>377</v>
      </c>
      <c r="C26" s="272"/>
      <c r="D26" s="272"/>
      <c r="E26" s="272"/>
      <c r="F26" s="272"/>
      <c r="G26" s="272"/>
      <c r="H26" s="272"/>
      <c r="I26" s="272"/>
      <c r="J26" s="272"/>
      <c r="K26" s="272"/>
      <c r="L26" s="272"/>
      <c r="M26" s="272"/>
      <c r="N26" s="272"/>
      <c r="O26" s="272"/>
      <c r="P26" s="272"/>
      <c r="R26" s="738"/>
      <c r="S26" s="738"/>
      <c r="T26" s="738"/>
      <c r="U26" s="738"/>
      <c r="V26" s="738"/>
      <c r="W26" s="738"/>
      <c r="X26" s="738"/>
      <c r="Y26" s="738"/>
    </row>
    <row r="27" spans="1:25" ht="18" customHeight="1">
      <c r="A27" s="735"/>
      <c r="B27" s="273" t="s">
        <v>78</v>
      </c>
      <c r="C27" s="272">
        <v>82.649799999999999</v>
      </c>
      <c r="D27" s="272">
        <v>86.010739999999998</v>
      </c>
      <c r="E27" s="272">
        <v>80.854780000000005</v>
      </c>
      <c r="F27" s="272">
        <v>76.144810000000007</v>
      </c>
      <c r="G27" s="272"/>
      <c r="H27" s="272"/>
      <c r="I27" s="272"/>
      <c r="J27" s="272"/>
      <c r="K27" s="272"/>
      <c r="L27" s="272"/>
      <c r="M27" s="272"/>
      <c r="N27" s="272"/>
      <c r="O27" s="272"/>
      <c r="P27" s="272"/>
      <c r="R27" s="738"/>
      <c r="S27" s="738"/>
      <c r="T27" s="738"/>
      <c r="U27" s="738"/>
      <c r="V27" s="738"/>
      <c r="W27" s="738"/>
      <c r="X27" s="738"/>
      <c r="Y27" s="738"/>
    </row>
    <row r="28" spans="1:25" ht="18" customHeight="1">
      <c r="A28" s="735"/>
      <c r="B28" s="273" t="s">
        <v>79</v>
      </c>
      <c r="C28" s="272">
        <v>72.363510000000005</v>
      </c>
      <c r="D28" s="272">
        <v>70.968000000000004</v>
      </c>
      <c r="E28" s="272">
        <v>64.212360000000004</v>
      </c>
      <c r="F28" s="272">
        <v>63.520699999999998</v>
      </c>
      <c r="G28" s="272"/>
      <c r="H28" s="272"/>
      <c r="I28" s="272"/>
      <c r="J28" s="272"/>
      <c r="K28" s="272"/>
      <c r="L28" s="272"/>
      <c r="M28" s="272"/>
      <c r="N28" s="272"/>
      <c r="O28" s="272"/>
      <c r="P28" s="272"/>
      <c r="R28" s="738"/>
      <c r="S28" s="738"/>
      <c r="T28" s="738"/>
      <c r="U28" s="738"/>
      <c r="V28" s="738"/>
      <c r="W28" s="738"/>
      <c r="X28" s="738"/>
      <c r="Y28" s="738"/>
    </row>
    <row r="29" spans="1:25" ht="18" customHeight="1">
      <c r="A29" s="735" t="s">
        <v>8</v>
      </c>
      <c r="B29" s="273" t="s">
        <v>377</v>
      </c>
      <c r="C29" s="272">
        <v>15.38852</v>
      </c>
      <c r="D29" s="272">
        <v>14.14025</v>
      </c>
      <c r="E29" s="272">
        <v>13.20126</v>
      </c>
      <c r="F29" s="272">
        <v>13.73808</v>
      </c>
      <c r="G29" s="272">
        <v>13.39049</v>
      </c>
      <c r="H29" s="272">
        <v>14.018800000000001</v>
      </c>
      <c r="I29" s="272">
        <v>12.795210000000001</v>
      </c>
      <c r="J29" s="272">
        <v>12.292020000000001</v>
      </c>
      <c r="K29" s="272">
        <v>12.379670000000001</v>
      </c>
      <c r="L29" s="272">
        <v>11.939550000000001</v>
      </c>
      <c r="M29" s="272"/>
      <c r="N29" s="272"/>
      <c r="O29" s="272"/>
      <c r="P29" s="272"/>
      <c r="R29" s="738" t="s">
        <v>429</v>
      </c>
      <c r="S29" s="738"/>
      <c r="T29" s="738"/>
      <c r="U29" s="738"/>
      <c r="V29" s="738"/>
      <c r="W29" s="738"/>
      <c r="X29" s="738"/>
      <c r="Y29" s="738"/>
    </row>
    <row r="30" spans="1:25" ht="18" customHeight="1">
      <c r="A30" s="735"/>
      <c r="B30" s="273" t="s">
        <v>78</v>
      </c>
      <c r="C30" s="272">
        <v>21.460529999999999</v>
      </c>
      <c r="D30" s="272">
        <v>20.35924</v>
      </c>
      <c r="E30" s="272">
        <v>20.938639999999999</v>
      </c>
      <c r="F30" s="272">
        <v>19.792629999999999</v>
      </c>
      <c r="G30" s="272">
        <v>18.732810000000001</v>
      </c>
      <c r="H30" s="272">
        <v>18.820930000000001</v>
      </c>
      <c r="I30" s="272">
        <v>17.794440000000002</v>
      </c>
      <c r="J30" s="272">
        <v>17.93769</v>
      </c>
      <c r="K30" s="272">
        <v>16.198409999999999</v>
      </c>
      <c r="L30" s="272">
        <v>15.203049999999999</v>
      </c>
      <c r="M30" s="272"/>
      <c r="N30" s="272"/>
      <c r="O30" s="272"/>
      <c r="P30" s="272"/>
      <c r="R30" s="738"/>
      <c r="S30" s="738"/>
      <c r="T30" s="738"/>
      <c r="U30" s="738"/>
      <c r="V30" s="738"/>
      <c r="W30" s="738"/>
      <c r="X30" s="738"/>
      <c r="Y30" s="738"/>
    </row>
    <row r="31" spans="1:25" ht="18" customHeight="1">
      <c r="A31" s="735"/>
      <c r="B31" s="273" t="s">
        <v>79</v>
      </c>
      <c r="C31" s="272"/>
      <c r="D31" s="272"/>
      <c r="E31" s="272">
        <v>33.156759999999998</v>
      </c>
      <c r="F31" s="272">
        <v>28.84104</v>
      </c>
      <c r="G31" s="272">
        <v>41.653930000000003</v>
      </c>
      <c r="H31" s="272">
        <v>41.164009999999998</v>
      </c>
      <c r="I31" s="272"/>
      <c r="J31" s="272">
        <v>22.897089999999999</v>
      </c>
      <c r="K31" s="272">
        <v>20.69021</v>
      </c>
      <c r="L31" s="272">
        <v>25.593419999999998</v>
      </c>
      <c r="M31" s="272"/>
      <c r="N31" s="272"/>
      <c r="O31" s="272"/>
      <c r="P31" s="272"/>
      <c r="R31" s="738"/>
      <c r="S31" s="738"/>
      <c r="T31" s="738"/>
      <c r="U31" s="738"/>
      <c r="V31" s="738"/>
      <c r="W31" s="738"/>
      <c r="X31" s="738"/>
      <c r="Y31" s="738"/>
    </row>
    <row r="32" spans="1:25" ht="18" customHeight="1">
      <c r="A32" s="735" t="s">
        <v>6</v>
      </c>
      <c r="B32" s="273" t="s">
        <v>377</v>
      </c>
      <c r="C32" s="272"/>
      <c r="D32" s="272"/>
      <c r="E32" s="272"/>
      <c r="F32" s="272"/>
      <c r="G32" s="272"/>
      <c r="H32" s="272"/>
      <c r="I32" s="272"/>
      <c r="J32" s="272"/>
      <c r="K32" s="272"/>
      <c r="L32" s="272"/>
      <c r="M32" s="272"/>
      <c r="N32" s="272"/>
      <c r="O32" s="272"/>
      <c r="P32" s="272"/>
      <c r="R32" s="738"/>
      <c r="S32" s="738"/>
      <c r="T32" s="738"/>
      <c r="U32" s="738"/>
      <c r="V32" s="738"/>
      <c r="W32" s="738"/>
      <c r="X32" s="738"/>
      <c r="Y32" s="738"/>
    </row>
    <row r="33" spans="1:25" ht="18" customHeight="1">
      <c r="A33" s="735"/>
      <c r="B33" s="273" t="s">
        <v>78</v>
      </c>
      <c r="C33" s="272">
        <v>77.017690000000002</v>
      </c>
      <c r="D33" s="272">
        <v>69.18459</v>
      </c>
      <c r="E33" s="272">
        <v>65.569789999999998</v>
      </c>
      <c r="F33" s="272">
        <v>62.89602</v>
      </c>
      <c r="G33" s="272">
        <v>60.953870000000002</v>
      </c>
      <c r="H33" s="272">
        <v>58.620750000000001</v>
      </c>
      <c r="I33" s="272">
        <v>56.341760000000001</v>
      </c>
      <c r="J33" s="272">
        <v>53.951709999999999</v>
      </c>
      <c r="K33" s="272">
        <v>56.83905</v>
      </c>
      <c r="L33" s="272">
        <v>58.323650000000001</v>
      </c>
      <c r="M33" s="272"/>
      <c r="N33" s="272"/>
      <c r="O33" s="272"/>
      <c r="P33" s="272"/>
      <c r="R33" s="738"/>
      <c r="S33" s="738"/>
      <c r="T33" s="738"/>
      <c r="U33" s="738"/>
      <c r="V33" s="738"/>
      <c r="W33" s="738"/>
      <c r="X33" s="738"/>
      <c r="Y33" s="738"/>
    </row>
    <row r="34" spans="1:25" ht="18" customHeight="1">
      <c r="A34" s="735"/>
      <c r="B34" s="273" t="s">
        <v>79</v>
      </c>
      <c r="C34" s="272">
        <v>45.31917</v>
      </c>
      <c r="D34" s="272">
        <v>41.659239999999997</v>
      </c>
      <c r="E34" s="272">
        <v>39.305309999999999</v>
      </c>
      <c r="F34" s="272">
        <v>47.7652</v>
      </c>
      <c r="G34" s="272">
        <v>45.115650000000002</v>
      </c>
      <c r="H34" s="272">
        <v>46.730139999999999</v>
      </c>
      <c r="I34" s="272"/>
      <c r="J34" s="272"/>
      <c r="K34" s="272"/>
      <c r="L34" s="272"/>
      <c r="M34" s="272"/>
      <c r="N34" s="272"/>
      <c r="O34" s="272"/>
      <c r="P34" s="272"/>
      <c r="R34" s="738"/>
      <c r="S34" s="738"/>
      <c r="T34" s="738"/>
      <c r="U34" s="738"/>
      <c r="V34" s="738"/>
      <c r="W34" s="738"/>
      <c r="X34" s="738"/>
      <c r="Y34" s="738"/>
    </row>
    <row r="35" spans="1:25" ht="18" customHeight="1">
      <c r="A35" s="735" t="s">
        <v>25</v>
      </c>
      <c r="B35" s="273" t="s">
        <v>377</v>
      </c>
      <c r="C35" s="272"/>
      <c r="D35" s="272"/>
      <c r="E35" s="272"/>
      <c r="F35" s="272"/>
      <c r="G35" s="272"/>
      <c r="H35" s="272"/>
      <c r="I35" s="272"/>
      <c r="J35" s="272"/>
      <c r="K35" s="272"/>
      <c r="L35" s="272"/>
      <c r="M35" s="272"/>
      <c r="N35" s="272"/>
      <c r="O35" s="272"/>
      <c r="P35" s="272"/>
    </row>
    <row r="36" spans="1:25" ht="18" customHeight="1">
      <c r="A36" s="735"/>
      <c r="B36" s="273" t="s">
        <v>78</v>
      </c>
      <c r="C36" s="272">
        <v>30.89406</v>
      </c>
      <c r="D36" s="272"/>
      <c r="E36" s="272"/>
      <c r="F36" s="272"/>
      <c r="G36" s="272"/>
      <c r="H36" s="272"/>
      <c r="I36" s="272"/>
      <c r="J36" s="272"/>
      <c r="K36" s="272"/>
      <c r="L36" s="272"/>
      <c r="M36" s="272"/>
      <c r="N36" s="272"/>
      <c r="O36" s="272"/>
      <c r="P36" s="272"/>
      <c r="R36" s="719" t="s">
        <v>740</v>
      </c>
      <c r="S36" s="719"/>
      <c r="T36" s="719"/>
      <c r="U36" s="719"/>
      <c r="V36" s="719"/>
      <c r="W36" s="719"/>
      <c r="X36" s="719"/>
    </row>
    <row r="37" spans="1:25" ht="18" customHeight="1">
      <c r="A37" s="735"/>
      <c r="B37" s="273" t="s">
        <v>79</v>
      </c>
      <c r="C37" s="272"/>
      <c r="D37" s="272"/>
      <c r="E37" s="272"/>
      <c r="F37" s="272"/>
      <c r="G37" s="272"/>
      <c r="H37" s="272"/>
      <c r="I37" s="272"/>
      <c r="J37" s="272"/>
      <c r="K37" s="272"/>
      <c r="L37" s="272"/>
      <c r="M37" s="272"/>
      <c r="N37" s="272"/>
      <c r="O37" s="272"/>
      <c r="P37" s="272"/>
      <c r="R37" s="719"/>
      <c r="S37" s="719"/>
      <c r="T37" s="719"/>
      <c r="U37" s="719"/>
      <c r="V37" s="719"/>
      <c r="W37" s="719"/>
      <c r="X37" s="719"/>
    </row>
    <row r="38" spans="1:25" ht="18" customHeight="1">
      <c r="A38" s="735" t="s">
        <v>4</v>
      </c>
      <c r="B38" s="273" t="s">
        <v>377</v>
      </c>
      <c r="C38" s="272"/>
      <c r="D38" s="272">
        <v>22.604649999999999</v>
      </c>
      <c r="E38" s="272">
        <v>27.28182</v>
      </c>
      <c r="F38" s="272">
        <v>24.91525</v>
      </c>
      <c r="G38" s="272">
        <v>25.041319999999999</v>
      </c>
      <c r="H38" s="272">
        <v>21.63768</v>
      </c>
      <c r="I38" s="272">
        <v>19.387499999999999</v>
      </c>
      <c r="J38" s="272">
        <v>19.080249999999999</v>
      </c>
      <c r="K38" s="272">
        <v>21.137930000000001</v>
      </c>
      <c r="L38" s="272">
        <v>21.29167</v>
      </c>
      <c r="M38" s="272"/>
      <c r="N38" s="272"/>
      <c r="O38" s="272"/>
      <c r="P38" s="272"/>
      <c r="R38" s="719"/>
      <c r="S38" s="719"/>
      <c r="T38" s="719"/>
      <c r="U38" s="719"/>
      <c r="V38" s="719"/>
      <c r="W38" s="719"/>
      <c r="X38" s="719"/>
    </row>
    <row r="39" spans="1:25" ht="18" customHeight="1">
      <c r="A39" s="735"/>
      <c r="B39" s="273" t="s">
        <v>78</v>
      </c>
      <c r="C39" s="272"/>
      <c r="D39" s="272">
        <v>15.2812</v>
      </c>
      <c r="E39" s="272">
        <v>16.416979999999999</v>
      </c>
      <c r="F39" s="272">
        <v>18.915030000000002</v>
      </c>
      <c r="G39" s="272">
        <v>18.66949</v>
      </c>
      <c r="H39" s="272">
        <v>16.405850000000001</v>
      </c>
      <c r="I39" s="272">
        <v>16.867039999999999</v>
      </c>
      <c r="J39" s="272">
        <v>16.704249999999998</v>
      </c>
      <c r="K39" s="272">
        <v>17.049720000000001</v>
      </c>
      <c r="L39" s="272">
        <v>17.505600000000001</v>
      </c>
      <c r="M39" s="272"/>
      <c r="N39" s="272"/>
      <c r="O39" s="272"/>
      <c r="P39" s="272"/>
      <c r="R39" s="719"/>
      <c r="S39" s="719"/>
      <c r="T39" s="719"/>
      <c r="U39" s="719"/>
      <c r="V39" s="719"/>
      <c r="W39" s="719"/>
      <c r="X39" s="719"/>
    </row>
    <row r="40" spans="1:25" ht="18" customHeight="1">
      <c r="A40" s="735"/>
      <c r="B40" s="273" t="s">
        <v>79</v>
      </c>
      <c r="C40" s="272"/>
      <c r="D40" s="272"/>
      <c r="E40" s="272">
        <v>16.141079999999999</v>
      </c>
      <c r="F40" s="272">
        <v>14.62227</v>
      </c>
      <c r="G40" s="272">
        <v>15.28782</v>
      </c>
      <c r="H40" s="272">
        <v>12.121309999999999</v>
      </c>
      <c r="I40" s="272">
        <v>13.114839999999999</v>
      </c>
      <c r="J40" s="272">
        <v>12.84817</v>
      </c>
      <c r="K40" s="272">
        <v>10.7789</v>
      </c>
      <c r="L40" s="272">
        <v>11.73878</v>
      </c>
      <c r="M40" s="272"/>
      <c r="N40" s="272"/>
      <c r="O40" s="272"/>
      <c r="P40" s="272"/>
    </row>
    <row r="41" spans="1:25" ht="18" customHeight="1">
      <c r="A41" s="735" t="s">
        <v>3</v>
      </c>
      <c r="B41" s="273" t="s">
        <v>377</v>
      </c>
      <c r="C41" s="272"/>
      <c r="D41" s="272"/>
      <c r="E41" s="272"/>
      <c r="F41" s="272"/>
      <c r="G41" s="272"/>
      <c r="H41" s="272"/>
      <c r="I41" s="272"/>
      <c r="J41" s="272"/>
      <c r="K41" s="272"/>
      <c r="L41" s="272"/>
      <c r="M41" s="272"/>
      <c r="N41" s="272"/>
      <c r="O41" s="272"/>
      <c r="P41" s="272"/>
    </row>
    <row r="42" spans="1:25" ht="18" customHeight="1">
      <c r="A42" s="735"/>
      <c r="B42" s="273" t="s">
        <v>78</v>
      </c>
      <c r="C42" s="272"/>
      <c r="D42" s="272"/>
      <c r="E42" s="272"/>
      <c r="F42" s="272"/>
      <c r="G42" s="272"/>
      <c r="H42" s="272"/>
      <c r="I42" s="272"/>
      <c r="J42" s="272"/>
      <c r="K42" s="272"/>
      <c r="L42" s="272"/>
      <c r="M42" s="272"/>
      <c r="N42" s="272"/>
      <c r="O42" s="272"/>
      <c r="P42" s="272"/>
    </row>
    <row r="43" spans="1:25" ht="18" customHeight="1">
      <c r="A43" s="735"/>
      <c r="B43" s="273" t="s">
        <v>79</v>
      </c>
      <c r="C43" s="272"/>
      <c r="D43" s="272"/>
      <c r="E43" s="272"/>
      <c r="F43" s="272"/>
      <c r="G43" s="272"/>
      <c r="H43" s="272"/>
      <c r="I43" s="272">
        <v>26.848140000000001</v>
      </c>
      <c r="J43" s="272"/>
      <c r="K43" s="272"/>
      <c r="L43" s="272"/>
      <c r="M43" s="272"/>
      <c r="N43" s="272"/>
      <c r="O43" s="272"/>
      <c r="P43" s="272"/>
    </row>
    <row r="44" spans="1:25" ht="18" customHeight="1">
      <c r="A44" s="735" t="s">
        <v>65</v>
      </c>
      <c r="B44" s="273" t="s">
        <v>377</v>
      </c>
      <c r="C44" s="272">
        <v>312.55149999999998</v>
      </c>
      <c r="D44" s="272"/>
      <c r="E44" s="272"/>
      <c r="F44" s="272">
        <v>211.16354999999999</v>
      </c>
      <c r="G44" s="272">
        <v>212.54702</v>
      </c>
      <c r="H44" s="272"/>
      <c r="I44" s="272">
        <v>208.15881999999999</v>
      </c>
      <c r="J44" s="272"/>
      <c r="K44" s="272"/>
      <c r="L44" s="272"/>
      <c r="M44" s="272"/>
      <c r="N44" s="272"/>
      <c r="O44" s="272"/>
      <c r="P44" s="272"/>
    </row>
    <row r="45" spans="1:25" ht="18" customHeight="1">
      <c r="A45" s="735"/>
      <c r="B45" s="273" t="s">
        <v>78</v>
      </c>
      <c r="C45" s="272">
        <v>53.717500000000001</v>
      </c>
      <c r="D45" s="272"/>
      <c r="E45" s="272"/>
      <c r="F45" s="272">
        <v>43.888089999999998</v>
      </c>
      <c r="G45" s="272"/>
      <c r="H45" s="272"/>
      <c r="I45" s="272">
        <v>42.10528</v>
      </c>
      <c r="J45" s="272"/>
      <c r="K45" s="272"/>
      <c r="L45" s="272"/>
      <c r="M45" s="272"/>
      <c r="N45" s="272"/>
      <c r="O45" s="272"/>
      <c r="P45" s="272"/>
    </row>
    <row r="46" spans="1:25" ht="18" customHeight="1">
      <c r="A46" s="735"/>
      <c r="B46" s="273" t="s">
        <v>79</v>
      </c>
      <c r="C46" s="272"/>
      <c r="D46" s="272"/>
      <c r="E46" s="272"/>
      <c r="F46" s="272"/>
      <c r="G46" s="272"/>
      <c r="H46" s="272"/>
      <c r="I46" s="272"/>
      <c r="J46" s="272"/>
      <c r="K46" s="272"/>
      <c r="L46" s="272"/>
      <c r="M46" s="272"/>
      <c r="N46" s="272"/>
      <c r="O46" s="272"/>
      <c r="P46" s="272"/>
    </row>
    <row r="47" spans="1:25" ht="18" customHeight="1">
      <c r="A47" s="735" t="s">
        <v>2</v>
      </c>
      <c r="B47" s="273" t="s">
        <v>377</v>
      </c>
      <c r="C47" s="272"/>
      <c r="D47" s="272"/>
      <c r="E47" s="272"/>
      <c r="F47" s="272"/>
      <c r="G47" s="272"/>
      <c r="H47" s="272"/>
      <c r="I47" s="272"/>
      <c r="J47" s="272"/>
      <c r="K47" s="272"/>
      <c r="L47" s="272"/>
      <c r="M47" s="272"/>
      <c r="N47" s="272"/>
      <c r="O47" s="272"/>
      <c r="P47" s="272"/>
    </row>
    <row r="48" spans="1:25" ht="18" customHeight="1">
      <c r="A48" s="735"/>
      <c r="B48" s="273" t="s">
        <v>78</v>
      </c>
      <c r="C48" s="272"/>
      <c r="D48" s="272"/>
      <c r="E48" s="272">
        <v>53.125979999999998</v>
      </c>
      <c r="F48" s="272"/>
      <c r="G48" s="272"/>
      <c r="H48" s="272"/>
      <c r="I48" s="272"/>
      <c r="J48" s="272">
        <v>42.592239999999997</v>
      </c>
      <c r="K48" s="272"/>
      <c r="L48" s="272"/>
      <c r="M48" s="272"/>
      <c r="N48" s="272"/>
      <c r="O48" s="272"/>
      <c r="P48" s="272"/>
    </row>
    <row r="49" spans="1:16" ht="18" customHeight="1">
      <c r="A49" s="735"/>
      <c r="B49" s="273" t="s">
        <v>79</v>
      </c>
      <c r="C49" s="272"/>
      <c r="D49" s="272"/>
      <c r="E49" s="272"/>
      <c r="F49" s="272"/>
      <c r="G49" s="272"/>
      <c r="H49" s="272"/>
      <c r="I49" s="272"/>
      <c r="J49" s="272"/>
      <c r="K49" s="272"/>
      <c r="L49" s="272"/>
      <c r="M49" s="272"/>
      <c r="N49" s="272"/>
      <c r="O49" s="272"/>
      <c r="P49" s="272"/>
    </row>
    <row r="50" spans="1:16" ht="18" customHeight="1">
      <c r="A50" s="735" t="s">
        <v>40</v>
      </c>
      <c r="B50" s="273" t="s">
        <v>377</v>
      </c>
      <c r="C50" s="272"/>
      <c r="D50" s="272"/>
      <c r="E50" s="272">
        <v>122.55069</v>
      </c>
      <c r="F50" s="272">
        <v>137.74852999999999</v>
      </c>
      <c r="G50" s="272"/>
      <c r="H50" s="272"/>
      <c r="I50" s="272"/>
      <c r="J50" s="272"/>
      <c r="K50" s="272"/>
      <c r="L50" s="272">
        <v>59.58</v>
      </c>
      <c r="M50" s="272">
        <v>67.69</v>
      </c>
      <c r="N50" s="272">
        <v>73.58</v>
      </c>
      <c r="O50" s="272">
        <v>76.680000000000007</v>
      </c>
      <c r="P50" s="272">
        <v>78.91</v>
      </c>
    </row>
    <row r="51" spans="1:16" ht="18" customHeight="1">
      <c r="A51" s="735"/>
      <c r="B51" s="273" t="s">
        <v>78</v>
      </c>
      <c r="C51" s="272"/>
      <c r="D51" s="272"/>
      <c r="E51" s="272">
        <v>40.679989999999997</v>
      </c>
      <c r="F51" s="272">
        <v>42.402709999999999</v>
      </c>
      <c r="G51" s="272"/>
      <c r="H51" s="272"/>
      <c r="I51" s="272"/>
      <c r="J51" s="272"/>
      <c r="K51" s="272"/>
      <c r="L51" s="272">
        <v>97.25</v>
      </c>
      <c r="M51" s="272">
        <v>97.77</v>
      </c>
      <c r="N51" s="272">
        <v>97.62</v>
      </c>
      <c r="O51" s="272">
        <v>97.9</v>
      </c>
      <c r="P51" s="272">
        <v>97.93</v>
      </c>
    </row>
    <row r="52" spans="1:16" ht="18" customHeight="1">
      <c r="A52" s="735"/>
      <c r="B52" s="273" t="s">
        <v>79</v>
      </c>
      <c r="C52" s="272"/>
      <c r="D52" s="272"/>
      <c r="E52" s="272">
        <v>31.55368</v>
      </c>
      <c r="F52" s="272">
        <v>30.820219999999999</v>
      </c>
      <c r="G52" s="272"/>
      <c r="H52" s="272"/>
      <c r="I52" s="272"/>
      <c r="J52" s="272"/>
      <c r="K52" s="272"/>
      <c r="L52" s="272">
        <v>86.86</v>
      </c>
      <c r="M52" s="272">
        <v>89.18</v>
      </c>
      <c r="N52" s="272">
        <v>89.66</v>
      </c>
      <c r="O52" s="272">
        <v>91.09</v>
      </c>
      <c r="P52" s="272">
        <v>91.43</v>
      </c>
    </row>
  </sheetData>
  <mergeCells count="22">
    <mergeCell ref="A47:A49"/>
    <mergeCell ref="A50:A52"/>
    <mergeCell ref="R18:Y20"/>
    <mergeCell ref="R23:Y28"/>
    <mergeCell ref="R29:Y34"/>
    <mergeCell ref="A35:A37"/>
    <mergeCell ref="A17:A19"/>
    <mergeCell ref="A20:A22"/>
    <mergeCell ref="A23:A25"/>
    <mergeCell ref="A26:A28"/>
    <mergeCell ref="A29:A31"/>
    <mergeCell ref="A32:A34"/>
    <mergeCell ref="R16:Y17"/>
    <mergeCell ref="R36:X39"/>
    <mergeCell ref="A38:A40"/>
    <mergeCell ref="A41:A43"/>
    <mergeCell ref="A44:A46"/>
    <mergeCell ref="A4:B4"/>
    <mergeCell ref="A5:A7"/>
    <mergeCell ref="A8:A10"/>
    <mergeCell ref="A11:A13"/>
    <mergeCell ref="A14:A16"/>
  </mergeCells>
  <phoneticPr fontId="182" type="noConversion"/>
  <hyperlinks>
    <hyperlink ref="Z4" location="Content!B27" display="Back to Content Page" xr:uid="{00000000-0004-0000-3100-000000000000}"/>
  </hyperlinks>
  <pageMargins left="0.7" right="0.7" top="0.75" bottom="0.75" header="0.3" footer="0.3"/>
  <pageSetup paperSize="9" scale="50" orientation="landscape"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AH156"/>
  <sheetViews>
    <sheetView zoomScale="93" zoomScaleNormal="93" workbookViewId="0">
      <selection activeCell="S47" sqref="S47"/>
    </sheetView>
  </sheetViews>
  <sheetFormatPr defaultColWidth="9.21875" defaultRowHeight="14.4"/>
  <cols>
    <col min="1" max="1" width="12.21875" customWidth="1"/>
    <col min="2" max="2" width="15.44140625" customWidth="1"/>
    <col min="3" max="3" width="9.21875" customWidth="1"/>
    <col min="4" max="7" width="8.6640625" customWidth="1"/>
    <col min="8" max="8" width="9.21875" customWidth="1"/>
    <col min="9" max="10" width="8.21875" customWidth="1"/>
    <col min="11" max="11" width="10.21875" customWidth="1"/>
    <col min="12" max="12" width="7" customWidth="1"/>
    <col min="13" max="13" width="8.21875" customWidth="1"/>
    <col min="14" max="17" width="7" customWidth="1"/>
    <col min="18" max="18" width="3.21875" customWidth="1"/>
    <col min="19" max="19" width="13.21875" customWidth="1"/>
    <col min="20" max="20" width="15" customWidth="1"/>
    <col min="22" max="22" width="11" customWidth="1"/>
    <col min="23" max="23" width="11" bestFit="1" customWidth="1"/>
    <col min="24" max="25" width="9.21875" customWidth="1"/>
    <col min="26" max="26" width="8.5546875" customWidth="1"/>
    <col min="27" max="34" width="7" customWidth="1"/>
  </cols>
  <sheetData>
    <row r="1" spans="1:34">
      <c r="A1" s="16" t="s">
        <v>714</v>
      </c>
      <c r="B1" s="24"/>
      <c r="C1" s="24"/>
      <c r="D1" s="24"/>
      <c r="E1" s="24"/>
      <c r="F1" s="24"/>
      <c r="G1" s="24"/>
      <c r="H1" s="24"/>
      <c r="I1" s="24"/>
      <c r="J1" s="24"/>
      <c r="K1" s="24"/>
      <c r="L1" s="24"/>
      <c r="M1" s="24"/>
      <c r="N1" s="24"/>
      <c r="O1" s="24"/>
      <c r="P1" s="24"/>
      <c r="Q1" s="24"/>
      <c r="R1" s="24"/>
    </row>
    <row r="2" spans="1:34" ht="15" thickBot="1">
      <c r="A2" s="15"/>
      <c r="B2" s="24"/>
      <c r="C2" s="24"/>
      <c r="D2" s="24"/>
      <c r="E2" s="24"/>
      <c r="F2" s="24"/>
      <c r="G2" s="24"/>
      <c r="H2" s="24"/>
      <c r="I2" s="24"/>
      <c r="J2" s="24"/>
      <c r="K2" s="24"/>
      <c r="L2" s="24"/>
      <c r="M2" s="24"/>
      <c r="N2" s="24"/>
      <c r="O2" s="24"/>
      <c r="P2" s="24"/>
      <c r="Q2" s="24"/>
      <c r="R2" s="24"/>
    </row>
    <row r="3" spans="1:34" s="2" customFormat="1" ht="27.6">
      <c r="A3" s="242" t="s">
        <v>15</v>
      </c>
      <c r="B3" s="243" t="s">
        <v>55</v>
      </c>
      <c r="C3" s="244" t="s">
        <v>45</v>
      </c>
      <c r="D3" s="245">
        <v>2010</v>
      </c>
      <c r="E3" s="245">
        <v>2011</v>
      </c>
      <c r="F3" s="245">
        <v>2012</v>
      </c>
      <c r="G3" s="245">
        <v>2013</v>
      </c>
      <c r="H3" s="245">
        <v>2014</v>
      </c>
      <c r="I3" s="274">
        <v>2015</v>
      </c>
      <c r="J3" s="274">
        <v>2016</v>
      </c>
      <c r="K3" s="274">
        <v>2017</v>
      </c>
      <c r="L3" s="274">
        <v>2018</v>
      </c>
      <c r="M3" s="274">
        <v>2019</v>
      </c>
      <c r="N3" s="274">
        <v>2020</v>
      </c>
      <c r="O3" s="274">
        <v>2021</v>
      </c>
      <c r="P3" s="274">
        <v>2022</v>
      </c>
      <c r="Q3" s="237">
        <v>2023</v>
      </c>
      <c r="R3" s="246"/>
      <c r="S3" s="242" t="s">
        <v>15</v>
      </c>
      <c r="T3" s="243" t="s">
        <v>55</v>
      </c>
      <c r="U3" s="244" t="s">
        <v>45</v>
      </c>
      <c r="V3" s="245">
        <v>2011</v>
      </c>
      <c r="W3" s="245">
        <v>2012</v>
      </c>
      <c r="X3" s="245">
        <v>2013</v>
      </c>
      <c r="Y3" s="245">
        <v>2014</v>
      </c>
      <c r="Z3" s="274">
        <v>2015</v>
      </c>
      <c r="AA3" s="274">
        <v>2016</v>
      </c>
      <c r="AB3" s="274">
        <v>2017</v>
      </c>
      <c r="AC3" s="274">
        <v>2018</v>
      </c>
      <c r="AD3" s="274">
        <v>2019</v>
      </c>
      <c r="AE3" s="274">
        <v>2020</v>
      </c>
      <c r="AF3" s="274">
        <v>2021</v>
      </c>
      <c r="AG3" s="274">
        <v>2022</v>
      </c>
      <c r="AH3" s="237">
        <v>2023</v>
      </c>
    </row>
    <row r="4" spans="1:34">
      <c r="A4" s="744" t="s">
        <v>14</v>
      </c>
      <c r="B4" s="740" t="s">
        <v>53</v>
      </c>
      <c r="C4" s="247" t="s">
        <v>43</v>
      </c>
      <c r="D4" s="275"/>
      <c r="E4" s="275"/>
      <c r="F4" s="275"/>
      <c r="G4" s="275"/>
      <c r="H4" s="276">
        <v>437</v>
      </c>
      <c r="I4" s="276">
        <v>270</v>
      </c>
      <c r="J4" s="276">
        <v>778</v>
      </c>
      <c r="K4" s="276">
        <f>1137+22</f>
        <v>1159</v>
      </c>
      <c r="L4" s="276"/>
      <c r="M4" s="276">
        <v>879</v>
      </c>
      <c r="N4" s="276"/>
      <c r="O4" s="276"/>
      <c r="P4" s="276"/>
      <c r="Q4" s="291"/>
      <c r="R4" s="24"/>
      <c r="S4" s="747" t="s">
        <v>85</v>
      </c>
      <c r="T4" s="749" t="s">
        <v>53</v>
      </c>
      <c r="U4" s="247" t="s">
        <v>43</v>
      </c>
      <c r="V4" s="275">
        <v>8019</v>
      </c>
      <c r="W4" s="275">
        <v>5531</v>
      </c>
      <c r="X4" s="276"/>
      <c r="Y4" s="276"/>
      <c r="Z4" s="285"/>
      <c r="AA4" s="276"/>
      <c r="AB4" s="285"/>
      <c r="AC4" s="285"/>
      <c r="AD4" s="285"/>
      <c r="AE4" s="285"/>
      <c r="AF4" s="285"/>
      <c r="AG4" s="285"/>
      <c r="AH4" s="660"/>
    </row>
    <row r="5" spans="1:34">
      <c r="A5" s="744"/>
      <c r="B5" s="741"/>
      <c r="C5" s="247" t="s">
        <v>44</v>
      </c>
      <c r="D5" s="275"/>
      <c r="E5" s="275"/>
      <c r="F5" s="275"/>
      <c r="G5" s="275"/>
      <c r="H5" s="276">
        <v>1044</v>
      </c>
      <c r="I5" s="276">
        <v>721</v>
      </c>
      <c r="J5" s="276">
        <v>1738</v>
      </c>
      <c r="K5" s="276">
        <f>2120+81</f>
        <v>2201</v>
      </c>
      <c r="L5" s="276"/>
      <c r="M5" s="276">
        <v>1840</v>
      </c>
      <c r="N5" s="276"/>
      <c r="O5" s="276"/>
      <c r="P5" s="276"/>
      <c r="Q5" s="291"/>
      <c r="R5" s="24"/>
      <c r="S5" s="747"/>
      <c r="T5" s="750"/>
      <c r="U5" s="247" t="s">
        <v>44</v>
      </c>
      <c r="V5" s="275">
        <v>25961</v>
      </c>
      <c r="W5" s="275">
        <v>28247</v>
      </c>
      <c r="X5" s="276"/>
      <c r="Y5" s="276"/>
      <c r="Z5" s="285"/>
      <c r="AA5" s="276"/>
      <c r="AB5" s="285"/>
      <c r="AC5" s="285"/>
      <c r="AD5" s="285"/>
      <c r="AE5" s="285"/>
      <c r="AF5" s="285"/>
      <c r="AG5" s="285"/>
      <c r="AH5" s="660"/>
    </row>
    <row r="6" spans="1:34">
      <c r="A6" s="744"/>
      <c r="B6" s="742"/>
      <c r="C6" s="247" t="s">
        <v>46</v>
      </c>
      <c r="D6" s="275"/>
      <c r="E6" s="275"/>
      <c r="F6" s="275"/>
      <c r="G6" s="275"/>
      <c r="H6" s="276">
        <v>1481</v>
      </c>
      <c r="I6" s="276">
        <v>991</v>
      </c>
      <c r="J6" s="276">
        <f>+J5+J4</f>
        <v>2516</v>
      </c>
      <c r="K6" s="276">
        <f>+K5+K4</f>
        <v>3360</v>
      </c>
      <c r="L6" s="276"/>
      <c r="M6" s="276">
        <v>2719</v>
      </c>
      <c r="N6" s="276"/>
      <c r="O6" s="276"/>
      <c r="P6" s="276"/>
      <c r="Q6" s="291"/>
      <c r="S6" s="747"/>
      <c r="T6" s="751"/>
      <c r="U6" s="247" t="s">
        <v>46</v>
      </c>
      <c r="V6" s="275">
        <v>33980</v>
      </c>
      <c r="W6" s="275">
        <v>33778</v>
      </c>
      <c r="X6" s="276"/>
      <c r="Y6" s="276"/>
      <c r="Z6" s="285"/>
      <c r="AA6" s="276"/>
      <c r="AB6" s="285"/>
      <c r="AC6" s="285"/>
      <c r="AD6" s="285"/>
      <c r="AE6" s="285"/>
      <c r="AF6" s="285"/>
      <c r="AG6" s="285"/>
      <c r="AH6" s="660"/>
    </row>
    <row r="7" spans="1:34">
      <c r="A7" s="744"/>
      <c r="B7" s="740" t="s">
        <v>52</v>
      </c>
      <c r="C7" s="247" t="s">
        <v>43</v>
      </c>
      <c r="D7" s="275"/>
      <c r="E7" s="275"/>
      <c r="F7" s="275"/>
      <c r="G7" s="275"/>
      <c r="H7" s="276">
        <v>11920</v>
      </c>
      <c r="I7" s="276">
        <v>21266</v>
      </c>
      <c r="J7" s="276">
        <v>23325</v>
      </c>
      <c r="K7" s="276">
        <f>17814+4731</f>
        <v>22545</v>
      </c>
      <c r="L7" s="276"/>
      <c r="M7" s="276">
        <v>19019</v>
      </c>
      <c r="N7" s="276"/>
      <c r="O7" s="276"/>
      <c r="P7" s="276"/>
      <c r="Q7" s="291"/>
      <c r="S7" s="747"/>
      <c r="T7" s="749" t="s">
        <v>52</v>
      </c>
      <c r="U7" s="247" t="s">
        <v>43</v>
      </c>
      <c r="V7" s="275">
        <v>17535</v>
      </c>
      <c r="W7" s="275">
        <v>16818</v>
      </c>
      <c r="X7" s="276"/>
      <c r="Y7" s="276"/>
      <c r="Z7" s="285"/>
      <c r="AA7" s="276"/>
      <c r="AB7" s="285"/>
      <c r="AC7" s="285"/>
      <c r="AD7" s="285"/>
      <c r="AE7" s="285"/>
      <c r="AF7" s="285"/>
      <c r="AG7" s="285"/>
      <c r="AH7" s="660"/>
    </row>
    <row r="8" spans="1:34">
      <c r="A8" s="744"/>
      <c r="B8" s="741"/>
      <c r="C8" s="247" t="s">
        <v>44</v>
      </c>
      <c r="D8" s="275"/>
      <c r="E8" s="275"/>
      <c r="F8" s="275"/>
      <c r="G8" s="275"/>
      <c r="H8" s="276">
        <v>15450</v>
      </c>
      <c r="I8" s="276">
        <v>33024</v>
      </c>
      <c r="J8" s="276">
        <v>34324</v>
      </c>
      <c r="K8" s="276">
        <f>28225+3162</f>
        <v>31387</v>
      </c>
      <c r="L8" s="276"/>
      <c r="M8" s="276">
        <v>30061</v>
      </c>
      <c r="N8" s="276"/>
      <c r="O8" s="276"/>
      <c r="P8" s="276"/>
      <c r="Q8" s="291"/>
      <c r="R8" t="s">
        <v>16</v>
      </c>
      <c r="S8" s="747"/>
      <c r="T8" s="750"/>
      <c r="U8" s="247" t="s">
        <v>44</v>
      </c>
      <c r="V8" s="275">
        <v>57964</v>
      </c>
      <c r="W8" s="275">
        <v>50361</v>
      </c>
      <c r="X8" s="276"/>
      <c r="Y8" s="276"/>
      <c r="Z8" s="285"/>
      <c r="AA8" s="276"/>
      <c r="AB8" s="285"/>
      <c r="AC8" s="285"/>
      <c r="AD8" s="285"/>
      <c r="AE8" s="285"/>
      <c r="AF8" s="285"/>
      <c r="AG8" s="285"/>
      <c r="AH8" s="660"/>
    </row>
    <row r="9" spans="1:34">
      <c r="A9" s="744"/>
      <c r="B9" s="742"/>
      <c r="C9" s="247" t="s">
        <v>46</v>
      </c>
      <c r="D9" s="275"/>
      <c r="E9" s="275"/>
      <c r="F9" s="275"/>
      <c r="G9" s="275"/>
      <c r="H9" s="276">
        <v>27370</v>
      </c>
      <c r="I9" s="276">
        <v>54290</v>
      </c>
      <c r="J9" s="276">
        <v>57649</v>
      </c>
      <c r="K9" s="276">
        <f>+K8+K7</f>
        <v>53932</v>
      </c>
      <c r="L9" s="276"/>
      <c r="M9" s="276">
        <v>49080</v>
      </c>
      <c r="N9" s="276"/>
      <c r="O9" s="276"/>
      <c r="P9" s="276"/>
      <c r="Q9" s="291"/>
      <c r="S9" s="747"/>
      <c r="T9" s="751"/>
      <c r="U9" s="247" t="s">
        <v>46</v>
      </c>
      <c r="V9" s="275">
        <v>75499</v>
      </c>
      <c r="W9" s="275">
        <v>67179</v>
      </c>
      <c r="X9" s="276"/>
      <c r="Y9" s="276"/>
      <c r="Z9" s="285"/>
      <c r="AA9" s="276"/>
      <c r="AB9" s="285"/>
      <c r="AC9" s="285"/>
      <c r="AD9" s="285"/>
      <c r="AE9" s="285"/>
      <c r="AF9" s="285"/>
      <c r="AG9" s="285"/>
      <c r="AH9" s="660"/>
    </row>
    <row r="10" spans="1:34">
      <c r="A10" s="744"/>
      <c r="B10" s="740" t="s">
        <v>51</v>
      </c>
      <c r="C10" s="247" t="s">
        <v>43</v>
      </c>
      <c r="D10" s="275"/>
      <c r="E10" s="275"/>
      <c r="F10" s="275"/>
      <c r="G10" s="275"/>
      <c r="H10" s="276">
        <v>393</v>
      </c>
      <c r="I10" s="276"/>
      <c r="J10" s="276"/>
      <c r="K10" s="276"/>
      <c r="L10" s="276"/>
      <c r="M10" s="276">
        <v>2646</v>
      </c>
      <c r="N10" s="276"/>
      <c r="O10" s="276"/>
      <c r="P10" s="276"/>
      <c r="Q10" s="291"/>
      <c r="S10" s="747"/>
      <c r="T10" s="749" t="s">
        <v>51</v>
      </c>
      <c r="U10" s="247" t="s">
        <v>43</v>
      </c>
      <c r="V10" s="275">
        <v>1871</v>
      </c>
      <c r="W10" s="275">
        <v>1815</v>
      </c>
      <c r="X10" s="276"/>
      <c r="Y10" s="276"/>
      <c r="Z10" s="285"/>
      <c r="AA10" s="276"/>
      <c r="AB10" s="285"/>
      <c r="AC10" s="285"/>
      <c r="AD10" s="285"/>
      <c r="AE10" s="285"/>
      <c r="AF10" s="285"/>
      <c r="AG10" s="285"/>
      <c r="AH10" s="660"/>
    </row>
    <row r="11" spans="1:34">
      <c r="A11" s="744"/>
      <c r="B11" s="741"/>
      <c r="C11" s="247" t="s">
        <v>44</v>
      </c>
      <c r="D11" s="275"/>
      <c r="E11" s="275"/>
      <c r="F11" s="275"/>
      <c r="G11" s="275"/>
      <c r="H11" s="276">
        <v>2164</v>
      </c>
      <c r="I11" s="276"/>
      <c r="J11" s="276"/>
      <c r="K11" s="276"/>
      <c r="L11" s="276"/>
      <c r="M11" s="276">
        <v>5644</v>
      </c>
      <c r="N11" s="276"/>
      <c r="O11" s="276"/>
      <c r="P11" s="276"/>
      <c r="Q11" s="291"/>
      <c r="R11" s="24"/>
      <c r="S11" s="747"/>
      <c r="T11" s="750"/>
      <c r="U11" s="247" t="s">
        <v>44</v>
      </c>
      <c r="V11" s="275">
        <v>9223</v>
      </c>
      <c r="W11" s="275">
        <v>15569</v>
      </c>
      <c r="X11" s="276"/>
      <c r="Y11" s="276"/>
      <c r="Z11" s="285"/>
      <c r="AA11" s="276"/>
      <c r="AB11" s="285"/>
      <c r="AC11" s="285"/>
      <c r="AD11" s="285"/>
      <c r="AE11" s="285"/>
      <c r="AF11" s="285"/>
      <c r="AG11" s="285"/>
      <c r="AH11" s="660"/>
    </row>
    <row r="12" spans="1:34">
      <c r="A12" s="744"/>
      <c r="B12" s="742"/>
      <c r="C12" s="247" t="s">
        <v>46</v>
      </c>
      <c r="D12" s="275"/>
      <c r="E12" s="275"/>
      <c r="F12" s="275"/>
      <c r="G12" s="275"/>
      <c r="H12" s="276">
        <v>2557</v>
      </c>
      <c r="I12" s="276"/>
      <c r="J12" s="276"/>
      <c r="K12" s="276"/>
      <c r="L12" s="276"/>
      <c r="M12" s="276">
        <v>8290</v>
      </c>
      <c r="N12" s="276"/>
      <c r="O12" s="276"/>
      <c r="P12" s="276"/>
      <c r="Q12" s="291"/>
      <c r="R12" s="24"/>
      <c r="S12" s="747"/>
      <c r="T12" s="751"/>
      <c r="U12" s="247" t="s">
        <v>46</v>
      </c>
      <c r="V12" s="275">
        <v>11094</v>
      </c>
      <c r="W12" s="275">
        <v>17384</v>
      </c>
      <c r="X12" s="276"/>
      <c r="Y12" s="276"/>
      <c r="Z12" s="285"/>
      <c r="AA12" s="276"/>
      <c r="AB12" s="285"/>
      <c r="AC12" s="285"/>
      <c r="AD12" s="285"/>
      <c r="AE12" s="285"/>
      <c r="AF12" s="285"/>
      <c r="AG12" s="285"/>
      <c r="AH12" s="660"/>
    </row>
    <row r="13" spans="1:34">
      <c r="A13" s="744"/>
      <c r="B13" s="740" t="s">
        <v>50</v>
      </c>
      <c r="C13" s="247" t="s">
        <v>43</v>
      </c>
      <c r="D13" s="275"/>
      <c r="E13" s="275"/>
      <c r="F13" s="275"/>
      <c r="G13" s="275"/>
      <c r="H13" s="276">
        <v>1023</v>
      </c>
      <c r="I13" s="276">
        <v>2358</v>
      </c>
      <c r="J13" s="276">
        <v>5135</v>
      </c>
      <c r="K13" s="276">
        <f>2290+3602</f>
        <v>5892</v>
      </c>
      <c r="L13" s="276"/>
      <c r="M13" s="276">
        <v>2549</v>
      </c>
      <c r="N13" s="276"/>
      <c r="O13" s="276"/>
      <c r="P13" s="276"/>
      <c r="Q13" s="291"/>
      <c r="R13" s="24"/>
      <c r="S13" s="747"/>
      <c r="T13" s="749" t="s">
        <v>50</v>
      </c>
      <c r="U13" s="247" t="s">
        <v>43</v>
      </c>
      <c r="V13" s="275">
        <v>2274</v>
      </c>
      <c r="W13" s="275">
        <v>3156</v>
      </c>
      <c r="X13" s="276"/>
      <c r="Y13" s="276"/>
      <c r="Z13" s="285"/>
      <c r="AA13" s="276"/>
      <c r="AB13" s="285"/>
      <c r="AC13" s="285"/>
      <c r="AD13" s="285"/>
      <c r="AE13" s="285"/>
      <c r="AF13" s="285"/>
      <c r="AG13" s="285"/>
      <c r="AH13" s="660"/>
    </row>
    <row r="14" spans="1:34">
      <c r="A14" s="744"/>
      <c r="B14" s="741"/>
      <c r="C14" s="247" t="s">
        <v>44</v>
      </c>
      <c r="D14" s="275"/>
      <c r="E14" s="275"/>
      <c r="F14" s="275"/>
      <c r="G14" s="275"/>
      <c r="H14" s="276">
        <v>5436</v>
      </c>
      <c r="I14" s="276">
        <v>11784</v>
      </c>
      <c r="J14" s="276">
        <v>18928</v>
      </c>
      <c r="K14" s="276">
        <f>9610+13949</f>
        <v>23559</v>
      </c>
      <c r="L14" s="276"/>
      <c r="M14" s="276">
        <v>10573</v>
      </c>
      <c r="N14" s="276"/>
      <c r="O14" s="276"/>
      <c r="P14" s="276"/>
      <c r="Q14" s="291"/>
      <c r="R14" s="24"/>
      <c r="S14" s="747"/>
      <c r="T14" s="750"/>
      <c r="U14" s="247" t="s">
        <v>44</v>
      </c>
      <c r="V14" s="275">
        <v>29122</v>
      </c>
      <c r="W14" s="275">
        <v>27774</v>
      </c>
      <c r="X14" s="276"/>
      <c r="Y14" s="276"/>
      <c r="Z14" s="285"/>
      <c r="AA14" s="276"/>
      <c r="AB14" s="285"/>
      <c r="AC14" s="285"/>
      <c r="AD14" s="285"/>
      <c r="AE14" s="285"/>
      <c r="AF14" s="285"/>
      <c r="AG14" s="285"/>
      <c r="AH14" s="660"/>
    </row>
    <row r="15" spans="1:34">
      <c r="A15" s="744"/>
      <c r="B15" s="742"/>
      <c r="C15" s="247" t="s">
        <v>46</v>
      </c>
      <c r="D15" s="275"/>
      <c r="E15" s="275"/>
      <c r="F15" s="275"/>
      <c r="G15" s="275"/>
      <c r="H15" s="276">
        <v>6459</v>
      </c>
      <c r="I15" s="276">
        <v>14142</v>
      </c>
      <c r="J15" s="276">
        <v>24063</v>
      </c>
      <c r="K15" s="276">
        <f>+K14+K13</f>
        <v>29451</v>
      </c>
      <c r="L15" s="276"/>
      <c r="M15" s="276">
        <v>13122</v>
      </c>
      <c r="N15" s="276"/>
      <c r="O15" s="276"/>
      <c r="P15" s="276"/>
      <c r="Q15" s="291"/>
      <c r="R15" s="24"/>
      <c r="S15" s="747"/>
      <c r="T15" s="751"/>
      <c r="U15" s="247" t="s">
        <v>46</v>
      </c>
      <c r="V15" s="275">
        <v>31396</v>
      </c>
      <c r="W15" s="275">
        <v>30930</v>
      </c>
      <c r="X15" s="276"/>
      <c r="Y15" s="276"/>
      <c r="Z15" s="285"/>
      <c r="AA15" s="276"/>
      <c r="AB15" s="285"/>
      <c r="AC15" s="285"/>
      <c r="AD15" s="285"/>
      <c r="AE15" s="285"/>
      <c r="AF15" s="285"/>
      <c r="AG15" s="285"/>
      <c r="AH15" s="660"/>
    </row>
    <row r="16" spans="1:34" ht="29.25" customHeight="1">
      <c r="A16" s="744"/>
      <c r="B16" s="740" t="s">
        <v>81</v>
      </c>
      <c r="C16" s="247" t="s">
        <v>43</v>
      </c>
      <c r="D16" s="275"/>
      <c r="E16" s="275"/>
      <c r="F16" s="275"/>
      <c r="G16" s="275"/>
      <c r="H16" s="276">
        <v>1806</v>
      </c>
      <c r="I16" s="276">
        <v>1401</v>
      </c>
      <c r="J16" s="276">
        <v>172</v>
      </c>
      <c r="K16" s="276">
        <f>181+40</f>
        <v>221</v>
      </c>
      <c r="L16" s="276"/>
      <c r="M16" s="276">
        <v>1000</v>
      </c>
      <c r="N16" s="276"/>
      <c r="O16" s="276"/>
      <c r="P16" s="276"/>
      <c r="Q16" s="291"/>
      <c r="R16" s="24"/>
      <c r="S16" s="747"/>
      <c r="T16" s="740" t="s">
        <v>81</v>
      </c>
      <c r="U16" s="247" t="s">
        <v>43</v>
      </c>
      <c r="V16" s="275">
        <v>5403</v>
      </c>
      <c r="W16" s="275">
        <v>6960</v>
      </c>
      <c r="X16" s="276"/>
      <c r="Y16" s="276"/>
      <c r="Z16" s="285"/>
      <c r="AA16" s="276"/>
      <c r="AB16" s="285"/>
      <c r="AC16" s="285"/>
      <c r="AD16" s="285"/>
      <c r="AE16" s="285"/>
      <c r="AF16" s="285"/>
      <c r="AG16" s="285"/>
      <c r="AH16" s="660"/>
    </row>
    <row r="17" spans="1:34">
      <c r="A17" s="744"/>
      <c r="B17" s="741"/>
      <c r="C17" s="247" t="s">
        <v>44</v>
      </c>
      <c r="D17" s="275"/>
      <c r="E17" s="275"/>
      <c r="F17" s="275"/>
      <c r="G17" s="275"/>
      <c r="H17" s="276">
        <v>2834</v>
      </c>
      <c r="I17" s="276">
        <v>1945</v>
      </c>
      <c r="J17" s="276">
        <v>339</v>
      </c>
      <c r="K17" s="276">
        <f>353+83</f>
        <v>436</v>
      </c>
      <c r="L17" s="276"/>
      <c r="M17" s="276">
        <v>1917</v>
      </c>
      <c r="N17" s="276"/>
      <c r="O17" s="276"/>
      <c r="P17" s="276"/>
      <c r="Q17" s="291"/>
      <c r="R17" s="24"/>
      <c r="S17" s="747"/>
      <c r="T17" s="741"/>
      <c r="U17" s="247" t="s">
        <v>44</v>
      </c>
      <c r="V17" s="275">
        <v>8742</v>
      </c>
      <c r="W17" s="275">
        <v>13068</v>
      </c>
      <c r="X17" s="276"/>
      <c r="Y17" s="276"/>
      <c r="Z17" s="285"/>
      <c r="AA17" s="276"/>
      <c r="AB17" s="285"/>
      <c r="AC17" s="285"/>
      <c r="AD17" s="285"/>
      <c r="AE17" s="285"/>
      <c r="AF17" s="285"/>
      <c r="AG17" s="285"/>
      <c r="AH17" s="660"/>
    </row>
    <row r="18" spans="1:34">
      <c r="A18" s="744"/>
      <c r="B18" s="742"/>
      <c r="C18" s="247" t="s">
        <v>46</v>
      </c>
      <c r="D18" s="275"/>
      <c r="E18" s="275"/>
      <c r="F18" s="275"/>
      <c r="G18" s="275"/>
      <c r="H18" s="276">
        <v>4640</v>
      </c>
      <c r="I18" s="276">
        <v>3346</v>
      </c>
      <c r="J18" s="276">
        <v>511</v>
      </c>
      <c r="K18" s="276">
        <f>+K17+K16</f>
        <v>657</v>
      </c>
      <c r="L18" s="276"/>
      <c r="M18" s="276">
        <v>2917</v>
      </c>
      <c r="N18" s="276"/>
      <c r="O18" s="276"/>
      <c r="P18" s="276"/>
      <c r="Q18" s="291"/>
      <c r="R18" s="24"/>
      <c r="S18" s="747"/>
      <c r="T18" s="742"/>
      <c r="U18" s="247" t="s">
        <v>46</v>
      </c>
      <c r="V18" s="275">
        <v>14145</v>
      </c>
      <c r="W18" s="275">
        <v>20028</v>
      </c>
      <c r="X18" s="276"/>
      <c r="Y18" s="276"/>
      <c r="Z18" s="285"/>
      <c r="AA18" s="276"/>
      <c r="AB18" s="285"/>
      <c r="AC18" s="285"/>
      <c r="AD18" s="285"/>
      <c r="AE18" s="285"/>
      <c r="AF18" s="285"/>
      <c r="AG18" s="285"/>
      <c r="AH18" s="660"/>
    </row>
    <row r="19" spans="1:34" ht="29.25" customHeight="1">
      <c r="A19" s="744"/>
      <c r="B19" s="740" t="s">
        <v>49</v>
      </c>
      <c r="C19" s="247" t="s">
        <v>43</v>
      </c>
      <c r="D19" s="275"/>
      <c r="E19" s="275"/>
      <c r="F19" s="275"/>
      <c r="G19" s="275"/>
      <c r="H19" s="276">
        <v>8733</v>
      </c>
      <c r="I19" s="276">
        <v>16084</v>
      </c>
      <c r="J19" s="276">
        <v>17143</v>
      </c>
      <c r="K19" s="276">
        <f>4896+13055</f>
        <v>17951</v>
      </c>
      <c r="L19" s="276"/>
      <c r="M19" s="276">
        <v>1901</v>
      </c>
      <c r="N19" s="276"/>
      <c r="O19" s="276"/>
      <c r="P19" s="276"/>
      <c r="Q19" s="291"/>
      <c r="R19" s="24"/>
      <c r="S19" s="747"/>
      <c r="T19" s="740" t="s">
        <v>49</v>
      </c>
      <c r="U19" s="247" t="s">
        <v>43</v>
      </c>
      <c r="V19" s="275">
        <v>58882</v>
      </c>
      <c r="W19" s="275">
        <v>61183</v>
      </c>
      <c r="X19" s="276"/>
      <c r="Y19" s="276"/>
      <c r="Z19" s="285"/>
      <c r="AA19" s="276"/>
      <c r="AB19" s="285"/>
      <c r="AC19" s="285"/>
      <c r="AD19" s="285"/>
      <c r="AE19" s="285"/>
      <c r="AF19" s="285"/>
      <c r="AG19" s="285"/>
      <c r="AH19" s="660"/>
    </row>
    <row r="20" spans="1:34">
      <c r="A20" s="744"/>
      <c r="B20" s="741"/>
      <c r="C20" s="247" t="s">
        <v>44</v>
      </c>
      <c r="D20" s="275"/>
      <c r="E20" s="275"/>
      <c r="F20" s="275"/>
      <c r="G20" s="275"/>
      <c r="H20" s="276">
        <v>8884</v>
      </c>
      <c r="I20" s="276">
        <v>15063</v>
      </c>
      <c r="J20" s="276">
        <v>16181</v>
      </c>
      <c r="K20" s="276">
        <f>6956+11233</f>
        <v>18189</v>
      </c>
      <c r="L20" s="276"/>
      <c r="M20" s="276">
        <v>2714</v>
      </c>
      <c r="N20" s="276"/>
      <c r="O20" s="276"/>
      <c r="P20" s="276"/>
      <c r="Q20" s="291"/>
      <c r="R20" s="24"/>
      <c r="S20" s="747"/>
      <c r="T20" s="741"/>
      <c r="U20" s="247" t="s">
        <v>44</v>
      </c>
      <c r="V20" s="275">
        <v>125402</v>
      </c>
      <c r="W20" s="275">
        <v>129717</v>
      </c>
      <c r="X20" s="276"/>
      <c r="Y20" s="276"/>
      <c r="Z20" s="285"/>
      <c r="AA20" s="276"/>
      <c r="AB20" s="285"/>
      <c r="AC20" s="285"/>
      <c r="AD20" s="285"/>
      <c r="AE20" s="285"/>
      <c r="AF20" s="285"/>
      <c r="AG20" s="285"/>
      <c r="AH20" s="660"/>
    </row>
    <row r="21" spans="1:34">
      <c r="A21" s="744"/>
      <c r="B21" s="742"/>
      <c r="C21" s="247" t="s">
        <v>46</v>
      </c>
      <c r="D21" s="275"/>
      <c r="E21" s="275"/>
      <c r="F21" s="275"/>
      <c r="G21" s="275"/>
      <c r="H21" s="276">
        <v>17617</v>
      </c>
      <c r="I21" s="276">
        <v>31147</v>
      </c>
      <c r="J21" s="276">
        <v>33324</v>
      </c>
      <c r="K21" s="276">
        <f>+K20+K19</f>
        <v>36140</v>
      </c>
      <c r="L21" s="276"/>
      <c r="M21" s="276">
        <v>4615</v>
      </c>
      <c r="N21" s="276"/>
      <c r="O21" s="276"/>
      <c r="P21" s="276"/>
      <c r="Q21" s="291"/>
      <c r="R21" s="24"/>
      <c r="S21" s="747"/>
      <c r="T21" s="742"/>
      <c r="U21" s="247" t="s">
        <v>46</v>
      </c>
      <c r="V21" s="275">
        <v>184284</v>
      </c>
      <c r="W21" s="275">
        <v>190900</v>
      </c>
      <c r="X21" s="276"/>
      <c r="Y21" s="276"/>
      <c r="Z21" s="285"/>
      <c r="AA21" s="276"/>
      <c r="AB21" s="285"/>
      <c r="AC21" s="285"/>
      <c r="AD21" s="285"/>
      <c r="AE21" s="285"/>
      <c r="AF21" s="285"/>
      <c r="AG21" s="285"/>
      <c r="AH21" s="660"/>
    </row>
    <row r="22" spans="1:34" ht="29.25" customHeight="1">
      <c r="A22" s="744"/>
      <c r="B22" s="740" t="s">
        <v>48</v>
      </c>
      <c r="C22" s="247" t="s">
        <v>43</v>
      </c>
      <c r="D22" s="275"/>
      <c r="E22" s="275"/>
      <c r="F22" s="275"/>
      <c r="G22" s="275"/>
      <c r="H22" s="276">
        <v>19386</v>
      </c>
      <c r="I22" s="276">
        <v>31776</v>
      </c>
      <c r="J22" s="276">
        <v>33480</v>
      </c>
      <c r="K22" s="276"/>
      <c r="L22" s="276"/>
      <c r="M22" s="276">
        <v>11865</v>
      </c>
      <c r="N22" s="276"/>
      <c r="O22" s="276"/>
      <c r="P22" s="276"/>
      <c r="Q22" s="291"/>
      <c r="R22" s="24"/>
      <c r="S22" s="747"/>
      <c r="T22" s="740" t="s">
        <v>48</v>
      </c>
      <c r="U22" s="247" t="s">
        <v>43</v>
      </c>
      <c r="V22" s="275"/>
      <c r="W22" s="275"/>
      <c r="X22" s="276"/>
      <c r="Y22" s="276"/>
      <c r="Z22" s="285"/>
      <c r="AA22" s="276"/>
      <c r="AB22" s="285"/>
      <c r="AC22" s="285"/>
      <c r="AD22" s="285"/>
      <c r="AE22" s="285"/>
      <c r="AF22" s="285"/>
      <c r="AG22" s="285"/>
      <c r="AH22" s="660"/>
    </row>
    <row r="23" spans="1:34">
      <c r="A23" s="744"/>
      <c r="B23" s="741"/>
      <c r="C23" s="247" t="s">
        <v>44</v>
      </c>
      <c r="D23" s="275"/>
      <c r="E23" s="275"/>
      <c r="F23" s="275"/>
      <c r="G23" s="275"/>
      <c r="H23" s="276">
        <v>22362</v>
      </c>
      <c r="I23" s="276">
        <v>33801</v>
      </c>
      <c r="J23" s="276">
        <v>36726</v>
      </c>
      <c r="K23" s="276"/>
      <c r="L23" s="276"/>
      <c r="M23" s="276">
        <v>20031</v>
      </c>
      <c r="N23" s="276"/>
      <c r="O23" s="276"/>
      <c r="P23" s="276"/>
      <c r="Q23" s="291"/>
      <c r="R23" s="24"/>
      <c r="S23" s="747"/>
      <c r="T23" s="741"/>
      <c r="U23" s="247" t="s">
        <v>44</v>
      </c>
      <c r="V23" s="275"/>
      <c r="W23" s="275"/>
      <c r="X23" s="276"/>
      <c r="Y23" s="276"/>
      <c r="Z23" s="285"/>
      <c r="AA23" s="276"/>
      <c r="AB23" s="285"/>
      <c r="AC23" s="285"/>
      <c r="AD23" s="285"/>
      <c r="AE23" s="285"/>
      <c r="AF23" s="285"/>
      <c r="AG23" s="285"/>
      <c r="AH23" s="660"/>
    </row>
    <row r="24" spans="1:34">
      <c r="A24" s="744"/>
      <c r="B24" s="742"/>
      <c r="C24" s="247" t="s">
        <v>46</v>
      </c>
      <c r="D24" s="275"/>
      <c r="E24" s="275"/>
      <c r="F24" s="275"/>
      <c r="G24" s="275"/>
      <c r="H24" s="276">
        <v>41748</v>
      </c>
      <c r="I24" s="276">
        <v>65577</v>
      </c>
      <c r="J24" s="276">
        <v>70206</v>
      </c>
      <c r="K24" s="276"/>
      <c r="L24" s="276"/>
      <c r="M24" s="276">
        <v>31896</v>
      </c>
      <c r="N24" s="276"/>
      <c r="O24" s="276"/>
      <c r="P24" s="276"/>
      <c r="Q24" s="291"/>
      <c r="R24" s="24"/>
      <c r="S24" s="747"/>
      <c r="T24" s="742"/>
      <c r="U24" s="247" t="s">
        <v>46</v>
      </c>
      <c r="V24" s="275"/>
      <c r="W24" s="275"/>
      <c r="X24" s="276"/>
      <c r="Y24" s="276"/>
      <c r="Z24" s="285"/>
      <c r="AA24" s="276"/>
      <c r="AB24" s="285"/>
      <c r="AC24" s="285"/>
      <c r="AD24" s="285"/>
      <c r="AE24" s="285"/>
      <c r="AF24" s="285"/>
      <c r="AG24" s="285"/>
      <c r="AH24" s="660"/>
    </row>
    <row r="25" spans="1:34" ht="29.25" customHeight="1">
      <c r="A25" s="744"/>
      <c r="B25" s="740" t="s">
        <v>47</v>
      </c>
      <c r="C25" s="247" t="s">
        <v>43</v>
      </c>
      <c r="D25" s="275"/>
      <c r="E25" s="275"/>
      <c r="F25" s="275"/>
      <c r="G25" s="275"/>
      <c r="H25" s="276">
        <v>9044</v>
      </c>
      <c r="I25" s="276">
        <v>9044</v>
      </c>
      <c r="J25" s="276">
        <v>20466</v>
      </c>
      <c r="K25" s="276">
        <f>7137+17668</f>
        <v>24805</v>
      </c>
      <c r="L25" s="276"/>
      <c r="M25" s="276">
        <v>6370</v>
      </c>
      <c r="N25" s="276"/>
      <c r="O25" s="276"/>
      <c r="P25" s="276"/>
      <c r="Q25" s="291"/>
      <c r="R25" s="24"/>
      <c r="S25" s="747"/>
      <c r="T25" s="740" t="s">
        <v>47</v>
      </c>
      <c r="U25" s="247" t="s">
        <v>43</v>
      </c>
      <c r="V25" s="275">
        <v>40670</v>
      </c>
      <c r="W25" s="275">
        <v>76057</v>
      </c>
      <c r="X25" s="276"/>
      <c r="Y25" s="276"/>
      <c r="Z25" s="285"/>
      <c r="AA25" s="276"/>
      <c r="AB25" s="285"/>
      <c r="AC25" s="285"/>
      <c r="AD25" s="285"/>
      <c r="AE25" s="285"/>
      <c r="AF25" s="285"/>
      <c r="AG25" s="285"/>
      <c r="AH25" s="660"/>
    </row>
    <row r="26" spans="1:34">
      <c r="A26" s="744"/>
      <c r="B26" s="741"/>
      <c r="C26" s="247" t="s">
        <v>44</v>
      </c>
      <c r="D26" s="275"/>
      <c r="E26" s="275"/>
      <c r="F26" s="275"/>
      <c r="G26" s="275"/>
      <c r="H26" s="276">
        <v>3985</v>
      </c>
      <c r="I26" s="276">
        <v>3985</v>
      </c>
      <c r="J26" s="276">
        <v>8400</v>
      </c>
      <c r="K26" s="276">
        <f>4331+5435</f>
        <v>9766</v>
      </c>
      <c r="L26" s="276"/>
      <c r="M26" s="276">
        <v>4263</v>
      </c>
      <c r="N26" s="276"/>
      <c r="O26" s="276"/>
      <c r="P26" s="276"/>
      <c r="Q26" s="291"/>
      <c r="R26" s="24"/>
      <c r="S26" s="747"/>
      <c r="T26" s="741"/>
      <c r="U26" s="247" t="s">
        <v>44</v>
      </c>
      <c r="V26" s="275">
        <v>55373</v>
      </c>
      <c r="W26" s="275">
        <v>60766</v>
      </c>
      <c r="X26" s="276"/>
      <c r="Y26" s="276"/>
      <c r="Z26" s="285"/>
      <c r="AA26" s="276"/>
      <c r="AB26" s="285"/>
      <c r="AC26" s="285"/>
      <c r="AD26" s="285"/>
      <c r="AE26" s="285"/>
      <c r="AF26" s="285"/>
      <c r="AG26" s="285"/>
      <c r="AH26" s="660"/>
    </row>
    <row r="27" spans="1:34">
      <c r="A27" s="744"/>
      <c r="B27" s="742"/>
      <c r="C27" s="247" t="s">
        <v>46</v>
      </c>
      <c r="D27" s="275"/>
      <c r="E27" s="275"/>
      <c r="F27" s="275"/>
      <c r="G27" s="275"/>
      <c r="H27" s="276">
        <v>13029</v>
      </c>
      <c r="I27" s="276">
        <v>13029</v>
      </c>
      <c r="J27" s="276">
        <v>28866</v>
      </c>
      <c r="K27" s="276">
        <f>+K26+K25</f>
        <v>34571</v>
      </c>
      <c r="L27" s="276"/>
      <c r="M27" s="276">
        <v>10633</v>
      </c>
      <c r="N27" s="276"/>
      <c r="O27" s="276"/>
      <c r="P27" s="276"/>
      <c r="Q27" s="291"/>
      <c r="R27" s="24"/>
      <c r="S27" s="747"/>
      <c r="T27" s="742"/>
      <c r="U27" s="247" t="s">
        <v>46</v>
      </c>
      <c r="V27" s="275">
        <v>96043</v>
      </c>
      <c r="W27" s="275">
        <v>136823</v>
      </c>
      <c r="X27" s="276"/>
      <c r="Y27" s="276"/>
      <c r="Z27" s="285"/>
      <c r="AA27" s="276"/>
      <c r="AB27" s="285"/>
      <c r="AC27" s="285"/>
      <c r="AD27" s="285"/>
      <c r="AE27" s="285"/>
      <c r="AF27" s="285"/>
      <c r="AG27" s="285"/>
      <c r="AH27" s="660"/>
    </row>
    <row r="28" spans="1:34" ht="43.5" customHeight="1">
      <c r="A28" s="744"/>
      <c r="B28" s="740" t="s">
        <v>135</v>
      </c>
      <c r="C28" s="247" t="s">
        <v>43</v>
      </c>
      <c r="D28" s="275"/>
      <c r="E28" s="275"/>
      <c r="F28" s="275"/>
      <c r="G28" s="275"/>
      <c r="H28" s="276">
        <v>3048</v>
      </c>
      <c r="I28" s="276"/>
      <c r="J28" s="276"/>
      <c r="K28" s="276"/>
      <c r="L28" s="276"/>
      <c r="M28" s="276">
        <v>439</v>
      </c>
      <c r="N28" s="276"/>
      <c r="O28" s="276"/>
      <c r="P28" s="276"/>
      <c r="Q28" s="291"/>
      <c r="R28" s="24"/>
      <c r="S28" s="747"/>
      <c r="T28" s="740" t="s">
        <v>135</v>
      </c>
      <c r="U28" s="247" t="s">
        <v>43</v>
      </c>
      <c r="V28" s="275">
        <v>15427</v>
      </c>
      <c r="W28" s="275">
        <v>9681</v>
      </c>
      <c r="X28" s="276"/>
      <c r="Y28" s="276"/>
      <c r="Z28" s="285"/>
      <c r="AA28" s="276"/>
      <c r="AB28" s="285"/>
      <c r="AC28" s="285"/>
      <c r="AD28" s="285"/>
      <c r="AE28" s="285"/>
      <c r="AF28" s="285"/>
      <c r="AG28" s="285"/>
      <c r="AH28" s="660"/>
    </row>
    <row r="29" spans="1:34">
      <c r="A29" s="744"/>
      <c r="B29" s="741"/>
      <c r="C29" s="247" t="s">
        <v>44</v>
      </c>
      <c r="D29" s="275"/>
      <c r="E29" s="275"/>
      <c r="F29" s="275"/>
      <c r="G29" s="275"/>
      <c r="H29" s="276">
        <v>5983</v>
      </c>
      <c r="I29" s="276"/>
      <c r="J29" s="276"/>
      <c r="K29" s="276"/>
      <c r="L29" s="276"/>
      <c r="M29" s="276">
        <v>1044</v>
      </c>
      <c r="N29" s="276"/>
      <c r="O29" s="276"/>
      <c r="P29" s="276"/>
      <c r="Q29" s="291"/>
      <c r="R29" s="24"/>
      <c r="S29" s="747"/>
      <c r="T29" s="741"/>
      <c r="U29" s="247" t="s">
        <v>44</v>
      </c>
      <c r="V29" s="275">
        <v>25817</v>
      </c>
      <c r="W29" s="275">
        <v>4548</v>
      </c>
      <c r="X29" s="276"/>
      <c r="Y29" s="276"/>
      <c r="Z29" s="285"/>
      <c r="AA29" s="276"/>
      <c r="AB29" s="285"/>
      <c r="AC29" s="285"/>
      <c r="AD29" s="285"/>
      <c r="AE29" s="285"/>
      <c r="AF29" s="285"/>
      <c r="AG29" s="285"/>
      <c r="AH29" s="660"/>
    </row>
    <row r="30" spans="1:34">
      <c r="A30" s="744"/>
      <c r="B30" s="742"/>
      <c r="C30" s="247" t="s">
        <v>46</v>
      </c>
      <c r="D30" s="275"/>
      <c r="E30" s="275"/>
      <c r="F30" s="275"/>
      <c r="G30" s="275"/>
      <c r="H30" s="276">
        <v>9031</v>
      </c>
      <c r="I30" s="276"/>
      <c r="J30" s="276"/>
      <c r="K30" s="276"/>
      <c r="L30" s="276"/>
      <c r="M30" s="276">
        <v>1483</v>
      </c>
      <c r="N30" s="276"/>
      <c r="O30" s="276"/>
      <c r="P30" s="276"/>
      <c r="Q30" s="291"/>
      <c r="R30" s="24"/>
      <c r="S30" s="747"/>
      <c r="T30" s="742"/>
      <c r="U30" s="247" t="s">
        <v>46</v>
      </c>
      <c r="V30" s="275">
        <v>41244</v>
      </c>
      <c r="W30" s="275">
        <v>14229</v>
      </c>
      <c r="X30" s="276"/>
      <c r="Y30" s="276"/>
      <c r="Z30" s="285"/>
      <c r="AA30" s="276"/>
      <c r="AB30" s="285"/>
      <c r="AC30" s="285"/>
      <c r="AD30" s="285"/>
      <c r="AE30" s="285"/>
      <c r="AF30" s="285"/>
      <c r="AG30" s="285"/>
      <c r="AH30" s="660"/>
    </row>
    <row r="31" spans="1:34" s="51" customFormat="1">
      <c r="A31" s="744"/>
      <c r="B31" s="740" t="s">
        <v>46</v>
      </c>
      <c r="C31" s="247" t="s">
        <v>43</v>
      </c>
      <c r="D31" s="277"/>
      <c r="E31" s="277"/>
      <c r="F31" s="277"/>
      <c r="G31" s="277"/>
      <c r="H31" s="278">
        <v>55790</v>
      </c>
      <c r="I31" s="279">
        <v>73155</v>
      </c>
      <c r="J31" s="279">
        <v>100499</v>
      </c>
      <c r="K31" s="278">
        <v>72573</v>
      </c>
      <c r="L31" s="279"/>
      <c r="M31" s="279">
        <v>46668</v>
      </c>
      <c r="N31" s="279"/>
      <c r="O31" s="279"/>
      <c r="P31" s="279"/>
      <c r="Q31" s="293"/>
      <c r="R31" s="29"/>
      <c r="S31" s="747"/>
      <c r="T31" s="740" t="s">
        <v>46</v>
      </c>
      <c r="U31" s="247" t="s">
        <v>43</v>
      </c>
      <c r="V31" s="277">
        <v>150081</v>
      </c>
      <c r="W31" s="277">
        <v>181201</v>
      </c>
      <c r="X31" s="279">
        <v>137243</v>
      </c>
      <c r="Y31" s="279">
        <v>149122</v>
      </c>
      <c r="Z31" s="279">
        <v>183212</v>
      </c>
      <c r="AA31" s="279"/>
      <c r="AB31" s="286"/>
      <c r="AC31" s="286"/>
      <c r="AD31" s="286"/>
      <c r="AE31" s="286"/>
      <c r="AF31" s="286"/>
      <c r="AG31" s="286"/>
      <c r="AH31" s="663"/>
    </row>
    <row r="32" spans="1:34" s="51" customFormat="1">
      <c r="A32" s="744"/>
      <c r="B32" s="741"/>
      <c r="C32" s="247" t="s">
        <v>44</v>
      </c>
      <c r="D32" s="277"/>
      <c r="E32" s="277"/>
      <c r="F32" s="277"/>
      <c r="G32" s="277"/>
      <c r="H32" s="278">
        <v>68142</v>
      </c>
      <c r="I32" s="279">
        <v>96338</v>
      </c>
      <c r="J32" s="279">
        <v>116636</v>
      </c>
      <c r="K32" s="278">
        <v>85538</v>
      </c>
      <c r="L32" s="279"/>
      <c r="M32" s="279">
        <v>78087</v>
      </c>
      <c r="N32" s="279"/>
      <c r="O32" s="279"/>
      <c r="P32" s="279"/>
      <c r="Q32" s="293"/>
      <c r="R32" s="29"/>
      <c r="S32" s="747"/>
      <c r="T32" s="741"/>
      <c r="U32" s="247" t="s">
        <v>44</v>
      </c>
      <c r="V32" s="277">
        <v>337604</v>
      </c>
      <c r="W32" s="277">
        <v>330050</v>
      </c>
      <c r="X32" s="279">
        <v>300302</v>
      </c>
      <c r="Y32" s="279">
        <v>297446</v>
      </c>
      <c r="Z32" s="279">
        <v>290682</v>
      </c>
      <c r="AA32" s="281"/>
      <c r="AB32" s="281"/>
      <c r="AC32" s="281"/>
      <c r="AD32" s="281"/>
      <c r="AE32" s="281"/>
      <c r="AF32" s="281"/>
      <c r="AG32" s="281"/>
      <c r="AH32" s="661"/>
    </row>
    <row r="33" spans="1:34" s="51" customFormat="1" ht="15" thickBot="1">
      <c r="A33" s="744"/>
      <c r="B33" s="742"/>
      <c r="C33" s="247" t="s">
        <v>46</v>
      </c>
      <c r="D33" s="277"/>
      <c r="E33" s="277"/>
      <c r="F33" s="277"/>
      <c r="G33" s="277"/>
      <c r="H33" s="278">
        <v>123932</v>
      </c>
      <c r="I33" s="279">
        <v>169493</v>
      </c>
      <c r="J33" s="279">
        <v>217135</v>
      </c>
      <c r="K33" s="278">
        <v>158111</v>
      </c>
      <c r="L33" s="279"/>
      <c r="M33" s="279">
        <v>124755</v>
      </c>
      <c r="N33" s="279"/>
      <c r="O33" s="279"/>
      <c r="P33" s="279"/>
      <c r="Q33" s="293"/>
      <c r="R33" s="29"/>
      <c r="S33" s="748"/>
      <c r="T33" s="743"/>
      <c r="U33" s="248" t="s">
        <v>46</v>
      </c>
      <c r="V33" s="282">
        <v>487685</v>
      </c>
      <c r="W33" s="282">
        <v>511251</v>
      </c>
      <c r="X33" s="283">
        <v>516562</v>
      </c>
      <c r="Y33" s="283">
        <v>446568</v>
      </c>
      <c r="Z33" s="283">
        <v>473894</v>
      </c>
      <c r="AA33" s="284"/>
      <c r="AB33" s="284"/>
      <c r="AC33" s="282"/>
      <c r="AD33" s="282"/>
      <c r="AE33" s="282"/>
      <c r="AF33" s="282"/>
      <c r="AG33" s="282"/>
      <c r="AH33" s="662"/>
    </row>
    <row r="34" spans="1:34">
      <c r="A34" s="744" t="s">
        <v>13</v>
      </c>
      <c r="B34" s="740" t="s">
        <v>53</v>
      </c>
      <c r="C34" s="247" t="s">
        <v>43</v>
      </c>
      <c r="D34" s="275"/>
      <c r="E34" s="275"/>
      <c r="F34" s="275">
        <v>545</v>
      </c>
      <c r="G34" s="275">
        <v>545</v>
      </c>
      <c r="H34" s="275">
        <v>504</v>
      </c>
      <c r="I34" s="276">
        <v>541</v>
      </c>
      <c r="J34" s="276"/>
      <c r="K34" s="285"/>
      <c r="L34" s="285"/>
      <c r="M34" s="285"/>
      <c r="N34" s="285"/>
      <c r="O34" s="285"/>
      <c r="P34" s="285"/>
      <c r="Q34" s="660"/>
      <c r="R34" s="24"/>
      <c r="S34" s="51"/>
      <c r="T34" s="51"/>
      <c r="U34" s="51"/>
      <c r="V34" s="51"/>
      <c r="W34" s="51"/>
      <c r="X34" s="51"/>
      <c r="Y34" s="51"/>
      <c r="Z34" s="51"/>
      <c r="AA34" s="51"/>
      <c r="AB34" s="51"/>
      <c r="AC34" s="51"/>
      <c r="AD34" s="51"/>
    </row>
    <row r="35" spans="1:34">
      <c r="A35" s="744"/>
      <c r="B35" s="741"/>
      <c r="C35" s="247" t="s">
        <v>44</v>
      </c>
      <c r="D35" s="275"/>
      <c r="E35" s="275"/>
      <c r="F35" s="275">
        <v>779</v>
      </c>
      <c r="G35" s="275">
        <v>779</v>
      </c>
      <c r="H35" s="275">
        <v>635</v>
      </c>
      <c r="I35" s="276">
        <v>772</v>
      </c>
      <c r="J35" s="276"/>
      <c r="K35" s="285"/>
      <c r="L35" s="285"/>
      <c r="M35" s="285"/>
      <c r="N35" s="285"/>
      <c r="O35" s="285"/>
      <c r="P35" s="285"/>
      <c r="Q35" s="660"/>
      <c r="R35" s="24"/>
    </row>
    <row r="36" spans="1:34">
      <c r="A36" s="744"/>
      <c r="B36" s="742"/>
      <c r="C36" s="247" t="s">
        <v>46</v>
      </c>
      <c r="D36" s="275"/>
      <c r="E36" s="275"/>
      <c r="F36" s="275">
        <v>1324</v>
      </c>
      <c r="G36" s="275">
        <v>1324</v>
      </c>
      <c r="H36" s="275">
        <v>1139</v>
      </c>
      <c r="I36" s="276">
        <f>SUM(I34:I35)</f>
        <v>1313</v>
      </c>
      <c r="J36" s="276"/>
      <c r="K36" s="285"/>
      <c r="L36" s="285"/>
      <c r="M36" s="285"/>
      <c r="N36" s="285"/>
      <c r="O36" s="285"/>
      <c r="P36" s="285"/>
      <c r="Q36" s="660"/>
      <c r="R36" s="24"/>
    </row>
    <row r="37" spans="1:34">
      <c r="A37" s="744"/>
      <c r="B37" s="740" t="s">
        <v>52</v>
      </c>
      <c r="C37" s="247" t="s">
        <v>43</v>
      </c>
      <c r="D37" s="275">
        <v>1005</v>
      </c>
      <c r="E37" s="275">
        <v>1005</v>
      </c>
      <c r="F37" s="275">
        <v>4810</v>
      </c>
      <c r="G37" s="275">
        <v>4810</v>
      </c>
      <c r="H37" s="275">
        <v>4890</v>
      </c>
      <c r="I37" s="276">
        <v>4891</v>
      </c>
      <c r="J37" s="276"/>
      <c r="K37" s="285"/>
      <c r="L37" s="285"/>
      <c r="M37" s="285"/>
      <c r="N37" s="285"/>
      <c r="O37" s="285"/>
      <c r="P37" s="285"/>
      <c r="Q37" s="660"/>
      <c r="R37" s="24"/>
    </row>
    <row r="38" spans="1:34">
      <c r="A38" s="744"/>
      <c r="B38" s="741"/>
      <c r="C38" s="247" t="s">
        <v>44</v>
      </c>
      <c r="D38" s="275">
        <v>706</v>
      </c>
      <c r="E38" s="275">
        <v>706</v>
      </c>
      <c r="F38" s="275">
        <v>2557</v>
      </c>
      <c r="G38" s="275">
        <v>2557</v>
      </c>
      <c r="H38" s="275">
        <v>2993</v>
      </c>
      <c r="I38" s="276">
        <v>2997</v>
      </c>
      <c r="J38" s="276"/>
      <c r="K38" s="285"/>
      <c r="L38" s="285"/>
      <c r="M38" s="285"/>
      <c r="N38" s="285"/>
      <c r="O38" s="285"/>
      <c r="P38" s="285"/>
      <c r="Q38" s="660"/>
      <c r="R38" s="24"/>
    </row>
    <row r="39" spans="1:34">
      <c r="A39" s="744"/>
      <c r="B39" s="742"/>
      <c r="C39" s="247" t="s">
        <v>46</v>
      </c>
      <c r="D39" s="275">
        <v>1711</v>
      </c>
      <c r="E39" s="275">
        <v>1711</v>
      </c>
      <c r="F39" s="275">
        <v>7367</v>
      </c>
      <c r="G39" s="275">
        <v>7367</v>
      </c>
      <c r="H39" s="275">
        <v>7883</v>
      </c>
      <c r="I39" s="276">
        <f>SUM(I37:I38)</f>
        <v>7888</v>
      </c>
      <c r="J39" s="276"/>
      <c r="K39" s="285"/>
      <c r="L39" s="285"/>
      <c r="M39" s="285"/>
      <c r="N39" s="285"/>
      <c r="O39" s="285"/>
      <c r="P39" s="285"/>
      <c r="Q39" s="660"/>
      <c r="R39" s="24"/>
      <c r="S39" s="29" t="s">
        <v>26</v>
      </c>
    </row>
    <row r="40" spans="1:34">
      <c r="A40" s="744"/>
      <c r="B40" s="740" t="s">
        <v>51</v>
      </c>
      <c r="C40" s="247" t="s">
        <v>43</v>
      </c>
      <c r="D40" s="275">
        <v>419</v>
      </c>
      <c r="E40" s="275">
        <v>419</v>
      </c>
      <c r="F40" s="275">
        <v>3667</v>
      </c>
      <c r="G40" s="275">
        <v>3667</v>
      </c>
      <c r="H40" s="275">
        <v>4590</v>
      </c>
      <c r="I40" s="276">
        <v>4592</v>
      </c>
      <c r="J40" s="276"/>
      <c r="K40" s="285"/>
      <c r="L40" s="285"/>
      <c r="M40" s="285"/>
      <c r="N40" s="285"/>
      <c r="O40" s="285"/>
      <c r="P40" s="285"/>
      <c r="Q40" s="660"/>
      <c r="R40" s="24"/>
      <c r="S40" s="675" t="s">
        <v>426</v>
      </c>
      <c r="T40" s="675"/>
      <c r="U40" s="675"/>
      <c r="V40" s="675"/>
      <c r="W40" s="675"/>
      <c r="X40" s="675"/>
      <c r="Y40" s="675"/>
      <c r="Z40" s="675"/>
      <c r="AA40" s="675"/>
      <c r="AB40" s="675"/>
      <c r="AC40" s="675"/>
      <c r="AD40" s="675"/>
    </row>
    <row r="41" spans="1:34" ht="15" customHeight="1">
      <c r="A41" s="744"/>
      <c r="B41" s="741"/>
      <c r="C41" s="247" t="s">
        <v>44</v>
      </c>
      <c r="D41" s="275">
        <v>1056</v>
      </c>
      <c r="E41" s="275">
        <v>1056</v>
      </c>
      <c r="F41" s="275">
        <v>4560</v>
      </c>
      <c r="G41" s="275">
        <v>4560</v>
      </c>
      <c r="H41" s="275">
        <v>5447</v>
      </c>
      <c r="I41" s="276">
        <v>5884</v>
      </c>
      <c r="J41" s="276"/>
      <c r="K41" s="285"/>
      <c r="L41" s="285"/>
      <c r="M41" s="285"/>
      <c r="N41" s="285"/>
      <c r="O41" s="285"/>
      <c r="P41" s="285"/>
      <c r="Q41" s="660"/>
      <c r="R41" s="24"/>
      <c r="S41" s="675"/>
      <c r="T41" s="675"/>
      <c r="U41" s="675"/>
      <c r="V41" s="675"/>
      <c r="W41" s="675"/>
      <c r="X41" s="675"/>
      <c r="Y41" s="675"/>
      <c r="Z41" s="675"/>
      <c r="AA41" s="675"/>
      <c r="AB41" s="675"/>
      <c r="AC41" s="675"/>
      <c r="AD41" s="675"/>
    </row>
    <row r="42" spans="1:34" ht="15" customHeight="1">
      <c r="A42" s="744"/>
      <c r="B42" s="742"/>
      <c r="C42" s="247" t="s">
        <v>46</v>
      </c>
      <c r="D42" s="275">
        <v>1475</v>
      </c>
      <c r="E42" s="275">
        <v>1475</v>
      </c>
      <c r="F42" s="275">
        <v>8227</v>
      </c>
      <c r="G42" s="275">
        <v>8227</v>
      </c>
      <c r="H42" s="275">
        <v>10037</v>
      </c>
      <c r="I42" s="276">
        <f>SUM(I40:I41)</f>
        <v>10476</v>
      </c>
      <c r="J42" s="276"/>
      <c r="K42" s="285"/>
      <c r="L42" s="285"/>
      <c r="M42" s="285"/>
      <c r="N42" s="285"/>
      <c r="O42" s="285"/>
      <c r="P42" s="285"/>
      <c r="Q42" s="660"/>
      <c r="R42" s="24"/>
      <c r="S42" s="675"/>
      <c r="T42" s="675"/>
      <c r="U42" s="675"/>
      <c r="V42" s="675"/>
      <c r="W42" s="675"/>
      <c r="X42" s="675"/>
      <c r="Y42" s="675"/>
      <c r="Z42" s="675"/>
      <c r="AA42" s="675"/>
      <c r="AB42" s="675"/>
      <c r="AC42" s="675"/>
      <c r="AD42" s="675"/>
    </row>
    <row r="43" spans="1:34">
      <c r="A43" s="744"/>
      <c r="B43" s="740" t="s">
        <v>50</v>
      </c>
      <c r="C43" s="247" t="s">
        <v>43</v>
      </c>
      <c r="D43" s="275">
        <v>116</v>
      </c>
      <c r="E43" s="275">
        <v>116</v>
      </c>
      <c r="F43" s="275">
        <v>1230</v>
      </c>
      <c r="G43" s="275">
        <v>1230</v>
      </c>
      <c r="H43" s="275">
        <v>1891</v>
      </c>
      <c r="I43" s="276">
        <v>1952</v>
      </c>
      <c r="J43" s="276"/>
      <c r="K43" s="285"/>
      <c r="L43" s="285"/>
      <c r="M43" s="285"/>
      <c r="N43" s="285"/>
      <c r="O43" s="285"/>
      <c r="P43" s="285"/>
      <c r="Q43" s="660"/>
      <c r="R43" s="24"/>
      <c r="S43" s="675"/>
      <c r="T43" s="675"/>
      <c r="U43" s="675"/>
      <c r="V43" s="675"/>
      <c r="W43" s="675"/>
      <c r="X43" s="675"/>
      <c r="Y43" s="675"/>
      <c r="Z43" s="675"/>
      <c r="AA43" s="675"/>
      <c r="AB43" s="675"/>
      <c r="AC43" s="675"/>
      <c r="AD43" s="675"/>
    </row>
    <row r="44" spans="1:34">
      <c r="A44" s="744"/>
      <c r="B44" s="741"/>
      <c r="C44" s="247" t="s">
        <v>44</v>
      </c>
      <c r="D44" s="275">
        <v>706</v>
      </c>
      <c r="E44" s="275">
        <v>706</v>
      </c>
      <c r="F44" s="275">
        <v>3107</v>
      </c>
      <c r="G44" s="275">
        <v>3107</v>
      </c>
      <c r="H44" s="275">
        <v>4327</v>
      </c>
      <c r="I44" s="276">
        <v>4562</v>
      </c>
      <c r="J44" s="276"/>
      <c r="K44" s="285"/>
      <c r="L44" s="285"/>
      <c r="M44" s="285"/>
      <c r="N44" s="285"/>
      <c r="O44" s="285"/>
      <c r="P44" s="285"/>
      <c r="Q44" s="660"/>
      <c r="R44" s="24"/>
      <c r="S44" s="746" t="s">
        <v>150</v>
      </c>
      <c r="T44" s="746"/>
      <c r="U44" s="746"/>
      <c r="V44" s="746"/>
      <c r="W44" s="746"/>
      <c r="X44" s="746"/>
      <c r="Y44" s="746"/>
      <c r="Z44" s="746"/>
      <c r="AA44" s="746"/>
      <c r="AB44" s="746"/>
      <c r="AC44" s="746"/>
      <c r="AD44" s="746"/>
    </row>
    <row r="45" spans="1:34">
      <c r="A45" s="744"/>
      <c r="B45" s="742"/>
      <c r="C45" s="247" t="s">
        <v>46</v>
      </c>
      <c r="D45" s="275">
        <v>822</v>
      </c>
      <c r="E45" s="275">
        <v>822</v>
      </c>
      <c r="F45" s="275">
        <v>4337</v>
      </c>
      <c r="G45" s="275">
        <v>4337</v>
      </c>
      <c r="H45" s="275">
        <v>6218</v>
      </c>
      <c r="I45" s="276">
        <f>SUM(I43:I44)</f>
        <v>6514</v>
      </c>
      <c r="J45" s="276"/>
      <c r="K45" s="285"/>
      <c r="L45" s="285"/>
      <c r="M45" s="285"/>
      <c r="N45" s="285"/>
      <c r="O45" s="285"/>
      <c r="P45" s="285"/>
      <c r="Q45" s="660"/>
      <c r="R45" s="24"/>
      <c r="S45" s="746"/>
      <c r="T45" s="746"/>
      <c r="U45" s="746"/>
      <c r="V45" s="746"/>
      <c r="W45" s="746"/>
      <c r="X45" s="746"/>
      <c r="Y45" s="746"/>
      <c r="Z45" s="746"/>
      <c r="AA45" s="746"/>
      <c r="AB45" s="746"/>
      <c r="AC45" s="746"/>
      <c r="AD45" s="746"/>
    </row>
    <row r="46" spans="1:34">
      <c r="A46" s="744"/>
      <c r="B46" s="740" t="s">
        <v>81</v>
      </c>
      <c r="C46" s="247" t="s">
        <v>43</v>
      </c>
      <c r="D46" s="275">
        <v>1538</v>
      </c>
      <c r="E46" s="275">
        <v>1538</v>
      </c>
      <c r="F46" s="275">
        <v>2143</v>
      </c>
      <c r="G46" s="275">
        <v>2143</v>
      </c>
      <c r="H46" s="275">
        <v>2490</v>
      </c>
      <c r="I46" s="276">
        <v>2485</v>
      </c>
      <c r="J46" s="276"/>
      <c r="K46" s="285"/>
      <c r="L46" s="285"/>
      <c r="M46" s="285"/>
      <c r="N46" s="285"/>
      <c r="O46" s="285"/>
      <c r="P46" s="285"/>
      <c r="Q46" s="660"/>
      <c r="R46" s="24"/>
      <c r="S46" s="746"/>
      <c r="T46" s="746"/>
      <c r="U46" s="746"/>
      <c r="V46" s="746"/>
      <c r="W46" s="746"/>
      <c r="X46" s="746"/>
      <c r="Y46" s="746"/>
      <c r="Z46" s="746"/>
      <c r="AA46" s="746"/>
      <c r="AB46" s="746"/>
      <c r="AC46" s="746"/>
      <c r="AD46" s="746"/>
    </row>
    <row r="47" spans="1:34" ht="15" customHeight="1">
      <c r="A47" s="744"/>
      <c r="B47" s="741"/>
      <c r="C47" s="247" t="s">
        <v>44</v>
      </c>
      <c r="D47" s="275">
        <v>838</v>
      </c>
      <c r="E47" s="275">
        <v>838</v>
      </c>
      <c r="F47" s="275">
        <v>1654</v>
      </c>
      <c r="G47" s="275">
        <v>1654</v>
      </c>
      <c r="H47" s="275">
        <v>1744</v>
      </c>
      <c r="I47" s="276">
        <v>1855</v>
      </c>
      <c r="J47" s="276"/>
      <c r="K47" s="285"/>
      <c r="L47" s="285"/>
      <c r="M47" s="285"/>
      <c r="N47" s="285"/>
      <c r="O47" s="285"/>
      <c r="P47" s="285"/>
      <c r="Q47" s="660"/>
      <c r="R47" s="24"/>
      <c r="S47" s="28" t="s">
        <v>104</v>
      </c>
      <c r="T47" s="43"/>
      <c r="U47" s="43"/>
      <c r="V47" s="43"/>
      <c r="W47" s="43"/>
      <c r="X47" s="43"/>
      <c r="Y47" s="43"/>
      <c r="Z47" s="43"/>
      <c r="AA47" s="43"/>
      <c r="AB47" s="43"/>
      <c r="AC47" s="43"/>
      <c r="AD47" s="43"/>
    </row>
    <row r="48" spans="1:34">
      <c r="A48" s="744"/>
      <c r="B48" s="742"/>
      <c r="C48" s="247" t="s">
        <v>46</v>
      </c>
      <c r="D48" s="275">
        <v>2376</v>
      </c>
      <c r="E48" s="275">
        <v>2376</v>
      </c>
      <c r="F48" s="275">
        <v>3797</v>
      </c>
      <c r="G48" s="275">
        <v>3797</v>
      </c>
      <c r="H48" s="275">
        <v>4234</v>
      </c>
      <c r="I48" s="276">
        <f>SUM(I46:I47)</f>
        <v>4340</v>
      </c>
      <c r="J48" s="276"/>
      <c r="K48" s="285"/>
      <c r="L48" s="285"/>
      <c r="M48" s="285"/>
      <c r="N48" s="285"/>
      <c r="O48" s="285"/>
      <c r="P48" s="285"/>
      <c r="Q48" s="660"/>
      <c r="R48" s="24"/>
      <c r="S48" s="28" t="s">
        <v>427</v>
      </c>
      <c r="T48" s="43"/>
      <c r="U48" s="43"/>
      <c r="V48" s="43"/>
      <c r="W48" s="43"/>
      <c r="X48" s="43"/>
      <c r="Y48" s="43"/>
      <c r="Z48" s="43"/>
      <c r="AA48" s="43"/>
      <c r="AB48" s="43"/>
      <c r="AC48" s="43"/>
      <c r="AD48" s="43"/>
    </row>
    <row r="49" spans="1:30">
      <c r="A49" s="744"/>
      <c r="B49" s="740" t="s">
        <v>49</v>
      </c>
      <c r="C49" s="247" t="s">
        <v>43</v>
      </c>
      <c r="D49" s="275">
        <v>1448</v>
      </c>
      <c r="E49" s="275">
        <v>1448</v>
      </c>
      <c r="F49" s="275">
        <v>14421</v>
      </c>
      <c r="G49" s="275">
        <v>14421</v>
      </c>
      <c r="H49" s="275">
        <v>15426</v>
      </c>
      <c r="I49" s="276">
        <v>15497</v>
      </c>
      <c r="J49" s="276"/>
      <c r="K49" s="285"/>
      <c r="L49" s="285"/>
      <c r="M49" s="285"/>
      <c r="N49" s="285"/>
      <c r="O49" s="285"/>
      <c r="P49" s="285"/>
      <c r="Q49" s="660"/>
      <c r="R49" s="24"/>
      <c r="S49" s="43"/>
      <c r="T49" s="43"/>
      <c r="U49" s="43"/>
      <c r="V49" s="43"/>
      <c r="W49" s="43"/>
      <c r="X49" s="43"/>
      <c r="Y49" s="43"/>
      <c r="Z49" s="43"/>
      <c r="AA49" s="43"/>
      <c r="AB49" s="43"/>
      <c r="AC49" s="43"/>
      <c r="AD49" s="43"/>
    </row>
    <row r="50" spans="1:30">
      <c r="A50" s="744"/>
      <c r="B50" s="741"/>
      <c r="C50" s="247" t="s">
        <v>44</v>
      </c>
      <c r="D50" s="275">
        <v>910</v>
      </c>
      <c r="E50" s="275">
        <v>910</v>
      </c>
      <c r="F50" s="275">
        <v>9847</v>
      </c>
      <c r="G50" s="275">
        <v>9847</v>
      </c>
      <c r="H50" s="275">
        <v>8335</v>
      </c>
      <c r="I50" s="276">
        <v>8449</v>
      </c>
      <c r="J50" s="276"/>
      <c r="K50" s="285"/>
      <c r="L50" s="285"/>
      <c r="M50" s="285"/>
      <c r="N50" s="285"/>
      <c r="O50" s="285"/>
      <c r="P50" s="285"/>
      <c r="Q50" s="660"/>
      <c r="R50" s="24"/>
      <c r="T50" s="28"/>
      <c r="U50" s="28"/>
      <c r="V50" s="28"/>
      <c r="W50" s="28"/>
      <c r="X50" s="28"/>
      <c r="Y50" s="28"/>
      <c r="Z50" s="28"/>
      <c r="AA50" s="28"/>
      <c r="AB50" s="28"/>
      <c r="AC50" s="28"/>
      <c r="AD50" s="28"/>
    </row>
    <row r="51" spans="1:30" ht="15" customHeight="1">
      <c r="A51" s="744"/>
      <c r="B51" s="742"/>
      <c r="C51" s="247" t="s">
        <v>46</v>
      </c>
      <c r="D51" s="275">
        <v>2358</v>
      </c>
      <c r="E51" s="275">
        <v>2358</v>
      </c>
      <c r="F51" s="275">
        <v>24268</v>
      </c>
      <c r="G51" s="275">
        <v>24268</v>
      </c>
      <c r="H51" s="275">
        <v>23761</v>
      </c>
      <c r="I51" s="276">
        <f>SUM(I49:I50)</f>
        <v>23946</v>
      </c>
      <c r="J51" s="276"/>
      <c r="K51" s="285"/>
      <c r="L51" s="285"/>
      <c r="M51" s="285"/>
      <c r="N51" s="285"/>
      <c r="O51" s="285"/>
      <c r="P51" s="285"/>
      <c r="Q51" s="660"/>
      <c r="R51" s="24"/>
      <c r="S51" s="28"/>
      <c r="T51" s="28"/>
      <c r="U51" s="28"/>
      <c r="V51" s="28"/>
      <c r="W51" s="28"/>
      <c r="X51" s="28"/>
      <c r="Y51" s="28"/>
      <c r="Z51" s="28"/>
      <c r="AA51" s="28"/>
      <c r="AB51" s="28"/>
      <c r="AC51" s="28"/>
      <c r="AD51" s="28"/>
    </row>
    <row r="52" spans="1:30">
      <c r="A52" s="744"/>
      <c r="B52" s="740" t="s">
        <v>48</v>
      </c>
      <c r="C52" s="247" t="s">
        <v>43</v>
      </c>
      <c r="D52" s="275">
        <v>2391</v>
      </c>
      <c r="E52" s="275">
        <v>2391</v>
      </c>
      <c r="F52" s="275"/>
      <c r="G52" s="275"/>
      <c r="H52" s="275"/>
      <c r="I52" s="276"/>
      <c r="J52" s="276"/>
      <c r="K52" s="285"/>
      <c r="L52" s="285"/>
      <c r="M52" s="285"/>
      <c r="N52" s="285"/>
      <c r="O52" s="285"/>
      <c r="P52" s="285"/>
      <c r="Q52" s="660"/>
      <c r="R52" s="24"/>
      <c r="S52" s="28"/>
      <c r="T52" s="28"/>
      <c r="U52" s="28"/>
      <c r="V52" s="28"/>
      <c r="W52" s="28"/>
      <c r="X52" s="28"/>
      <c r="Y52" s="28"/>
      <c r="Z52" s="28"/>
      <c r="AA52" s="28"/>
      <c r="AB52" s="28"/>
      <c r="AC52" s="28"/>
      <c r="AD52" s="28"/>
    </row>
    <row r="53" spans="1:30">
      <c r="A53" s="744"/>
      <c r="B53" s="741"/>
      <c r="C53" s="247" t="s">
        <v>44</v>
      </c>
      <c r="D53" s="275">
        <v>1426</v>
      </c>
      <c r="E53" s="275">
        <v>1426</v>
      </c>
      <c r="F53" s="275"/>
      <c r="G53" s="275"/>
      <c r="H53" s="275"/>
      <c r="I53" s="276"/>
      <c r="J53" s="276"/>
      <c r="K53" s="285"/>
      <c r="L53" s="285"/>
      <c r="M53" s="285"/>
      <c r="N53" s="285"/>
      <c r="O53" s="285"/>
      <c r="P53" s="285"/>
      <c r="Q53" s="660"/>
      <c r="R53" s="24"/>
    </row>
    <row r="54" spans="1:30">
      <c r="A54" s="744"/>
      <c r="B54" s="742"/>
      <c r="C54" s="247" t="s">
        <v>46</v>
      </c>
      <c r="D54" s="275">
        <v>3817</v>
      </c>
      <c r="E54" s="275">
        <v>3817</v>
      </c>
      <c r="F54" s="275"/>
      <c r="G54" s="275"/>
      <c r="H54" s="275"/>
      <c r="I54" s="276"/>
      <c r="J54" s="276"/>
      <c r="K54" s="285"/>
      <c r="L54" s="285"/>
      <c r="M54" s="285"/>
      <c r="N54" s="285"/>
      <c r="O54" s="285"/>
      <c r="P54" s="285"/>
      <c r="Q54" s="660"/>
      <c r="R54" s="24"/>
    </row>
    <row r="55" spans="1:30">
      <c r="A55" s="744"/>
      <c r="B55" s="740" t="s">
        <v>47</v>
      </c>
      <c r="C55" s="247" t="s">
        <v>43</v>
      </c>
      <c r="D55" s="275">
        <v>225</v>
      </c>
      <c r="E55" s="275">
        <v>225</v>
      </c>
      <c r="F55" s="275">
        <v>2661</v>
      </c>
      <c r="G55" s="275">
        <v>2661</v>
      </c>
      <c r="H55" s="275">
        <v>2563</v>
      </c>
      <c r="I55" s="276">
        <v>2658</v>
      </c>
      <c r="J55" s="276"/>
      <c r="K55" s="285"/>
      <c r="L55" s="285"/>
      <c r="M55" s="285"/>
      <c r="N55" s="285"/>
      <c r="O55" s="285"/>
      <c r="P55" s="285"/>
      <c r="Q55" s="660"/>
      <c r="R55" s="24"/>
    </row>
    <row r="56" spans="1:30">
      <c r="A56" s="744"/>
      <c r="B56" s="741"/>
      <c r="C56" s="247" t="s">
        <v>44</v>
      </c>
      <c r="D56" s="275">
        <v>220</v>
      </c>
      <c r="E56" s="275">
        <v>220</v>
      </c>
      <c r="F56" s="275">
        <v>1544</v>
      </c>
      <c r="G56" s="275">
        <v>1544</v>
      </c>
      <c r="H56" s="275">
        <v>1381</v>
      </c>
      <c r="I56" s="276">
        <v>1452</v>
      </c>
      <c r="J56" s="276"/>
      <c r="K56" s="285"/>
      <c r="L56" s="285"/>
      <c r="M56" s="285"/>
      <c r="N56" s="285"/>
      <c r="O56" s="285"/>
      <c r="P56" s="285"/>
      <c r="Q56" s="660"/>
      <c r="R56" s="24"/>
    </row>
    <row r="57" spans="1:30">
      <c r="A57" s="744"/>
      <c r="B57" s="742"/>
      <c r="C57" s="247" t="s">
        <v>46</v>
      </c>
      <c r="D57" s="275">
        <v>445</v>
      </c>
      <c r="E57" s="275">
        <v>445</v>
      </c>
      <c r="F57" s="275">
        <v>4205</v>
      </c>
      <c r="G57" s="275">
        <v>4205</v>
      </c>
      <c r="H57" s="275">
        <v>3944</v>
      </c>
      <c r="I57" s="276">
        <f>SUM(I55:I56)</f>
        <v>4110</v>
      </c>
      <c r="J57" s="276"/>
      <c r="K57" s="285"/>
      <c r="L57" s="285"/>
      <c r="M57" s="285"/>
      <c r="N57" s="285"/>
      <c r="O57" s="285"/>
      <c r="P57" s="285"/>
      <c r="Q57" s="660"/>
      <c r="R57" s="24"/>
    </row>
    <row r="58" spans="1:30" s="51" customFormat="1">
      <c r="A58" s="744"/>
      <c r="B58" s="740" t="s">
        <v>46</v>
      </c>
      <c r="C58" s="247" t="s">
        <v>43</v>
      </c>
      <c r="D58" s="277">
        <v>7142</v>
      </c>
      <c r="E58" s="277">
        <v>7142</v>
      </c>
      <c r="F58" s="277">
        <v>29477</v>
      </c>
      <c r="G58" s="277">
        <v>29477</v>
      </c>
      <c r="H58" s="277">
        <v>32354</v>
      </c>
      <c r="I58" s="279">
        <f t="shared" ref="I58:I59" si="0">I34+I37+I40+I43+I46+I49+I55</f>
        <v>32616</v>
      </c>
      <c r="J58" s="281"/>
      <c r="K58" s="281"/>
      <c r="L58" s="281"/>
      <c r="M58" s="281"/>
      <c r="N58" s="281"/>
      <c r="O58" s="281"/>
      <c r="P58" s="281"/>
      <c r="Q58" s="661"/>
      <c r="R58" s="29"/>
    </row>
    <row r="59" spans="1:30" s="51" customFormat="1">
      <c r="A59" s="744"/>
      <c r="B59" s="741"/>
      <c r="C59" s="247" t="s">
        <v>44</v>
      </c>
      <c r="D59" s="277">
        <v>5862</v>
      </c>
      <c r="E59" s="277">
        <v>5862</v>
      </c>
      <c r="F59" s="277">
        <v>24048</v>
      </c>
      <c r="G59" s="277">
        <v>24048</v>
      </c>
      <c r="H59" s="277">
        <v>24862</v>
      </c>
      <c r="I59" s="279">
        <f t="shared" si="0"/>
        <v>25971</v>
      </c>
      <c r="J59" s="281"/>
      <c r="K59" s="281"/>
      <c r="L59" s="281"/>
      <c r="M59" s="281"/>
      <c r="N59" s="281"/>
      <c r="O59" s="281"/>
      <c r="P59" s="281"/>
      <c r="Q59" s="661"/>
      <c r="R59" s="29"/>
    </row>
    <row r="60" spans="1:30" s="51" customFormat="1" ht="15" thickBot="1">
      <c r="A60" s="745"/>
      <c r="B60" s="743"/>
      <c r="C60" s="248" t="s">
        <v>46</v>
      </c>
      <c r="D60" s="282">
        <v>13004</v>
      </c>
      <c r="E60" s="282">
        <v>13004</v>
      </c>
      <c r="F60" s="282">
        <v>53525</v>
      </c>
      <c r="G60" s="282">
        <v>53525</v>
      </c>
      <c r="H60" s="282">
        <v>57216</v>
      </c>
      <c r="I60" s="283">
        <f t="shared" ref="I60" si="1">I58+I59</f>
        <v>58587</v>
      </c>
      <c r="J60" s="284"/>
      <c r="K60" s="284"/>
      <c r="L60" s="284"/>
      <c r="M60" s="284"/>
      <c r="N60" s="284"/>
      <c r="O60" s="284"/>
      <c r="P60" s="284"/>
      <c r="Q60" s="662"/>
      <c r="R60" s="29"/>
    </row>
    <row r="61" spans="1:30" ht="15" customHeight="1">
      <c r="R61" s="24"/>
    </row>
    <row r="62" spans="1:30">
      <c r="R62" s="24"/>
    </row>
    <row r="63" spans="1:30">
      <c r="R63" s="24"/>
    </row>
    <row r="64" spans="1:30">
      <c r="R64" s="24"/>
    </row>
    <row r="65" spans="18:18">
      <c r="R65" s="24"/>
    </row>
    <row r="66" spans="18:18">
      <c r="R66" s="24"/>
    </row>
    <row r="67" spans="18:18">
      <c r="R67" s="24"/>
    </row>
    <row r="68" spans="18:18">
      <c r="R68" s="24"/>
    </row>
    <row r="69" spans="18:18">
      <c r="R69" s="24"/>
    </row>
    <row r="70" spans="18:18">
      <c r="R70" s="24"/>
    </row>
    <row r="71" spans="18:18">
      <c r="R71" s="24"/>
    </row>
    <row r="72" spans="18:18">
      <c r="R72" s="24"/>
    </row>
    <row r="73" spans="18:18">
      <c r="R73" s="24"/>
    </row>
    <row r="74" spans="18:18">
      <c r="R74" s="24"/>
    </row>
    <row r="75" spans="18:18">
      <c r="R75" s="24"/>
    </row>
    <row r="76" spans="18:18">
      <c r="R76" s="35"/>
    </row>
    <row r="82" spans="1:18">
      <c r="R82" s="24"/>
    </row>
    <row r="83" spans="1:18">
      <c r="R83" s="24"/>
    </row>
    <row r="84" spans="1:18">
      <c r="R84" s="24"/>
    </row>
    <row r="85" spans="1:18">
      <c r="R85" s="24"/>
    </row>
    <row r="86" spans="1:18">
      <c r="R86" s="24"/>
    </row>
    <row r="87" spans="1:18">
      <c r="R87" s="24"/>
    </row>
    <row r="88" spans="1:18" s="51" customFormat="1">
      <c r="R88" s="29"/>
    </row>
    <row r="89" spans="1:18" s="51" customFormat="1">
      <c r="R89" s="29"/>
    </row>
    <row r="90" spans="1:18" s="51" customFormat="1">
      <c r="R90" s="29"/>
    </row>
    <row r="91" spans="1:18">
      <c r="A91" s="24"/>
      <c r="B91" s="24"/>
      <c r="C91" s="24"/>
      <c r="D91" s="24"/>
      <c r="E91" s="24"/>
      <c r="F91" s="24"/>
      <c r="G91" s="24"/>
      <c r="H91" s="24"/>
      <c r="I91" s="24"/>
      <c r="J91" s="24"/>
      <c r="K91" s="24"/>
      <c r="L91" s="24"/>
      <c r="M91" s="24"/>
      <c r="N91" s="24"/>
      <c r="O91" s="24"/>
      <c r="P91" s="24"/>
      <c r="Q91" s="24"/>
      <c r="R91" s="24"/>
    </row>
    <row r="92" spans="1:18">
      <c r="B92" s="24" t="s">
        <v>16</v>
      </c>
      <c r="C92" s="24"/>
      <c r="D92" s="24"/>
      <c r="E92" s="24"/>
      <c r="F92" s="24"/>
      <c r="G92" s="24"/>
      <c r="H92" s="24"/>
      <c r="I92" s="24"/>
      <c r="J92" s="24"/>
      <c r="K92" s="24"/>
      <c r="L92" s="24"/>
      <c r="M92" s="24"/>
      <c r="N92" s="24"/>
      <c r="O92" s="24"/>
      <c r="P92" s="24"/>
      <c r="Q92" s="24"/>
      <c r="R92" s="24"/>
    </row>
    <row r="93" spans="1:18">
      <c r="G93" s="24"/>
      <c r="H93" s="24"/>
      <c r="I93" s="24"/>
      <c r="J93" s="24"/>
      <c r="K93" s="24"/>
      <c r="L93" s="24"/>
      <c r="M93" s="24"/>
      <c r="N93" s="24"/>
      <c r="O93" s="24"/>
      <c r="P93" s="24"/>
      <c r="Q93" s="24"/>
      <c r="R93" s="24"/>
    </row>
    <row r="94" spans="1:18">
      <c r="A94" s="24"/>
      <c r="D94" s="24"/>
      <c r="E94" s="24"/>
      <c r="F94" s="24"/>
      <c r="G94" s="24"/>
      <c r="H94" s="24"/>
      <c r="I94" s="24"/>
      <c r="J94" s="24"/>
      <c r="K94" s="24"/>
      <c r="L94" s="24"/>
      <c r="M94" s="24"/>
      <c r="N94" s="24"/>
      <c r="O94" s="24"/>
      <c r="P94" s="24"/>
      <c r="Q94" s="24"/>
      <c r="R94" s="24"/>
    </row>
    <row r="95" spans="1:18" ht="15" customHeight="1">
      <c r="A95" s="24"/>
      <c r="B95" s="24"/>
      <c r="C95" s="24"/>
      <c r="D95" s="24"/>
      <c r="E95" s="24"/>
      <c r="F95" s="24"/>
      <c r="G95" s="24"/>
      <c r="H95" s="24"/>
      <c r="I95" s="24"/>
      <c r="J95" s="24"/>
      <c r="K95" s="24"/>
      <c r="L95" s="24"/>
      <c r="M95" s="24"/>
      <c r="N95" s="24"/>
      <c r="O95" s="24"/>
      <c r="P95" s="24"/>
      <c r="Q95" s="24"/>
      <c r="R95" s="24"/>
    </row>
    <row r="96" spans="1:18">
      <c r="A96" s="24"/>
      <c r="B96" s="24"/>
      <c r="C96" s="24"/>
      <c r="D96" s="24"/>
      <c r="E96" s="24"/>
      <c r="F96" s="24"/>
      <c r="G96" s="24"/>
      <c r="H96" s="24"/>
      <c r="I96" s="24"/>
      <c r="J96" s="24"/>
      <c r="K96" s="24"/>
      <c r="L96" s="24"/>
      <c r="M96" s="24"/>
      <c r="N96" s="24"/>
      <c r="O96" s="24"/>
      <c r="P96" s="24"/>
      <c r="Q96" s="24"/>
      <c r="R96" s="24"/>
    </row>
    <row r="97" spans="1:18">
      <c r="A97" s="24"/>
      <c r="B97" s="24"/>
      <c r="C97" s="24"/>
      <c r="D97" s="24"/>
      <c r="E97" s="24"/>
      <c r="F97" s="24"/>
      <c r="G97" s="24"/>
      <c r="H97" s="24"/>
      <c r="I97" s="24"/>
      <c r="J97" s="24"/>
      <c r="K97" s="24"/>
      <c r="L97" s="24"/>
      <c r="M97" s="24"/>
      <c r="N97" s="24"/>
      <c r="O97" s="24"/>
      <c r="P97" s="24"/>
      <c r="Q97" s="24"/>
      <c r="R97" s="24"/>
    </row>
    <row r="98" spans="1:18" ht="15" customHeight="1">
      <c r="A98" s="24"/>
      <c r="B98" s="24"/>
      <c r="C98" s="24"/>
      <c r="D98" s="24"/>
      <c r="E98" s="24"/>
      <c r="F98" s="24"/>
      <c r="G98" s="24"/>
      <c r="H98" s="24"/>
      <c r="I98" s="24"/>
      <c r="J98" s="24"/>
      <c r="K98" s="24"/>
      <c r="L98" s="24"/>
      <c r="M98" s="24"/>
      <c r="N98" s="24"/>
      <c r="O98" s="24"/>
      <c r="P98" s="24"/>
      <c r="Q98" s="24"/>
      <c r="R98" s="24"/>
    </row>
    <row r="99" spans="1:18">
      <c r="A99" s="24"/>
      <c r="B99" s="24"/>
      <c r="C99" s="24"/>
      <c r="D99" s="24"/>
      <c r="E99" s="24"/>
      <c r="F99" s="24"/>
      <c r="G99" s="24"/>
      <c r="H99" s="24"/>
      <c r="I99" s="24"/>
      <c r="J99" s="24"/>
      <c r="K99" s="24"/>
      <c r="L99" s="24"/>
      <c r="M99" s="24"/>
      <c r="N99" s="24"/>
      <c r="O99" s="24"/>
      <c r="P99" s="24"/>
      <c r="Q99" s="24"/>
      <c r="R99" s="24"/>
    </row>
    <row r="100" spans="1:18">
      <c r="A100" s="24"/>
      <c r="B100" s="24"/>
      <c r="C100" s="24"/>
      <c r="D100" s="24"/>
      <c r="E100" s="24"/>
      <c r="F100" s="24"/>
      <c r="G100" s="24"/>
      <c r="H100" s="24"/>
      <c r="I100" s="24"/>
      <c r="J100" s="24"/>
      <c r="K100" s="24"/>
      <c r="L100" s="24"/>
      <c r="M100" s="24"/>
      <c r="N100" s="24"/>
      <c r="O100" s="24"/>
      <c r="P100" s="24"/>
      <c r="Q100" s="24"/>
      <c r="R100" s="24"/>
    </row>
    <row r="101" spans="1:18" ht="15" customHeight="1">
      <c r="A101" s="24"/>
      <c r="B101" s="24"/>
      <c r="C101" s="24"/>
      <c r="D101" s="28"/>
      <c r="E101" s="28"/>
      <c r="F101" s="28"/>
      <c r="G101" s="28"/>
      <c r="H101" s="28"/>
      <c r="I101" s="28"/>
      <c r="J101" s="28"/>
      <c r="K101" s="28"/>
      <c r="L101" s="28"/>
      <c r="M101" s="28"/>
      <c r="N101" s="28"/>
      <c r="O101" s="28"/>
      <c r="P101" s="28"/>
      <c r="Q101" s="28"/>
      <c r="R101" s="28"/>
    </row>
    <row r="102" spans="1:18">
      <c r="A102" s="24"/>
      <c r="B102" s="24"/>
      <c r="C102" s="24"/>
      <c r="D102" s="28"/>
      <c r="E102" s="28"/>
      <c r="F102" s="28"/>
      <c r="G102" s="28"/>
      <c r="H102" s="28"/>
      <c r="I102" s="28"/>
      <c r="J102" s="28"/>
      <c r="K102" s="28"/>
      <c r="L102" s="28"/>
      <c r="M102" s="28"/>
      <c r="N102" s="28"/>
      <c r="O102" s="28"/>
      <c r="P102" s="28"/>
      <c r="Q102" s="28"/>
      <c r="R102" s="28"/>
    </row>
    <row r="103" spans="1:18">
      <c r="A103" s="24"/>
      <c r="B103" s="24"/>
      <c r="C103" s="24"/>
      <c r="D103" s="24"/>
      <c r="E103" s="24"/>
      <c r="F103" s="24"/>
      <c r="G103" s="24"/>
      <c r="H103" s="24"/>
      <c r="I103" s="24"/>
      <c r="J103" s="24"/>
      <c r="K103" s="24"/>
      <c r="L103" s="24"/>
      <c r="M103" s="24"/>
      <c r="N103" s="24"/>
      <c r="O103" s="24"/>
      <c r="P103" s="24"/>
      <c r="Q103" s="24"/>
      <c r="R103" s="24"/>
    </row>
    <row r="104" spans="1:18">
      <c r="A104" s="24"/>
      <c r="B104" s="24"/>
      <c r="C104" s="24"/>
      <c r="D104" s="24"/>
      <c r="E104" s="24"/>
      <c r="F104" s="24"/>
      <c r="G104" s="24"/>
      <c r="H104" s="24"/>
      <c r="I104" s="24"/>
      <c r="J104" s="24"/>
      <c r="K104" s="24"/>
      <c r="L104" s="24"/>
      <c r="M104" s="24"/>
      <c r="N104" s="24"/>
      <c r="O104" s="24"/>
      <c r="P104" s="24"/>
      <c r="Q104" s="24"/>
      <c r="R104" s="24"/>
    </row>
    <row r="105" spans="1:18">
      <c r="A105" s="24"/>
      <c r="B105" s="24"/>
      <c r="C105" s="24"/>
      <c r="D105" s="24"/>
      <c r="E105" s="24"/>
      <c r="F105" s="24"/>
      <c r="G105" s="24"/>
      <c r="H105" s="24"/>
      <c r="I105" s="24"/>
      <c r="J105" s="24"/>
      <c r="K105" s="24"/>
      <c r="L105" s="24"/>
      <c r="M105" s="24"/>
      <c r="N105" s="24"/>
      <c r="O105" s="24"/>
      <c r="P105" s="24"/>
      <c r="Q105" s="24"/>
      <c r="R105" s="24"/>
    </row>
    <row r="106" spans="1:18">
      <c r="A106" s="24"/>
      <c r="B106" s="24"/>
      <c r="C106" s="24"/>
      <c r="D106" s="24"/>
      <c r="E106" s="24"/>
      <c r="F106" s="24"/>
      <c r="G106" s="24"/>
      <c r="H106" s="24"/>
      <c r="I106" s="24"/>
      <c r="J106" s="24"/>
      <c r="K106" s="24"/>
      <c r="L106" s="24"/>
      <c r="M106" s="24"/>
      <c r="N106" s="24"/>
      <c r="O106" s="24"/>
      <c r="P106" s="24"/>
      <c r="Q106" s="24"/>
      <c r="R106" s="24"/>
    </row>
    <row r="107" spans="1:18">
      <c r="A107" s="24"/>
      <c r="B107" s="24"/>
      <c r="C107" s="24"/>
      <c r="D107" s="24"/>
      <c r="E107" s="24"/>
      <c r="F107" s="24"/>
      <c r="G107" s="24"/>
      <c r="H107" s="24"/>
      <c r="I107" s="24"/>
      <c r="J107" s="24"/>
      <c r="K107" s="24"/>
      <c r="L107" s="24"/>
      <c r="M107" s="24"/>
      <c r="N107" s="24"/>
      <c r="O107" s="24"/>
      <c r="P107" s="24"/>
      <c r="Q107" s="24"/>
      <c r="R107" s="24"/>
    </row>
    <row r="108" spans="1:18">
      <c r="A108" s="24"/>
      <c r="B108" s="24"/>
      <c r="C108" s="24"/>
      <c r="D108" s="24"/>
      <c r="E108" s="24"/>
      <c r="F108" s="24"/>
      <c r="G108" s="24"/>
      <c r="H108" s="24"/>
      <c r="I108" s="24"/>
      <c r="J108" s="24"/>
      <c r="K108" s="24"/>
      <c r="L108" s="24"/>
      <c r="M108" s="24"/>
      <c r="N108" s="24"/>
      <c r="O108" s="24"/>
      <c r="P108" s="24"/>
      <c r="Q108" s="24"/>
      <c r="R108" s="24"/>
    </row>
    <row r="109" spans="1:18">
      <c r="A109" s="24"/>
      <c r="B109" s="24"/>
      <c r="C109" s="24"/>
      <c r="D109" s="24"/>
      <c r="E109" s="24"/>
      <c r="F109" s="24"/>
      <c r="G109" s="24"/>
      <c r="H109" s="24"/>
      <c r="I109" s="24"/>
      <c r="J109" s="24"/>
      <c r="K109" s="24"/>
      <c r="L109" s="24"/>
      <c r="M109" s="24"/>
      <c r="N109" s="24"/>
      <c r="O109" s="24"/>
      <c r="P109" s="24"/>
      <c r="Q109" s="24"/>
      <c r="R109" s="24"/>
    </row>
    <row r="110" spans="1:18">
      <c r="A110" s="24"/>
      <c r="B110" s="24"/>
      <c r="C110" s="24"/>
      <c r="D110" s="24"/>
      <c r="E110" s="24"/>
      <c r="F110" s="24"/>
      <c r="G110" s="24"/>
      <c r="H110" s="24"/>
      <c r="I110" s="24"/>
      <c r="J110" s="24"/>
      <c r="K110" s="24"/>
      <c r="L110" s="24"/>
      <c r="M110" s="24"/>
      <c r="N110" s="24"/>
      <c r="O110" s="24"/>
      <c r="P110" s="24"/>
      <c r="Q110" s="24"/>
      <c r="R110" s="24"/>
    </row>
    <row r="111" spans="1:18">
      <c r="A111" s="24"/>
      <c r="B111" s="24"/>
      <c r="C111" s="24"/>
      <c r="D111" s="24"/>
      <c r="E111" s="24"/>
      <c r="F111" s="24"/>
      <c r="G111" s="24"/>
      <c r="H111" s="24"/>
      <c r="I111" s="24"/>
      <c r="J111" s="24"/>
      <c r="K111" s="24"/>
      <c r="L111" s="24"/>
      <c r="M111" s="24"/>
      <c r="N111" s="24"/>
      <c r="O111" s="24"/>
      <c r="P111" s="24"/>
      <c r="Q111" s="24"/>
      <c r="R111" s="24"/>
    </row>
    <row r="112" spans="1:18">
      <c r="A112" s="24"/>
      <c r="B112" s="24"/>
      <c r="C112" s="24"/>
      <c r="D112" s="24"/>
      <c r="E112" s="24"/>
      <c r="F112" s="24"/>
      <c r="G112" s="24"/>
      <c r="H112" s="24"/>
      <c r="I112" s="24"/>
      <c r="J112" s="24"/>
      <c r="K112" s="24"/>
      <c r="L112" s="24"/>
      <c r="M112" s="24"/>
      <c r="N112" s="24"/>
      <c r="O112" s="24"/>
      <c r="P112" s="24"/>
      <c r="Q112" s="24"/>
      <c r="R112" s="24"/>
    </row>
    <row r="113" spans="1:18">
      <c r="A113" s="24"/>
      <c r="B113" s="24"/>
      <c r="C113" s="24"/>
      <c r="D113" s="24"/>
      <c r="E113" s="24"/>
      <c r="F113" s="24"/>
      <c r="G113" s="24"/>
      <c r="H113" s="24"/>
      <c r="I113" s="24"/>
      <c r="J113" s="24"/>
      <c r="K113" s="24"/>
      <c r="L113" s="24"/>
      <c r="M113" s="24"/>
      <c r="N113" s="24"/>
      <c r="O113" s="24"/>
      <c r="P113" s="24"/>
      <c r="Q113" s="24"/>
      <c r="R113" s="24"/>
    </row>
    <row r="114" spans="1:18">
      <c r="A114" s="24"/>
      <c r="B114" s="24"/>
      <c r="C114" s="24"/>
      <c r="D114" s="24"/>
      <c r="E114" s="24"/>
      <c r="F114" s="24"/>
      <c r="G114" s="24"/>
      <c r="H114" s="24"/>
      <c r="I114" s="24"/>
      <c r="J114" s="24"/>
      <c r="K114" s="24"/>
      <c r="L114" s="24"/>
      <c r="M114" s="24"/>
      <c r="N114" s="24"/>
      <c r="O114" s="24"/>
      <c r="P114" s="24"/>
      <c r="Q114" s="24"/>
      <c r="R114" s="24"/>
    </row>
    <row r="115" spans="1:18">
      <c r="A115" s="24"/>
      <c r="B115" s="24"/>
      <c r="C115" s="24"/>
      <c r="D115" s="24"/>
      <c r="E115" s="24"/>
      <c r="F115" s="24"/>
      <c r="G115" s="24"/>
      <c r="H115" s="24"/>
      <c r="I115" s="24"/>
      <c r="J115" s="24"/>
      <c r="K115" s="24"/>
      <c r="L115" s="24"/>
      <c r="M115" s="24"/>
      <c r="N115" s="24"/>
      <c r="O115" s="24"/>
      <c r="P115" s="24"/>
      <c r="Q115" s="24"/>
      <c r="R115" s="24"/>
    </row>
    <row r="116" spans="1:18">
      <c r="A116" s="24"/>
      <c r="B116" s="24"/>
      <c r="C116" s="24"/>
      <c r="D116" s="24"/>
      <c r="E116" s="24"/>
      <c r="F116" s="24"/>
      <c r="G116" s="24"/>
      <c r="H116" s="24"/>
      <c r="I116" s="24"/>
      <c r="J116" s="24"/>
      <c r="K116" s="24"/>
      <c r="L116" s="24"/>
      <c r="M116" s="24"/>
      <c r="N116" s="24"/>
      <c r="O116" s="24"/>
      <c r="P116" s="24"/>
      <c r="Q116" s="24"/>
      <c r="R116" s="24"/>
    </row>
    <row r="117" spans="1:18">
      <c r="A117" s="24"/>
      <c r="B117" s="24"/>
      <c r="C117" s="24"/>
      <c r="D117" s="24"/>
      <c r="E117" s="24"/>
      <c r="F117" s="24"/>
      <c r="G117" s="24"/>
      <c r="H117" s="24"/>
      <c r="I117" s="24"/>
      <c r="J117" s="24"/>
      <c r="K117" s="24"/>
      <c r="L117" s="24"/>
      <c r="M117" s="24"/>
      <c r="N117" s="24"/>
      <c r="O117" s="24"/>
      <c r="P117" s="24"/>
      <c r="Q117" s="24"/>
      <c r="R117" s="24"/>
    </row>
    <row r="118" spans="1:18">
      <c r="A118" s="24"/>
      <c r="B118" s="24"/>
      <c r="C118" s="24"/>
      <c r="D118" s="24"/>
      <c r="E118" s="24"/>
      <c r="F118" s="24"/>
      <c r="G118" s="24"/>
      <c r="H118" s="24"/>
      <c r="I118" s="24"/>
      <c r="J118" s="24"/>
      <c r="K118" s="24"/>
      <c r="L118" s="24"/>
      <c r="M118" s="24"/>
      <c r="N118" s="24"/>
      <c r="O118" s="24"/>
      <c r="P118" s="24"/>
      <c r="Q118" s="24"/>
      <c r="R118" s="24"/>
    </row>
    <row r="119" spans="1:18">
      <c r="A119" s="24"/>
      <c r="B119" s="24"/>
      <c r="C119" s="24"/>
      <c r="D119" s="24"/>
      <c r="E119" s="24"/>
      <c r="F119" s="24"/>
      <c r="G119" s="24"/>
      <c r="H119" s="24"/>
      <c r="I119" s="24"/>
      <c r="J119" s="24"/>
      <c r="K119" s="24"/>
      <c r="L119" s="24"/>
      <c r="M119" s="24"/>
      <c r="N119" s="24"/>
      <c r="O119" s="24"/>
      <c r="P119" s="24"/>
      <c r="Q119" s="24"/>
      <c r="R119" s="24"/>
    </row>
    <row r="120" spans="1:18">
      <c r="A120" s="24"/>
      <c r="B120" s="24"/>
      <c r="C120" s="24"/>
      <c r="D120" s="24"/>
      <c r="E120" s="24"/>
      <c r="F120" s="24"/>
      <c r="G120" s="24"/>
      <c r="H120" s="24"/>
      <c r="I120" s="24"/>
      <c r="J120" s="24"/>
      <c r="K120" s="24"/>
      <c r="L120" s="24"/>
      <c r="M120" s="24"/>
      <c r="N120" s="24"/>
      <c r="O120" s="24"/>
      <c r="P120" s="24"/>
      <c r="Q120" s="24"/>
      <c r="R120" s="24"/>
    </row>
    <row r="121" spans="1:18">
      <c r="A121" s="24"/>
      <c r="B121" s="24"/>
      <c r="C121" s="24"/>
      <c r="D121" s="24"/>
      <c r="E121" s="24"/>
      <c r="F121" s="24"/>
      <c r="G121" s="24"/>
      <c r="H121" s="24"/>
      <c r="I121" s="24"/>
      <c r="J121" s="24"/>
      <c r="K121" s="24"/>
      <c r="L121" s="24"/>
      <c r="M121" s="24"/>
      <c r="N121" s="24"/>
      <c r="O121" s="24"/>
      <c r="P121" s="24"/>
      <c r="Q121" s="24"/>
      <c r="R121" s="24"/>
    </row>
    <row r="122" spans="1:18">
      <c r="A122" s="24"/>
      <c r="B122" s="24"/>
      <c r="C122" s="24"/>
      <c r="D122" s="24"/>
      <c r="E122" s="24"/>
      <c r="F122" s="24"/>
      <c r="G122" s="24"/>
      <c r="H122" s="24"/>
      <c r="I122" s="24"/>
      <c r="J122" s="24"/>
      <c r="K122" s="24"/>
      <c r="L122" s="24"/>
      <c r="M122" s="24"/>
      <c r="N122" s="24"/>
      <c r="O122" s="24"/>
      <c r="P122" s="24"/>
      <c r="Q122" s="24"/>
      <c r="R122" s="24"/>
    </row>
    <row r="123" spans="1:18">
      <c r="A123" s="24"/>
      <c r="B123" s="24"/>
      <c r="C123" s="24"/>
      <c r="D123" s="24"/>
      <c r="E123" s="24"/>
      <c r="F123" s="24"/>
      <c r="G123" s="24"/>
      <c r="H123" s="24"/>
      <c r="I123" s="24"/>
      <c r="J123" s="24"/>
      <c r="K123" s="24"/>
      <c r="L123" s="24"/>
      <c r="M123" s="24"/>
      <c r="N123" s="24"/>
      <c r="O123" s="24"/>
      <c r="P123" s="24"/>
      <c r="Q123" s="24"/>
      <c r="R123" s="24"/>
    </row>
    <row r="124" spans="1:18">
      <c r="A124" s="24"/>
      <c r="B124" s="24"/>
      <c r="C124" s="24"/>
      <c r="D124" s="24"/>
      <c r="E124" s="24"/>
      <c r="F124" s="24"/>
      <c r="G124" s="24"/>
      <c r="H124" s="24"/>
      <c r="I124" s="24"/>
      <c r="J124" s="24"/>
      <c r="K124" s="24"/>
      <c r="L124" s="24"/>
      <c r="M124" s="24"/>
      <c r="N124" s="24"/>
      <c r="O124" s="24"/>
      <c r="P124" s="24"/>
      <c r="Q124" s="24"/>
      <c r="R124" s="24"/>
    </row>
    <row r="125" spans="1:18">
      <c r="A125" s="24"/>
      <c r="B125" s="24"/>
      <c r="C125" s="24"/>
      <c r="D125" s="24"/>
      <c r="E125" s="24"/>
      <c r="F125" s="24"/>
      <c r="G125" s="24"/>
      <c r="H125" s="24"/>
      <c r="I125" s="24"/>
      <c r="J125" s="24"/>
      <c r="K125" s="24"/>
      <c r="L125" s="24"/>
      <c r="M125" s="24"/>
      <c r="N125" s="24"/>
      <c r="O125" s="24"/>
      <c r="P125" s="24"/>
      <c r="Q125" s="24"/>
      <c r="R125" s="24"/>
    </row>
    <row r="126" spans="1:18">
      <c r="A126" s="24"/>
      <c r="B126" s="24"/>
      <c r="C126" s="24"/>
      <c r="D126" s="24"/>
      <c r="E126" s="24"/>
      <c r="F126" s="24"/>
      <c r="G126" s="24"/>
      <c r="H126" s="24"/>
      <c r="I126" s="24"/>
      <c r="J126" s="24"/>
      <c r="K126" s="24"/>
      <c r="L126" s="24"/>
      <c r="M126" s="24"/>
      <c r="N126" s="24"/>
      <c r="O126" s="24"/>
      <c r="P126" s="24"/>
      <c r="Q126" s="24"/>
      <c r="R126" s="24"/>
    </row>
    <row r="127" spans="1:18">
      <c r="A127" s="24"/>
      <c r="B127" s="24"/>
      <c r="C127" s="24"/>
      <c r="D127" s="24"/>
      <c r="E127" s="24"/>
      <c r="F127" s="24"/>
      <c r="G127" s="24"/>
      <c r="H127" s="24"/>
      <c r="I127" s="24"/>
      <c r="J127" s="24"/>
      <c r="K127" s="24"/>
      <c r="L127" s="24"/>
      <c r="M127" s="24"/>
      <c r="N127" s="24"/>
      <c r="O127" s="24"/>
      <c r="P127" s="24"/>
      <c r="Q127" s="24"/>
      <c r="R127" s="24"/>
    </row>
    <row r="128" spans="1:18">
      <c r="A128" s="24"/>
      <c r="B128" s="24"/>
      <c r="C128" s="24"/>
      <c r="D128" s="24"/>
      <c r="E128" s="24"/>
      <c r="F128" s="24"/>
      <c r="G128" s="24"/>
      <c r="H128" s="24"/>
      <c r="I128" s="24"/>
      <c r="J128" s="24"/>
      <c r="K128" s="24"/>
      <c r="L128" s="24"/>
      <c r="M128" s="24"/>
      <c r="N128" s="24"/>
      <c r="O128" s="24"/>
      <c r="P128" s="24"/>
      <c r="Q128" s="24"/>
      <c r="R128" s="24"/>
    </row>
    <row r="129" spans="1:18">
      <c r="A129" s="24"/>
      <c r="B129" s="24"/>
      <c r="C129" s="24"/>
      <c r="D129" s="24"/>
      <c r="E129" s="24"/>
      <c r="F129" s="24"/>
      <c r="G129" s="24"/>
      <c r="H129" s="24"/>
      <c r="I129" s="24"/>
      <c r="J129" s="24"/>
      <c r="K129" s="24"/>
      <c r="L129" s="24"/>
      <c r="M129" s="24"/>
      <c r="N129" s="24"/>
      <c r="O129" s="24"/>
      <c r="P129" s="24"/>
      <c r="Q129" s="24"/>
      <c r="R129" s="24"/>
    </row>
    <row r="130" spans="1:18">
      <c r="A130" s="24"/>
      <c r="B130" s="24"/>
      <c r="C130" s="24"/>
      <c r="D130" s="24"/>
      <c r="E130" s="24"/>
      <c r="F130" s="24"/>
      <c r="G130" s="24"/>
      <c r="H130" s="24"/>
      <c r="I130" s="24"/>
      <c r="J130" s="24"/>
      <c r="K130" s="24"/>
      <c r="L130" s="24"/>
      <c r="M130" s="24"/>
      <c r="N130" s="24"/>
      <c r="O130" s="24"/>
      <c r="P130" s="24"/>
      <c r="Q130" s="24"/>
      <c r="R130" s="24"/>
    </row>
    <row r="131" spans="1:18">
      <c r="A131" s="24"/>
      <c r="B131" s="24"/>
      <c r="C131" s="24"/>
      <c r="D131" s="24"/>
      <c r="E131" s="24"/>
      <c r="F131" s="24"/>
      <c r="G131" s="24"/>
      <c r="H131" s="24"/>
      <c r="I131" s="24"/>
      <c r="J131" s="24"/>
      <c r="K131" s="24"/>
      <c r="L131" s="24"/>
      <c r="M131" s="24"/>
      <c r="N131" s="24"/>
      <c r="O131" s="24"/>
      <c r="P131" s="24"/>
      <c r="Q131" s="24"/>
      <c r="R131" s="24"/>
    </row>
    <row r="132" spans="1:18">
      <c r="A132" s="24"/>
      <c r="B132" s="24"/>
      <c r="C132" s="24"/>
      <c r="D132" s="24"/>
      <c r="E132" s="24"/>
      <c r="F132" s="24"/>
      <c r="G132" s="24"/>
      <c r="H132" s="24"/>
      <c r="I132" s="24"/>
      <c r="J132" s="24"/>
      <c r="K132" s="24"/>
      <c r="L132" s="24"/>
      <c r="M132" s="24"/>
      <c r="N132" s="24"/>
      <c r="O132" s="24"/>
      <c r="P132" s="24"/>
      <c r="Q132" s="24"/>
      <c r="R132" s="24"/>
    </row>
    <row r="133" spans="1:18">
      <c r="A133" s="24"/>
      <c r="B133" s="24"/>
      <c r="C133" s="24"/>
      <c r="D133" s="24"/>
      <c r="E133" s="24"/>
      <c r="F133" s="24"/>
      <c r="G133" s="24"/>
      <c r="H133" s="24"/>
      <c r="I133" s="24"/>
      <c r="J133" s="24"/>
      <c r="K133" s="24"/>
      <c r="L133" s="24"/>
      <c r="M133" s="24"/>
      <c r="N133" s="24"/>
      <c r="O133" s="24"/>
      <c r="P133" s="24"/>
      <c r="Q133" s="24"/>
      <c r="R133" s="24"/>
    </row>
    <row r="134" spans="1:18">
      <c r="A134" s="24"/>
      <c r="B134" s="24"/>
      <c r="C134" s="24"/>
      <c r="D134" s="24"/>
      <c r="E134" s="24"/>
      <c r="F134" s="24"/>
      <c r="G134" s="24"/>
      <c r="H134" s="24"/>
      <c r="I134" s="24"/>
      <c r="J134" s="24"/>
      <c r="K134" s="24"/>
      <c r="L134" s="24"/>
      <c r="M134" s="24"/>
      <c r="N134" s="24"/>
      <c r="O134" s="24"/>
      <c r="P134" s="24"/>
      <c r="Q134" s="24"/>
      <c r="R134" s="24"/>
    </row>
    <row r="135" spans="1:18">
      <c r="A135" s="24"/>
      <c r="B135" s="24"/>
      <c r="C135" s="24"/>
      <c r="D135" s="24"/>
      <c r="E135" s="24"/>
      <c r="F135" s="24"/>
      <c r="G135" s="24"/>
      <c r="H135" s="24"/>
      <c r="I135" s="24"/>
      <c r="J135" s="24"/>
      <c r="K135" s="24"/>
      <c r="L135" s="24"/>
      <c r="M135" s="24"/>
      <c r="N135" s="24"/>
      <c r="O135" s="24"/>
      <c r="P135" s="24"/>
      <c r="Q135" s="24"/>
      <c r="R135" s="24"/>
    </row>
    <row r="136" spans="1:18">
      <c r="A136" s="24"/>
      <c r="B136" s="24"/>
      <c r="C136" s="24"/>
      <c r="D136" s="24"/>
      <c r="E136" s="24"/>
      <c r="F136" s="24"/>
      <c r="G136" s="24"/>
      <c r="H136" s="24"/>
      <c r="I136" s="24"/>
      <c r="J136" s="24"/>
      <c r="K136" s="24"/>
      <c r="L136" s="24"/>
      <c r="M136" s="24"/>
      <c r="N136" s="24"/>
      <c r="O136" s="24"/>
      <c r="P136" s="24"/>
      <c r="Q136" s="24"/>
      <c r="R136" s="24"/>
    </row>
    <row r="137" spans="1:18">
      <c r="A137" s="24"/>
      <c r="B137" s="24"/>
      <c r="C137" s="24"/>
      <c r="D137" s="24"/>
      <c r="E137" s="24"/>
      <c r="F137" s="24"/>
      <c r="G137" s="24"/>
      <c r="H137" s="24"/>
      <c r="I137" s="24"/>
      <c r="J137" s="24"/>
      <c r="K137" s="24"/>
      <c r="L137" s="24"/>
      <c r="M137" s="24"/>
      <c r="N137" s="24"/>
      <c r="O137" s="24"/>
      <c r="P137" s="24"/>
      <c r="Q137" s="24"/>
      <c r="R137" s="24"/>
    </row>
    <row r="138" spans="1:18">
      <c r="A138" s="24"/>
      <c r="B138" s="24"/>
      <c r="C138" s="24"/>
      <c r="D138" s="24"/>
      <c r="E138" s="24"/>
      <c r="F138" s="24"/>
      <c r="G138" s="24"/>
      <c r="H138" s="24"/>
      <c r="I138" s="24"/>
      <c r="J138" s="24"/>
      <c r="K138" s="24"/>
      <c r="L138" s="24"/>
      <c r="M138" s="24"/>
      <c r="N138" s="24"/>
      <c r="O138" s="24"/>
      <c r="P138" s="24"/>
      <c r="Q138" s="24"/>
      <c r="R138" s="24"/>
    </row>
    <row r="139" spans="1:18">
      <c r="A139" s="24"/>
      <c r="B139" s="24"/>
      <c r="C139" s="24"/>
      <c r="D139" s="24"/>
      <c r="E139" s="24"/>
      <c r="F139" s="24"/>
      <c r="G139" s="24"/>
      <c r="H139" s="24"/>
      <c r="I139" s="24"/>
      <c r="J139" s="24"/>
      <c r="K139" s="24"/>
      <c r="L139" s="24"/>
      <c r="M139" s="24"/>
      <c r="N139" s="24"/>
      <c r="O139" s="24"/>
      <c r="P139" s="24"/>
      <c r="Q139" s="24"/>
      <c r="R139" s="24"/>
    </row>
    <row r="140" spans="1:18">
      <c r="A140" s="24"/>
      <c r="B140" s="24"/>
      <c r="C140" s="24"/>
      <c r="D140" s="24"/>
      <c r="E140" s="24"/>
      <c r="F140" s="24"/>
      <c r="G140" s="24"/>
      <c r="H140" s="24"/>
      <c r="I140" s="24"/>
      <c r="J140" s="24"/>
      <c r="K140" s="24"/>
      <c r="L140" s="24"/>
      <c r="M140" s="24"/>
      <c r="N140" s="24"/>
      <c r="O140" s="24"/>
      <c r="P140" s="24"/>
      <c r="Q140" s="24"/>
      <c r="R140" s="24"/>
    </row>
    <row r="141" spans="1:18">
      <c r="A141" s="24"/>
      <c r="B141" s="24"/>
      <c r="C141" s="24"/>
      <c r="D141" s="24"/>
      <c r="E141" s="24"/>
      <c r="F141" s="24"/>
      <c r="G141" s="24"/>
      <c r="H141" s="24"/>
      <c r="I141" s="24"/>
      <c r="J141" s="24"/>
      <c r="K141" s="24"/>
      <c r="L141" s="24"/>
      <c r="M141" s="24"/>
      <c r="N141" s="24"/>
      <c r="O141" s="24"/>
      <c r="P141" s="24"/>
      <c r="Q141" s="24"/>
      <c r="R141" s="24"/>
    </row>
    <row r="142" spans="1:18">
      <c r="A142" s="24"/>
      <c r="B142" s="24"/>
      <c r="C142" s="24"/>
      <c r="D142" s="24"/>
      <c r="E142" s="24"/>
      <c r="F142" s="24"/>
      <c r="G142" s="24"/>
      <c r="H142" s="24"/>
      <c r="I142" s="24"/>
      <c r="J142" s="24"/>
      <c r="K142" s="24"/>
      <c r="L142" s="24"/>
      <c r="M142" s="24"/>
      <c r="N142" s="24"/>
      <c r="O142" s="24"/>
      <c r="P142" s="24"/>
      <c r="Q142" s="24"/>
      <c r="R142" s="24"/>
    </row>
    <row r="143" spans="1:18">
      <c r="A143" s="24"/>
      <c r="B143" s="24"/>
      <c r="C143" s="24"/>
      <c r="D143" s="24"/>
      <c r="E143" s="24"/>
      <c r="F143" s="24"/>
      <c r="G143" s="24"/>
      <c r="H143" s="24"/>
      <c r="I143" s="24"/>
      <c r="J143" s="24"/>
      <c r="K143" s="24"/>
      <c r="L143" s="24"/>
      <c r="M143" s="24"/>
      <c r="N143" s="24"/>
      <c r="O143" s="24"/>
      <c r="P143" s="24"/>
      <c r="Q143" s="24"/>
      <c r="R143" s="24"/>
    </row>
    <row r="144" spans="1:18">
      <c r="A144" s="24"/>
      <c r="B144" s="24"/>
      <c r="C144" s="24"/>
      <c r="D144" s="24"/>
      <c r="E144" s="24"/>
      <c r="F144" s="24"/>
      <c r="G144" s="24"/>
      <c r="H144" s="24"/>
      <c r="I144" s="24"/>
      <c r="J144" s="24"/>
      <c r="K144" s="24"/>
      <c r="L144" s="24"/>
      <c r="M144" s="24"/>
      <c r="N144" s="24"/>
      <c r="O144" s="24"/>
      <c r="P144" s="24"/>
      <c r="Q144" s="24"/>
      <c r="R144" s="24"/>
    </row>
    <row r="145" spans="1:18">
      <c r="A145" s="24"/>
      <c r="B145" s="24"/>
      <c r="C145" s="24"/>
      <c r="D145" s="24"/>
      <c r="E145" s="24"/>
      <c r="F145" s="24"/>
      <c r="G145" s="24"/>
      <c r="H145" s="24"/>
      <c r="I145" s="24"/>
      <c r="J145" s="24"/>
      <c r="K145" s="24"/>
      <c r="L145" s="24"/>
      <c r="M145" s="24"/>
      <c r="N145" s="24"/>
      <c r="O145" s="24"/>
      <c r="P145" s="24"/>
      <c r="Q145" s="24"/>
      <c r="R145" s="24"/>
    </row>
    <row r="146" spans="1:18">
      <c r="A146" s="24"/>
      <c r="B146" s="24"/>
      <c r="C146" s="24"/>
      <c r="D146" s="24"/>
      <c r="E146" s="24"/>
      <c r="F146" s="24"/>
      <c r="G146" s="24"/>
      <c r="H146" s="24"/>
      <c r="I146" s="24"/>
      <c r="J146" s="24"/>
      <c r="K146" s="24"/>
      <c r="L146" s="24"/>
      <c r="M146" s="24"/>
      <c r="N146" s="24"/>
      <c r="O146" s="24"/>
      <c r="P146" s="24"/>
      <c r="Q146" s="24"/>
      <c r="R146" s="24"/>
    </row>
    <row r="147" spans="1:18">
      <c r="A147" s="24"/>
      <c r="B147" s="24"/>
      <c r="C147" s="24"/>
      <c r="D147" s="24"/>
      <c r="E147" s="24"/>
      <c r="F147" s="24"/>
      <c r="G147" s="24"/>
      <c r="H147" s="24"/>
      <c r="I147" s="24"/>
      <c r="J147" s="24"/>
      <c r="K147" s="24"/>
      <c r="L147" s="24"/>
      <c r="M147" s="24"/>
      <c r="N147" s="24"/>
      <c r="O147" s="24"/>
      <c r="P147" s="24"/>
      <c r="Q147" s="24"/>
      <c r="R147" s="24"/>
    </row>
    <row r="148" spans="1:18">
      <c r="A148" s="24"/>
      <c r="B148" s="24"/>
      <c r="C148" s="24"/>
      <c r="D148" s="24"/>
      <c r="E148" s="24"/>
      <c r="F148" s="24"/>
      <c r="G148" s="24"/>
      <c r="H148" s="24"/>
      <c r="I148" s="24"/>
      <c r="J148" s="24"/>
      <c r="K148" s="24"/>
      <c r="L148" s="24"/>
      <c r="M148" s="24"/>
      <c r="N148" s="24"/>
      <c r="O148" s="24"/>
      <c r="P148" s="24"/>
      <c r="Q148" s="24"/>
      <c r="R148" s="24"/>
    </row>
    <row r="149" spans="1:18">
      <c r="A149" s="24"/>
      <c r="B149" s="24"/>
      <c r="C149" s="24"/>
      <c r="D149" s="24"/>
      <c r="E149" s="24"/>
      <c r="F149" s="24"/>
      <c r="G149" s="24"/>
      <c r="H149" s="24"/>
      <c r="I149" s="24"/>
      <c r="J149" s="24"/>
      <c r="K149" s="24"/>
      <c r="L149" s="24"/>
      <c r="M149" s="24"/>
      <c r="N149" s="24"/>
      <c r="O149" s="24"/>
      <c r="P149" s="24"/>
      <c r="Q149" s="24"/>
      <c r="R149" s="24"/>
    </row>
    <row r="150" spans="1:18">
      <c r="A150" s="24"/>
      <c r="B150" s="24"/>
      <c r="C150" s="24"/>
      <c r="D150" s="24"/>
      <c r="E150" s="24"/>
      <c r="F150" s="24"/>
      <c r="G150" s="24"/>
      <c r="H150" s="24"/>
      <c r="I150" s="24"/>
      <c r="J150" s="24"/>
      <c r="K150" s="24"/>
      <c r="L150" s="24"/>
      <c r="M150" s="24"/>
      <c r="N150" s="24"/>
      <c r="O150" s="24"/>
      <c r="P150" s="24"/>
      <c r="Q150" s="24"/>
      <c r="R150" s="24"/>
    </row>
    <row r="151" spans="1:18">
      <c r="A151" s="24"/>
      <c r="B151" s="24"/>
      <c r="C151" s="24"/>
      <c r="D151" s="24"/>
      <c r="E151" s="24"/>
      <c r="F151" s="24"/>
      <c r="G151" s="24"/>
      <c r="H151" s="24"/>
      <c r="I151" s="24"/>
      <c r="J151" s="24"/>
      <c r="K151" s="24"/>
      <c r="L151" s="24"/>
      <c r="M151" s="24"/>
      <c r="N151" s="24"/>
      <c r="O151" s="24"/>
      <c r="P151" s="24"/>
      <c r="Q151" s="24"/>
      <c r="R151" s="24"/>
    </row>
    <row r="152" spans="1:18">
      <c r="A152" s="24"/>
      <c r="B152" s="24"/>
      <c r="C152" s="24"/>
      <c r="D152" s="24"/>
      <c r="E152" s="24"/>
      <c r="F152" s="24"/>
      <c r="G152" s="24"/>
      <c r="H152" s="24"/>
      <c r="I152" s="24"/>
      <c r="J152" s="24"/>
      <c r="K152" s="24"/>
      <c r="L152" s="24"/>
      <c r="M152" s="24"/>
      <c r="N152" s="24"/>
      <c r="O152" s="24"/>
      <c r="P152" s="24"/>
      <c r="Q152" s="24"/>
      <c r="R152" s="24"/>
    </row>
    <row r="153" spans="1:18">
      <c r="A153" s="24"/>
      <c r="B153" s="24"/>
      <c r="C153" s="24"/>
      <c r="D153" s="24"/>
      <c r="E153" s="24"/>
      <c r="F153" s="24"/>
      <c r="G153" s="24"/>
      <c r="H153" s="24"/>
      <c r="I153" s="24"/>
      <c r="J153" s="24"/>
      <c r="K153" s="24"/>
      <c r="L153" s="24"/>
      <c r="M153" s="24"/>
      <c r="N153" s="24"/>
      <c r="O153" s="24"/>
      <c r="P153" s="24"/>
      <c r="Q153" s="24"/>
      <c r="R153" s="24"/>
    </row>
    <row r="154" spans="1:18">
      <c r="A154" s="24"/>
      <c r="B154" s="24"/>
      <c r="C154" s="24"/>
      <c r="D154" s="24"/>
      <c r="E154" s="24"/>
      <c r="F154" s="24"/>
      <c r="G154" s="24"/>
      <c r="H154" s="24"/>
      <c r="I154" s="24"/>
      <c r="J154" s="24"/>
      <c r="K154" s="24"/>
      <c r="L154" s="24"/>
      <c r="M154" s="24"/>
      <c r="N154" s="24"/>
      <c r="O154" s="24"/>
      <c r="P154" s="24"/>
      <c r="Q154" s="24"/>
      <c r="R154" s="24"/>
    </row>
    <row r="155" spans="1:18">
      <c r="A155" s="24"/>
      <c r="B155" s="24"/>
      <c r="C155" s="24"/>
      <c r="D155" s="24"/>
      <c r="E155" s="24"/>
      <c r="F155" s="24"/>
      <c r="G155" s="24"/>
      <c r="H155" s="24"/>
      <c r="I155" s="24"/>
      <c r="J155" s="24"/>
      <c r="K155" s="24"/>
      <c r="L155" s="24"/>
      <c r="M155" s="24"/>
      <c r="N155" s="24"/>
      <c r="O155" s="24"/>
      <c r="P155" s="24"/>
      <c r="Q155" s="24"/>
      <c r="R155" s="24"/>
    </row>
    <row r="156" spans="1:18">
      <c r="A156" s="24"/>
      <c r="B156" s="24"/>
      <c r="C156" s="24"/>
      <c r="D156" s="24"/>
      <c r="E156" s="24"/>
      <c r="F156" s="24"/>
      <c r="G156" s="24"/>
      <c r="H156" s="24"/>
      <c r="I156" s="24"/>
      <c r="J156" s="24"/>
      <c r="K156" s="24"/>
      <c r="L156" s="24"/>
      <c r="M156" s="24"/>
      <c r="N156" s="24"/>
      <c r="O156" s="24"/>
      <c r="P156" s="24"/>
      <c r="Q156" s="24"/>
      <c r="R156" s="24"/>
    </row>
  </sheetData>
  <mergeCells count="34">
    <mergeCell ref="A4:A33"/>
    <mergeCell ref="B4:B6"/>
    <mergeCell ref="S4:S33"/>
    <mergeCell ref="T4:T6"/>
    <mergeCell ref="B7:B9"/>
    <mergeCell ref="T7:T9"/>
    <mergeCell ref="B10:B12"/>
    <mergeCell ref="T10:T12"/>
    <mergeCell ref="B13:B15"/>
    <mergeCell ref="T13:T15"/>
    <mergeCell ref="B16:B18"/>
    <mergeCell ref="T16:T18"/>
    <mergeCell ref="B19:B21"/>
    <mergeCell ref="T19:T21"/>
    <mergeCell ref="B22:B24"/>
    <mergeCell ref="T22:T24"/>
    <mergeCell ref="B25:B27"/>
    <mergeCell ref="T25:T27"/>
    <mergeCell ref="B28:B30"/>
    <mergeCell ref="T28:T30"/>
    <mergeCell ref="B31:B33"/>
    <mergeCell ref="T31:T33"/>
    <mergeCell ref="S40:AD43"/>
    <mergeCell ref="B43:B45"/>
    <mergeCell ref="S44:AD46"/>
    <mergeCell ref="B46:B48"/>
    <mergeCell ref="B49:B51"/>
    <mergeCell ref="B55:B57"/>
    <mergeCell ref="B58:B60"/>
    <mergeCell ref="A34:A60"/>
    <mergeCell ref="B34:B36"/>
    <mergeCell ref="B37:B39"/>
    <mergeCell ref="B40:B42"/>
    <mergeCell ref="B52:B54"/>
  </mergeCells>
  <hyperlinks>
    <hyperlink ref="R7" location="Content!B5" display="Back to Content Page" xr:uid="{00000000-0004-0000-3200-000000000000}"/>
  </hyperlinks>
  <printOptions horizontalCentered="1" verticalCentered="1"/>
  <pageMargins left="0.7" right="0.7" top="0.75" bottom="0.75" header="0.3" footer="0.3"/>
  <pageSetup paperSize="9" scale="49" orientation="landscape"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AI100"/>
  <sheetViews>
    <sheetView view="pageBreakPreview" topLeftCell="F1" zoomScale="90" zoomScaleNormal="93" zoomScaleSheetLayoutView="90" workbookViewId="0">
      <selection activeCell="AF12" sqref="AF12"/>
    </sheetView>
  </sheetViews>
  <sheetFormatPr defaultColWidth="9.21875" defaultRowHeight="14.4"/>
  <cols>
    <col min="1" max="1" width="14.77734375" customWidth="1"/>
    <col min="2" max="2" width="15.44140625" customWidth="1"/>
    <col min="3" max="3" width="10.44140625" customWidth="1"/>
    <col min="4" max="7" width="9.5546875" customWidth="1"/>
    <col min="8" max="8" width="9.77734375" customWidth="1"/>
    <col min="9" max="17" width="7" customWidth="1"/>
    <col min="18" max="18" width="4.21875" customWidth="1"/>
    <col min="19" max="19" width="13.21875" customWidth="1"/>
    <col min="20" max="20" width="14.21875" customWidth="1"/>
    <col min="22" max="24" width="9.5546875" customWidth="1"/>
    <col min="25" max="34" width="6.77734375" customWidth="1"/>
    <col min="35" max="35" width="6.5546875" customWidth="1"/>
  </cols>
  <sheetData>
    <row r="1" spans="1:35">
      <c r="A1" s="16" t="s">
        <v>715</v>
      </c>
      <c r="B1" s="24"/>
      <c r="C1" s="24"/>
      <c r="D1" s="24"/>
      <c r="E1" s="24"/>
      <c r="F1" s="24"/>
      <c r="G1" s="24"/>
      <c r="H1" s="24"/>
      <c r="I1" s="24"/>
      <c r="J1" s="24"/>
      <c r="K1" s="24"/>
      <c r="L1" s="24"/>
      <c r="M1" s="24"/>
      <c r="N1" s="24"/>
      <c r="O1" s="24"/>
      <c r="P1" s="24"/>
      <c r="Q1" s="24"/>
      <c r="R1" s="24"/>
    </row>
    <row r="2" spans="1:35" ht="15" thickBot="1">
      <c r="A2" s="15"/>
      <c r="B2" s="24"/>
      <c r="C2" s="24"/>
      <c r="D2" s="24"/>
      <c r="E2" s="24"/>
      <c r="F2" s="24"/>
      <c r="G2" s="24"/>
      <c r="H2" s="24"/>
      <c r="I2" s="24"/>
      <c r="J2" s="24"/>
      <c r="K2" s="24"/>
      <c r="L2" s="24"/>
      <c r="M2" s="24"/>
      <c r="N2" s="24"/>
      <c r="O2" s="24"/>
      <c r="P2" s="24"/>
      <c r="Q2" s="24"/>
      <c r="R2" s="24"/>
    </row>
    <row r="3" spans="1:35" s="2" customFormat="1" ht="27.6">
      <c r="A3" s="242" t="s">
        <v>15</v>
      </c>
      <c r="B3" s="243" t="s">
        <v>55</v>
      </c>
      <c r="C3" s="244"/>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6"/>
      <c r="S3" s="242" t="s">
        <v>15</v>
      </c>
      <c r="T3" s="243" t="s">
        <v>55</v>
      </c>
      <c r="U3" s="244"/>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44" t="s">
        <v>258</v>
      </c>
      <c r="B4" s="740" t="s">
        <v>53</v>
      </c>
      <c r="C4" s="121" t="s">
        <v>43</v>
      </c>
      <c r="D4" s="276"/>
      <c r="E4" s="276"/>
      <c r="F4" s="276">
        <v>439</v>
      </c>
      <c r="G4" s="276"/>
      <c r="H4" s="276"/>
      <c r="I4" s="290"/>
      <c r="J4" s="290"/>
      <c r="K4" s="290"/>
      <c r="L4" s="290"/>
      <c r="M4" s="290"/>
      <c r="N4" s="290"/>
      <c r="O4" s="290"/>
      <c r="P4" s="290"/>
      <c r="Q4" s="290"/>
      <c r="R4" s="24"/>
      <c r="S4" s="753" t="s">
        <v>10</v>
      </c>
      <c r="T4" s="740" t="s">
        <v>53</v>
      </c>
      <c r="U4" s="121" t="s">
        <v>43</v>
      </c>
      <c r="V4" s="276">
        <v>675</v>
      </c>
      <c r="W4" s="276">
        <v>836</v>
      </c>
      <c r="X4" s="276">
        <v>1067</v>
      </c>
      <c r="Y4" s="276"/>
      <c r="Z4" s="276"/>
      <c r="AA4" s="290"/>
      <c r="AB4" s="290"/>
      <c r="AC4" s="290"/>
      <c r="AD4" s="290"/>
      <c r="AE4" s="290"/>
      <c r="AF4" s="290"/>
      <c r="AG4" s="290"/>
      <c r="AH4" s="290"/>
      <c r="AI4" s="291"/>
    </row>
    <row r="5" spans="1:35">
      <c r="A5" s="744"/>
      <c r="B5" s="741"/>
      <c r="C5" s="121" t="s">
        <v>44</v>
      </c>
      <c r="D5" s="276"/>
      <c r="E5" s="276"/>
      <c r="F5" s="276">
        <v>454</v>
      </c>
      <c r="G5" s="276"/>
      <c r="H5" s="276"/>
      <c r="I5" s="290"/>
      <c r="J5" s="290"/>
      <c r="K5" s="290"/>
      <c r="L5" s="290"/>
      <c r="M5" s="290"/>
      <c r="N5" s="290"/>
      <c r="O5" s="290"/>
      <c r="P5" s="290"/>
      <c r="Q5" s="290"/>
      <c r="R5" s="24"/>
      <c r="S5" s="754"/>
      <c r="T5" s="741"/>
      <c r="U5" s="121" t="s">
        <v>44</v>
      </c>
      <c r="V5" s="276">
        <v>1031</v>
      </c>
      <c r="W5" s="276">
        <v>1060</v>
      </c>
      <c r="X5" s="276">
        <v>1270</v>
      </c>
      <c r="Y5" s="276"/>
      <c r="Z5" s="276"/>
      <c r="AA5" s="290"/>
      <c r="AB5" s="290"/>
      <c r="AC5" s="290"/>
      <c r="AD5" s="290"/>
      <c r="AE5" s="290"/>
      <c r="AF5" s="290"/>
      <c r="AG5" s="290"/>
      <c r="AH5" s="290"/>
      <c r="AI5" s="291"/>
    </row>
    <row r="6" spans="1:35">
      <c r="A6" s="744"/>
      <c r="B6" s="742"/>
      <c r="C6" s="121" t="s">
        <v>46</v>
      </c>
      <c r="D6" s="276"/>
      <c r="E6" s="276"/>
      <c r="F6" s="276">
        <v>893</v>
      </c>
      <c r="G6" s="276"/>
      <c r="H6" s="276"/>
      <c r="I6" s="290"/>
      <c r="J6" s="290"/>
      <c r="K6" s="290"/>
      <c r="L6" s="290"/>
      <c r="M6" s="290"/>
      <c r="N6" s="290"/>
      <c r="O6" s="290"/>
      <c r="P6" s="290"/>
      <c r="Q6" s="290"/>
      <c r="R6" s="24"/>
      <c r="S6" s="754"/>
      <c r="T6" s="742"/>
      <c r="U6" s="121" t="s">
        <v>46</v>
      </c>
      <c r="V6" s="276">
        <v>1706</v>
      </c>
      <c r="W6" s="276">
        <v>1896</v>
      </c>
      <c r="X6" s="276">
        <v>2337</v>
      </c>
      <c r="Y6" s="276"/>
      <c r="Z6" s="276"/>
      <c r="AA6" s="290"/>
      <c r="AB6" s="290"/>
      <c r="AC6" s="290"/>
      <c r="AD6" s="290"/>
      <c r="AE6" s="290"/>
      <c r="AF6" s="290"/>
      <c r="AG6" s="290"/>
      <c r="AH6" s="290"/>
      <c r="AI6" s="291"/>
    </row>
    <row r="7" spans="1:35">
      <c r="A7" s="744"/>
      <c r="B7" s="740" t="s">
        <v>52</v>
      </c>
      <c r="C7" s="121" t="s">
        <v>43</v>
      </c>
      <c r="D7" s="276"/>
      <c r="E7" s="276"/>
      <c r="F7" s="276">
        <v>1113</v>
      </c>
      <c r="G7" s="276">
        <v>525</v>
      </c>
      <c r="H7" s="276"/>
      <c r="I7" s="290"/>
      <c r="J7" s="290"/>
      <c r="K7" s="290"/>
      <c r="L7" s="290"/>
      <c r="M7" s="290"/>
      <c r="N7" s="290"/>
      <c r="O7" s="290"/>
      <c r="P7" s="290"/>
      <c r="Q7" s="290"/>
      <c r="R7" s="24"/>
      <c r="S7" s="754"/>
      <c r="T7" s="740" t="s">
        <v>52</v>
      </c>
      <c r="U7" s="121" t="s">
        <v>43</v>
      </c>
      <c r="V7" s="276">
        <v>680</v>
      </c>
      <c r="W7" s="276">
        <v>688</v>
      </c>
      <c r="X7" s="276">
        <v>765</v>
      </c>
      <c r="Y7" s="276"/>
      <c r="Z7" s="276"/>
      <c r="AA7" s="290"/>
      <c r="AB7" s="290"/>
      <c r="AC7" s="290"/>
      <c r="AD7" s="290"/>
      <c r="AE7" s="290"/>
      <c r="AF7" s="290"/>
      <c r="AG7" s="290"/>
      <c r="AH7" s="290"/>
      <c r="AI7" s="291"/>
    </row>
    <row r="8" spans="1:35">
      <c r="A8" s="744"/>
      <c r="B8" s="741"/>
      <c r="C8" s="121" t="s">
        <v>44</v>
      </c>
      <c r="D8" s="276"/>
      <c r="E8" s="276"/>
      <c r="F8" s="276">
        <v>827</v>
      </c>
      <c r="G8" s="276">
        <v>365</v>
      </c>
      <c r="H8" s="276"/>
      <c r="I8" s="290"/>
      <c r="J8" s="290"/>
      <c r="K8" s="290"/>
      <c r="L8" s="290"/>
      <c r="M8" s="290"/>
      <c r="N8" s="290"/>
      <c r="O8" s="290"/>
      <c r="P8" s="290"/>
      <c r="Q8" s="290"/>
      <c r="R8" s="24"/>
      <c r="S8" s="754"/>
      <c r="T8" s="741"/>
      <c r="U8" s="121" t="s">
        <v>44</v>
      </c>
      <c r="V8" s="276">
        <v>978</v>
      </c>
      <c r="W8" s="276">
        <v>1107</v>
      </c>
      <c r="X8" s="276">
        <v>1049</v>
      </c>
      <c r="Y8" s="276"/>
      <c r="Z8" s="276"/>
      <c r="AA8" s="290"/>
      <c r="AB8" s="290"/>
      <c r="AC8" s="290"/>
      <c r="AD8" s="290"/>
      <c r="AE8" s="290"/>
      <c r="AF8" s="290"/>
      <c r="AG8" s="290"/>
      <c r="AH8" s="290"/>
      <c r="AI8" s="291"/>
    </row>
    <row r="9" spans="1:35">
      <c r="A9" s="744"/>
      <c r="B9" s="742"/>
      <c r="C9" s="121" t="s">
        <v>46</v>
      </c>
      <c r="D9" s="276"/>
      <c r="E9" s="276"/>
      <c r="F9" s="276">
        <v>1940</v>
      </c>
      <c r="G9" s="276">
        <v>890</v>
      </c>
      <c r="H9" s="276"/>
      <c r="I9" s="290"/>
      <c r="J9" s="290"/>
      <c r="K9" s="290"/>
      <c r="L9" s="290"/>
      <c r="M9" s="290"/>
      <c r="N9" s="290"/>
      <c r="O9" s="290"/>
      <c r="P9" s="290"/>
      <c r="Q9" s="290"/>
      <c r="R9" s="24"/>
      <c r="S9" s="754"/>
      <c r="T9" s="742"/>
      <c r="U9" s="121" t="s">
        <v>46</v>
      </c>
      <c r="V9" s="276">
        <v>1658</v>
      </c>
      <c r="W9" s="276">
        <v>1795</v>
      </c>
      <c r="X9" s="276">
        <v>1814</v>
      </c>
      <c r="Y9" s="276"/>
      <c r="Z9" s="276"/>
      <c r="AA9" s="290"/>
      <c r="AB9" s="290"/>
      <c r="AC9" s="290"/>
      <c r="AD9" s="290"/>
      <c r="AE9" s="290"/>
      <c r="AF9" s="290"/>
      <c r="AG9" s="290"/>
      <c r="AH9" s="290"/>
      <c r="AI9" s="291"/>
    </row>
    <row r="10" spans="1:35">
      <c r="A10" s="744"/>
      <c r="B10" s="740" t="s">
        <v>51</v>
      </c>
      <c r="C10" s="121" t="s">
        <v>43</v>
      </c>
      <c r="D10" s="276"/>
      <c r="E10" s="276"/>
      <c r="F10" s="276">
        <v>109</v>
      </c>
      <c r="G10" s="276">
        <v>213</v>
      </c>
      <c r="H10" s="276"/>
      <c r="I10" s="290"/>
      <c r="J10" s="290"/>
      <c r="K10" s="290"/>
      <c r="L10" s="290"/>
      <c r="M10" s="290"/>
      <c r="N10" s="290"/>
      <c r="O10" s="290"/>
      <c r="P10" s="290"/>
      <c r="Q10" s="290"/>
      <c r="R10" s="24"/>
      <c r="S10" s="754"/>
      <c r="T10" s="740" t="s">
        <v>51</v>
      </c>
      <c r="U10" s="121" t="s">
        <v>43</v>
      </c>
      <c r="V10" s="276">
        <v>3059</v>
      </c>
      <c r="W10" s="276">
        <v>3363</v>
      </c>
      <c r="X10" s="276">
        <v>3249</v>
      </c>
      <c r="Y10" s="276"/>
      <c r="Z10" s="276"/>
      <c r="AA10" s="290"/>
      <c r="AB10" s="290"/>
      <c r="AC10" s="290"/>
      <c r="AD10" s="290"/>
      <c r="AE10" s="290"/>
      <c r="AF10" s="290"/>
      <c r="AG10" s="290"/>
      <c r="AH10" s="290"/>
      <c r="AI10" s="291"/>
    </row>
    <row r="11" spans="1:35">
      <c r="A11" s="744"/>
      <c r="B11" s="741"/>
      <c r="C11" s="121" t="s">
        <v>44</v>
      </c>
      <c r="D11" s="276"/>
      <c r="E11" s="276"/>
      <c r="F11" s="276">
        <v>268</v>
      </c>
      <c r="G11" s="276">
        <v>441</v>
      </c>
      <c r="H11" s="276"/>
      <c r="I11" s="290"/>
      <c r="J11" s="290"/>
      <c r="K11" s="290"/>
      <c r="L11" s="290"/>
      <c r="M11" s="290"/>
      <c r="N11" s="290"/>
      <c r="O11" s="290"/>
      <c r="P11" s="290"/>
      <c r="Q11" s="290"/>
      <c r="R11" s="24"/>
      <c r="S11" s="754"/>
      <c r="T11" s="741"/>
      <c r="U11" s="121" t="s">
        <v>44</v>
      </c>
      <c r="V11" s="276">
        <v>6316</v>
      </c>
      <c r="W11" s="276">
        <v>6795</v>
      </c>
      <c r="X11" s="276">
        <v>7303</v>
      </c>
      <c r="Y11" s="276"/>
      <c r="Z11" s="276"/>
      <c r="AA11" s="290"/>
      <c r="AB11" s="290"/>
      <c r="AC11" s="290"/>
      <c r="AD11" s="290"/>
      <c r="AE11" s="290"/>
      <c r="AF11" s="290"/>
      <c r="AG11" s="290"/>
      <c r="AH11" s="290"/>
      <c r="AI11" s="291"/>
    </row>
    <row r="12" spans="1:35">
      <c r="A12" s="744"/>
      <c r="B12" s="742"/>
      <c r="C12" s="121" t="s">
        <v>46</v>
      </c>
      <c r="D12" s="276"/>
      <c r="E12" s="276"/>
      <c r="F12" s="276">
        <v>377</v>
      </c>
      <c r="G12" s="276">
        <v>654</v>
      </c>
      <c r="H12" s="276"/>
      <c r="I12" s="290"/>
      <c r="J12" s="290"/>
      <c r="K12" s="290"/>
      <c r="L12" s="290"/>
      <c r="M12" s="290"/>
      <c r="N12" s="290"/>
      <c r="O12" s="290"/>
      <c r="P12" s="290"/>
      <c r="Q12" s="290"/>
      <c r="R12" s="24"/>
      <c r="S12" s="754"/>
      <c r="T12" s="742"/>
      <c r="U12" s="121" t="s">
        <v>46</v>
      </c>
      <c r="V12" s="276">
        <v>9375</v>
      </c>
      <c r="W12" s="276">
        <v>10158</v>
      </c>
      <c r="X12" s="276">
        <v>10552</v>
      </c>
      <c r="Y12" s="276"/>
      <c r="Z12" s="276"/>
      <c r="AA12" s="290"/>
      <c r="AB12" s="290"/>
      <c r="AC12" s="290"/>
      <c r="AD12" s="290"/>
      <c r="AE12" s="290"/>
      <c r="AF12" s="290"/>
      <c r="AG12" s="290"/>
      <c r="AH12" s="290"/>
      <c r="AI12" s="291"/>
    </row>
    <row r="13" spans="1:35">
      <c r="A13" s="744"/>
      <c r="B13" s="740" t="s">
        <v>50</v>
      </c>
      <c r="C13" s="121" t="s">
        <v>43</v>
      </c>
      <c r="D13" s="276"/>
      <c r="E13" s="276"/>
      <c r="F13" s="276">
        <v>327</v>
      </c>
      <c r="G13" s="276"/>
      <c r="H13" s="276"/>
      <c r="I13" s="290"/>
      <c r="J13" s="290"/>
      <c r="K13" s="290"/>
      <c r="L13" s="290"/>
      <c r="M13" s="290"/>
      <c r="N13" s="290"/>
      <c r="O13" s="290"/>
      <c r="P13" s="290"/>
      <c r="Q13" s="290"/>
      <c r="R13" s="24"/>
      <c r="S13" s="754"/>
      <c r="T13" s="740" t="s">
        <v>50</v>
      </c>
      <c r="U13" s="121" t="s">
        <v>43</v>
      </c>
      <c r="V13" s="276">
        <v>1310</v>
      </c>
      <c r="W13" s="276">
        <v>1233</v>
      </c>
      <c r="X13" s="276">
        <v>1061</v>
      </c>
      <c r="Y13" s="276"/>
      <c r="Z13" s="276"/>
      <c r="AA13" s="290"/>
      <c r="AB13" s="290"/>
      <c r="AC13" s="290"/>
      <c r="AD13" s="290"/>
      <c r="AE13" s="290"/>
      <c r="AF13" s="290"/>
      <c r="AG13" s="290"/>
      <c r="AH13" s="290"/>
      <c r="AI13" s="291"/>
    </row>
    <row r="14" spans="1:35">
      <c r="A14" s="744"/>
      <c r="B14" s="741"/>
      <c r="C14" s="121" t="s">
        <v>44</v>
      </c>
      <c r="D14" s="276"/>
      <c r="E14" s="276"/>
      <c r="F14" s="276">
        <v>898</v>
      </c>
      <c r="G14" s="276"/>
      <c r="H14" s="276"/>
      <c r="I14" s="290"/>
      <c r="J14" s="290"/>
      <c r="K14" s="290"/>
      <c r="L14" s="290"/>
      <c r="M14" s="290"/>
      <c r="N14" s="290"/>
      <c r="O14" s="290"/>
      <c r="P14" s="290"/>
      <c r="Q14" s="290"/>
      <c r="R14" s="24"/>
      <c r="S14" s="754"/>
      <c r="T14" s="741"/>
      <c r="U14" s="121" t="s">
        <v>44</v>
      </c>
      <c r="V14" s="276">
        <v>4070</v>
      </c>
      <c r="W14" s="276">
        <v>4530</v>
      </c>
      <c r="X14" s="276">
        <v>4709</v>
      </c>
      <c r="Y14" s="276"/>
      <c r="Z14" s="276"/>
      <c r="AA14" s="290"/>
      <c r="AB14" s="290"/>
      <c r="AC14" s="290"/>
      <c r="AD14" s="290"/>
      <c r="AE14" s="290"/>
      <c r="AF14" s="290"/>
      <c r="AG14" s="290"/>
      <c r="AH14" s="290"/>
      <c r="AI14" s="291"/>
    </row>
    <row r="15" spans="1:35">
      <c r="A15" s="744"/>
      <c r="B15" s="742"/>
      <c r="C15" s="121" t="s">
        <v>46</v>
      </c>
      <c r="D15" s="276"/>
      <c r="E15" s="276"/>
      <c r="F15" s="276">
        <v>1225</v>
      </c>
      <c r="G15" s="276"/>
      <c r="H15" s="276"/>
      <c r="I15" s="290"/>
      <c r="J15" s="290"/>
      <c r="K15" s="290"/>
      <c r="L15" s="290"/>
      <c r="M15" s="290"/>
      <c r="N15" s="290"/>
      <c r="O15" s="290"/>
      <c r="P15" s="290"/>
      <c r="Q15" s="290"/>
      <c r="R15" s="24"/>
      <c r="S15" s="754"/>
      <c r="T15" s="742"/>
      <c r="U15" s="121" t="s">
        <v>46</v>
      </c>
      <c r="V15" s="276">
        <v>5380</v>
      </c>
      <c r="W15" s="276">
        <v>5763</v>
      </c>
      <c r="X15" s="276">
        <v>5770</v>
      </c>
      <c r="Y15" s="276"/>
      <c r="Z15" s="276"/>
      <c r="AA15" s="290"/>
      <c r="AB15" s="290"/>
      <c r="AC15" s="290"/>
      <c r="AD15" s="290"/>
      <c r="AE15" s="290"/>
      <c r="AF15" s="290"/>
      <c r="AG15" s="290"/>
      <c r="AH15" s="290"/>
      <c r="AI15" s="291"/>
    </row>
    <row r="16" spans="1:35">
      <c r="A16" s="744"/>
      <c r="B16" s="740" t="s">
        <v>81</v>
      </c>
      <c r="C16" s="121" t="s">
        <v>43</v>
      </c>
      <c r="D16" s="276"/>
      <c r="E16" s="276"/>
      <c r="F16" s="276">
        <v>175</v>
      </c>
      <c r="G16" s="276"/>
      <c r="H16" s="276"/>
      <c r="I16" s="290"/>
      <c r="J16" s="290"/>
      <c r="K16" s="290"/>
      <c r="L16" s="290"/>
      <c r="M16" s="290"/>
      <c r="N16" s="290"/>
      <c r="O16" s="290"/>
      <c r="P16" s="290"/>
      <c r="Q16" s="290"/>
      <c r="R16" s="24"/>
      <c r="S16" s="754"/>
      <c r="T16" s="740" t="s">
        <v>81</v>
      </c>
      <c r="U16" s="121" t="s">
        <v>43</v>
      </c>
      <c r="V16" s="276">
        <v>3551</v>
      </c>
      <c r="W16" s="276">
        <v>4965</v>
      </c>
      <c r="X16" s="276">
        <v>6038</v>
      </c>
      <c r="Y16" s="276"/>
      <c r="Z16" s="276"/>
      <c r="AA16" s="290"/>
      <c r="AB16" s="290"/>
      <c r="AC16" s="290"/>
      <c r="AD16" s="290"/>
      <c r="AE16" s="290"/>
      <c r="AF16" s="290"/>
      <c r="AG16" s="290"/>
      <c r="AH16" s="290"/>
      <c r="AI16" s="291"/>
    </row>
    <row r="17" spans="1:35">
      <c r="A17" s="744"/>
      <c r="B17" s="741"/>
      <c r="C17" s="121" t="s">
        <v>44</v>
      </c>
      <c r="D17" s="276"/>
      <c r="E17" s="276"/>
      <c r="F17" s="276">
        <v>122</v>
      </c>
      <c r="G17" s="276"/>
      <c r="H17" s="276"/>
      <c r="I17" s="290"/>
      <c r="J17" s="290"/>
      <c r="K17" s="290"/>
      <c r="L17" s="290"/>
      <c r="M17" s="290"/>
      <c r="N17" s="290"/>
      <c r="O17" s="290"/>
      <c r="P17" s="290"/>
      <c r="Q17" s="290"/>
      <c r="R17" s="24"/>
      <c r="S17" s="754"/>
      <c r="T17" s="741"/>
      <c r="U17" s="121" t="s">
        <v>44</v>
      </c>
      <c r="V17" s="276">
        <v>2481</v>
      </c>
      <c r="W17" s="276">
        <v>3333</v>
      </c>
      <c r="X17" s="276">
        <v>3949</v>
      </c>
      <c r="Y17" s="276"/>
      <c r="Z17" s="276"/>
      <c r="AA17" s="290"/>
      <c r="AB17" s="290"/>
      <c r="AC17" s="290"/>
      <c r="AD17" s="290"/>
      <c r="AE17" s="290"/>
      <c r="AF17" s="290"/>
      <c r="AG17" s="290"/>
      <c r="AH17" s="290"/>
      <c r="AI17" s="291"/>
    </row>
    <row r="18" spans="1:35">
      <c r="A18" s="744"/>
      <c r="B18" s="742"/>
      <c r="C18" s="121" t="s">
        <v>46</v>
      </c>
      <c r="D18" s="276"/>
      <c r="E18" s="276"/>
      <c r="F18" s="276">
        <v>297</v>
      </c>
      <c r="G18" s="276"/>
      <c r="H18" s="276"/>
      <c r="I18" s="290"/>
      <c r="J18" s="290"/>
      <c r="K18" s="290"/>
      <c r="L18" s="290"/>
      <c r="M18" s="290"/>
      <c r="N18" s="290"/>
      <c r="O18" s="290"/>
      <c r="P18" s="290"/>
      <c r="Q18" s="290"/>
      <c r="R18" s="24"/>
      <c r="S18" s="754"/>
      <c r="T18" s="742"/>
      <c r="U18" s="121" t="s">
        <v>46</v>
      </c>
      <c r="V18" s="276">
        <v>6032</v>
      </c>
      <c r="W18" s="276">
        <v>8298</v>
      </c>
      <c r="X18" s="276">
        <v>9987</v>
      </c>
      <c r="Y18" s="276"/>
      <c r="Z18" s="276"/>
      <c r="AA18" s="290"/>
      <c r="AB18" s="290"/>
      <c r="AC18" s="290"/>
      <c r="AD18" s="290"/>
      <c r="AE18" s="290"/>
      <c r="AF18" s="290"/>
      <c r="AG18" s="290"/>
      <c r="AH18" s="290"/>
      <c r="AI18" s="291"/>
    </row>
    <row r="19" spans="1:35">
      <c r="A19" s="744"/>
      <c r="B19" s="740" t="s">
        <v>49</v>
      </c>
      <c r="C19" s="121" t="s">
        <v>43</v>
      </c>
      <c r="D19" s="276"/>
      <c r="E19" s="276"/>
      <c r="F19" s="276">
        <v>255</v>
      </c>
      <c r="G19" s="276"/>
      <c r="H19" s="276"/>
      <c r="I19" s="290"/>
      <c r="J19" s="290"/>
      <c r="K19" s="290"/>
      <c r="L19" s="290"/>
      <c r="M19" s="290"/>
      <c r="N19" s="290"/>
      <c r="O19" s="290"/>
      <c r="P19" s="290"/>
      <c r="Q19" s="290"/>
      <c r="R19" s="24"/>
      <c r="S19" s="754"/>
      <c r="T19" s="740" t="s">
        <v>49</v>
      </c>
      <c r="U19" s="121" t="s">
        <v>43</v>
      </c>
      <c r="V19" s="276">
        <v>22554</v>
      </c>
      <c r="W19" s="276">
        <v>24895</v>
      </c>
      <c r="X19" s="276">
        <v>26566</v>
      </c>
      <c r="Y19" s="276"/>
      <c r="Z19" s="276"/>
      <c r="AA19" s="290"/>
      <c r="AB19" s="290"/>
      <c r="AC19" s="290"/>
      <c r="AD19" s="290"/>
      <c r="AE19" s="290"/>
      <c r="AF19" s="290"/>
      <c r="AG19" s="290"/>
      <c r="AH19" s="290"/>
      <c r="AI19" s="291"/>
    </row>
    <row r="20" spans="1:35">
      <c r="A20" s="744"/>
      <c r="B20" s="741"/>
      <c r="C20" s="121" t="s">
        <v>44</v>
      </c>
      <c r="D20" s="276"/>
      <c r="E20" s="276"/>
      <c r="F20" s="276">
        <v>289</v>
      </c>
      <c r="G20" s="276"/>
      <c r="H20" s="276"/>
      <c r="I20" s="290"/>
      <c r="J20" s="290"/>
      <c r="K20" s="290"/>
      <c r="L20" s="290"/>
      <c r="M20" s="290"/>
      <c r="N20" s="290"/>
      <c r="O20" s="290"/>
      <c r="P20" s="290"/>
      <c r="Q20" s="290"/>
      <c r="R20" s="24"/>
      <c r="S20" s="754"/>
      <c r="T20" s="741"/>
      <c r="U20" s="121" t="s">
        <v>44</v>
      </c>
      <c r="V20" s="276">
        <v>21472</v>
      </c>
      <c r="W20" s="276">
        <v>24291</v>
      </c>
      <c r="X20" s="276">
        <v>25757</v>
      </c>
      <c r="Y20" s="276"/>
      <c r="Z20" s="276"/>
      <c r="AA20" s="290"/>
      <c r="AB20" s="290"/>
      <c r="AC20" s="290"/>
      <c r="AD20" s="290"/>
      <c r="AE20" s="290"/>
      <c r="AF20" s="290"/>
      <c r="AG20" s="290"/>
      <c r="AH20" s="290"/>
      <c r="AI20" s="291"/>
    </row>
    <row r="21" spans="1:35">
      <c r="A21" s="744"/>
      <c r="B21" s="742"/>
      <c r="C21" s="121" t="s">
        <v>46</v>
      </c>
      <c r="D21" s="276"/>
      <c r="E21" s="276"/>
      <c r="F21" s="276">
        <v>544</v>
      </c>
      <c r="G21" s="276"/>
      <c r="H21" s="276"/>
      <c r="I21" s="290"/>
      <c r="J21" s="290"/>
      <c r="K21" s="290"/>
      <c r="L21" s="290"/>
      <c r="M21" s="290"/>
      <c r="N21" s="290"/>
      <c r="O21" s="290"/>
      <c r="P21" s="290"/>
      <c r="Q21" s="290"/>
      <c r="R21" s="24"/>
      <c r="S21" s="754"/>
      <c r="T21" s="742"/>
      <c r="U21" s="121" t="s">
        <v>46</v>
      </c>
      <c r="V21" s="276">
        <v>44026</v>
      </c>
      <c r="W21" s="276">
        <v>49186</v>
      </c>
      <c r="X21" s="276">
        <v>52323</v>
      </c>
      <c r="Y21" s="276"/>
      <c r="Z21" s="276"/>
      <c r="AA21" s="290"/>
      <c r="AB21" s="290"/>
      <c r="AC21" s="290"/>
      <c r="AD21" s="290"/>
      <c r="AE21" s="290"/>
      <c r="AF21" s="290"/>
      <c r="AG21" s="290"/>
      <c r="AH21" s="290"/>
      <c r="AI21" s="291"/>
    </row>
    <row r="22" spans="1:35">
      <c r="A22" s="744"/>
      <c r="B22" s="740" t="s">
        <v>48</v>
      </c>
      <c r="C22" s="121" t="s">
        <v>43</v>
      </c>
      <c r="D22" s="276"/>
      <c r="E22" s="276"/>
      <c r="F22" s="276">
        <v>796</v>
      </c>
      <c r="G22" s="276">
        <v>501</v>
      </c>
      <c r="H22" s="276"/>
      <c r="I22" s="290"/>
      <c r="J22" s="290"/>
      <c r="K22" s="290"/>
      <c r="L22" s="290"/>
      <c r="M22" s="290"/>
      <c r="N22" s="290"/>
      <c r="O22" s="290"/>
      <c r="P22" s="290"/>
      <c r="Q22" s="290"/>
      <c r="R22" s="24"/>
      <c r="S22" s="754"/>
      <c r="T22" s="740" t="s">
        <v>48</v>
      </c>
      <c r="U22" s="121" t="s">
        <v>43</v>
      </c>
      <c r="V22" s="276"/>
      <c r="W22" s="276"/>
      <c r="X22" s="276"/>
      <c r="Y22" s="276"/>
      <c r="Z22" s="276"/>
      <c r="AA22" s="290"/>
      <c r="AB22" s="290"/>
      <c r="AC22" s="290"/>
      <c r="AD22" s="290"/>
      <c r="AE22" s="290"/>
      <c r="AF22" s="290"/>
      <c r="AG22" s="290"/>
      <c r="AH22" s="290"/>
      <c r="AI22" s="291"/>
    </row>
    <row r="23" spans="1:35">
      <c r="A23" s="744"/>
      <c r="B23" s="741"/>
      <c r="C23" s="121" t="s">
        <v>44</v>
      </c>
      <c r="D23" s="276"/>
      <c r="E23" s="276"/>
      <c r="F23" s="276">
        <v>773</v>
      </c>
      <c r="G23" s="276">
        <v>298</v>
      </c>
      <c r="H23" s="276"/>
      <c r="I23" s="290"/>
      <c r="J23" s="290"/>
      <c r="K23" s="290"/>
      <c r="L23" s="290"/>
      <c r="M23" s="290"/>
      <c r="N23" s="290"/>
      <c r="O23" s="290"/>
      <c r="P23" s="290"/>
      <c r="Q23" s="290"/>
      <c r="R23" s="24"/>
      <c r="S23" s="754"/>
      <c r="T23" s="741"/>
      <c r="U23" s="121" t="s">
        <v>44</v>
      </c>
      <c r="V23" s="276"/>
      <c r="W23" s="276"/>
      <c r="X23" s="276"/>
      <c r="Y23" s="276"/>
      <c r="Z23" s="276"/>
      <c r="AA23" s="290"/>
      <c r="AB23" s="290"/>
      <c r="AC23" s="290"/>
      <c r="AD23" s="290"/>
      <c r="AE23" s="290"/>
      <c r="AF23" s="290"/>
      <c r="AG23" s="290"/>
      <c r="AH23" s="290"/>
      <c r="AI23" s="291"/>
    </row>
    <row r="24" spans="1:35">
      <c r="A24" s="744"/>
      <c r="B24" s="742"/>
      <c r="C24" s="121" t="s">
        <v>46</v>
      </c>
      <c r="D24" s="276"/>
      <c r="E24" s="276"/>
      <c r="F24" s="276">
        <v>1569</v>
      </c>
      <c r="G24" s="276">
        <v>799</v>
      </c>
      <c r="H24" s="276"/>
      <c r="I24" s="290"/>
      <c r="J24" s="290"/>
      <c r="K24" s="290"/>
      <c r="L24" s="290"/>
      <c r="M24" s="290"/>
      <c r="N24" s="290"/>
      <c r="O24" s="290"/>
      <c r="P24" s="290"/>
      <c r="Q24" s="290"/>
      <c r="R24" s="24"/>
      <c r="S24" s="754"/>
      <c r="T24" s="742"/>
      <c r="U24" s="121" t="s">
        <v>46</v>
      </c>
      <c r="V24" s="276"/>
      <c r="W24" s="276"/>
      <c r="X24" s="276"/>
      <c r="Y24" s="276"/>
      <c r="Z24" s="276"/>
      <c r="AA24" s="290"/>
      <c r="AB24" s="290"/>
      <c r="AC24" s="290"/>
      <c r="AD24" s="290"/>
      <c r="AE24" s="290"/>
      <c r="AF24" s="290"/>
      <c r="AG24" s="290"/>
      <c r="AH24" s="290"/>
      <c r="AI24" s="291"/>
    </row>
    <row r="25" spans="1:35">
      <c r="A25" s="744"/>
      <c r="B25" s="740" t="s">
        <v>47</v>
      </c>
      <c r="C25" s="121" t="s">
        <v>43</v>
      </c>
      <c r="D25" s="276"/>
      <c r="E25" s="276"/>
      <c r="F25" s="276">
        <v>212</v>
      </c>
      <c r="G25" s="276">
        <v>329</v>
      </c>
      <c r="H25" s="276"/>
      <c r="I25" s="290"/>
      <c r="J25" s="290"/>
      <c r="K25" s="290"/>
      <c r="L25" s="290"/>
      <c r="M25" s="290"/>
      <c r="N25" s="290"/>
      <c r="O25" s="290"/>
      <c r="P25" s="290"/>
      <c r="Q25" s="290"/>
      <c r="R25" s="24"/>
      <c r="S25" s="754"/>
      <c r="T25" s="740" t="s">
        <v>47</v>
      </c>
      <c r="U25" s="121" t="s">
        <v>43</v>
      </c>
      <c r="V25" s="276">
        <v>3537</v>
      </c>
      <c r="W25" s="276">
        <v>4904</v>
      </c>
      <c r="X25" s="276">
        <v>4526</v>
      </c>
      <c r="Y25" s="276"/>
      <c r="Z25" s="276"/>
      <c r="AA25" s="290"/>
      <c r="AB25" s="290"/>
      <c r="AC25" s="290"/>
      <c r="AD25" s="290"/>
      <c r="AE25" s="290"/>
      <c r="AF25" s="290"/>
      <c r="AG25" s="290"/>
      <c r="AH25" s="290"/>
      <c r="AI25" s="291"/>
    </row>
    <row r="26" spans="1:35">
      <c r="A26" s="744"/>
      <c r="B26" s="741"/>
      <c r="C26" s="121" t="s">
        <v>44</v>
      </c>
      <c r="D26" s="276"/>
      <c r="E26" s="276"/>
      <c r="F26" s="276">
        <v>160</v>
      </c>
      <c r="G26" s="276">
        <v>188</v>
      </c>
      <c r="H26" s="276"/>
      <c r="I26" s="290"/>
      <c r="J26" s="290"/>
      <c r="K26" s="290"/>
      <c r="L26" s="290"/>
      <c r="M26" s="290"/>
      <c r="N26" s="290"/>
      <c r="O26" s="290"/>
      <c r="P26" s="290"/>
      <c r="Q26" s="290"/>
      <c r="R26" s="24"/>
      <c r="S26" s="754"/>
      <c r="T26" s="741"/>
      <c r="U26" s="121" t="s">
        <v>44</v>
      </c>
      <c r="V26" s="276">
        <v>2450</v>
      </c>
      <c r="W26" s="276">
        <v>3026</v>
      </c>
      <c r="X26" s="276">
        <v>2926</v>
      </c>
      <c r="Y26" s="276"/>
      <c r="Z26" s="276"/>
      <c r="AA26" s="290"/>
      <c r="AB26" s="290"/>
      <c r="AC26" s="290"/>
      <c r="AD26" s="290"/>
      <c r="AE26" s="290"/>
      <c r="AF26" s="290"/>
      <c r="AG26" s="290"/>
      <c r="AH26" s="290"/>
      <c r="AI26" s="291"/>
    </row>
    <row r="27" spans="1:35">
      <c r="A27" s="744"/>
      <c r="B27" s="742"/>
      <c r="C27" s="121" t="s">
        <v>46</v>
      </c>
      <c r="D27" s="276"/>
      <c r="E27" s="276"/>
      <c r="F27" s="276">
        <v>372</v>
      </c>
      <c r="G27" s="276">
        <v>517</v>
      </c>
      <c r="H27" s="276"/>
      <c r="I27" s="290"/>
      <c r="J27" s="290"/>
      <c r="K27" s="290"/>
      <c r="L27" s="290"/>
      <c r="M27" s="290"/>
      <c r="N27" s="290"/>
      <c r="O27" s="290"/>
      <c r="P27" s="290"/>
      <c r="Q27" s="290"/>
      <c r="R27" s="24"/>
      <c r="S27" s="754"/>
      <c r="T27" s="742"/>
      <c r="U27" s="121" t="s">
        <v>46</v>
      </c>
      <c r="V27" s="276">
        <v>5987</v>
      </c>
      <c r="W27" s="276">
        <v>7930</v>
      </c>
      <c r="X27" s="276">
        <v>7452</v>
      </c>
      <c r="Y27" s="276"/>
      <c r="Z27" s="276"/>
      <c r="AA27" s="290"/>
      <c r="AB27" s="290"/>
      <c r="AC27" s="290"/>
      <c r="AD27" s="290"/>
      <c r="AE27" s="290"/>
      <c r="AF27" s="290"/>
      <c r="AG27" s="290"/>
      <c r="AH27" s="290"/>
      <c r="AI27" s="291"/>
    </row>
    <row r="28" spans="1:35" s="51" customFormat="1">
      <c r="A28" s="744"/>
      <c r="B28" s="740" t="s">
        <v>46</v>
      </c>
      <c r="C28" s="121" t="s">
        <v>43</v>
      </c>
      <c r="D28" s="279"/>
      <c r="E28" s="279"/>
      <c r="F28" s="279">
        <v>3426</v>
      </c>
      <c r="G28" s="279">
        <v>1568</v>
      </c>
      <c r="H28" s="279">
        <v>5913</v>
      </c>
      <c r="I28" s="292"/>
      <c r="J28" s="292"/>
      <c r="K28" s="292"/>
      <c r="L28" s="292"/>
      <c r="M28" s="292"/>
      <c r="N28" s="292"/>
      <c r="O28" s="292"/>
      <c r="P28" s="292"/>
      <c r="Q28" s="292"/>
      <c r="R28" s="29"/>
      <c r="S28" s="754"/>
      <c r="T28" s="740" t="s">
        <v>135</v>
      </c>
      <c r="U28" s="121" t="s">
        <v>43</v>
      </c>
      <c r="V28" s="276">
        <v>191</v>
      </c>
      <c r="W28" s="276">
        <v>359</v>
      </c>
      <c r="X28" s="276"/>
      <c r="Y28" s="276"/>
      <c r="Z28" s="276"/>
      <c r="AA28" s="290"/>
      <c r="AB28" s="290"/>
      <c r="AC28" s="290"/>
      <c r="AD28" s="290"/>
      <c r="AE28" s="290"/>
      <c r="AF28" s="290"/>
      <c r="AG28" s="290"/>
      <c r="AH28" s="290"/>
      <c r="AI28" s="291"/>
    </row>
    <row r="29" spans="1:35" s="51" customFormat="1">
      <c r="A29" s="744"/>
      <c r="B29" s="741"/>
      <c r="C29" s="121" t="s">
        <v>44</v>
      </c>
      <c r="D29" s="279"/>
      <c r="E29" s="279"/>
      <c r="F29" s="279">
        <v>3631</v>
      </c>
      <c r="G29" s="279">
        <v>1292</v>
      </c>
      <c r="H29" s="279">
        <v>6168</v>
      </c>
      <c r="I29" s="292"/>
      <c r="J29" s="292"/>
      <c r="K29" s="292"/>
      <c r="L29" s="292"/>
      <c r="M29" s="292"/>
      <c r="N29" s="292"/>
      <c r="O29" s="292"/>
      <c r="P29" s="292"/>
      <c r="Q29" s="292"/>
      <c r="R29" s="29"/>
      <c r="S29" s="754"/>
      <c r="T29" s="741"/>
      <c r="U29" s="121" t="s">
        <v>44</v>
      </c>
      <c r="V29" s="276">
        <v>89</v>
      </c>
      <c r="W29" s="276">
        <v>163</v>
      </c>
      <c r="X29" s="276"/>
      <c r="Y29" s="276"/>
      <c r="Z29" s="276"/>
      <c r="AA29" s="290"/>
      <c r="AB29" s="290"/>
      <c r="AC29" s="290"/>
      <c r="AD29" s="290"/>
      <c r="AE29" s="290"/>
      <c r="AF29" s="290"/>
      <c r="AG29" s="290"/>
      <c r="AH29" s="290"/>
      <c r="AI29" s="291"/>
    </row>
    <row r="30" spans="1:35" s="51" customFormat="1">
      <c r="A30" s="744"/>
      <c r="B30" s="742"/>
      <c r="C30" s="121" t="s">
        <v>46</v>
      </c>
      <c r="D30" s="279"/>
      <c r="E30" s="279"/>
      <c r="F30" s="279">
        <v>7057</v>
      </c>
      <c r="G30" s="279">
        <v>2860</v>
      </c>
      <c r="H30" s="279">
        <v>12081</v>
      </c>
      <c r="I30" s="292"/>
      <c r="J30" s="292"/>
      <c r="K30" s="292"/>
      <c r="L30" s="292"/>
      <c r="M30" s="292"/>
      <c r="N30" s="292"/>
      <c r="O30" s="292"/>
      <c r="P30" s="292"/>
      <c r="Q30" s="292"/>
      <c r="R30" s="29"/>
      <c r="S30" s="754"/>
      <c r="T30" s="742"/>
      <c r="U30" s="121" t="s">
        <v>46</v>
      </c>
      <c r="V30" s="276">
        <v>280</v>
      </c>
      <c r="W30" s="276">
        <v>522</v>
      </c>
      <c r="X30" s="276"/>
      <c r="Y30" s="276"/>
      <c r="Z30" s="276"/>
      <c r="AA30" s="290"/>
      <c r="AB30" s="290"/>
      <c r="AC30" s="290"/>
      <c r="AD30" s="290"/>
      <c r="AE30" s="290"/>
      <c r="AF30" s="290"/>
      <c r="AG30" s="290"/>
      <c r="AH30" s="290"/>
      <c r="AI30" s="291"/>
    </row>
    <row r="31" spans="1:35">
      <c r="A31" s="752" t="s">
        <v>11</v>
      </c>
      <c r="B31" s="741" t="s">
        <v>53</v>
      </c>
      <c r="C31" s="250" t="s">
        <v>43</v>
      </c>
      <c r="D31" s="294">
        <v>675</v>
      </c>
      <c r="E31" s="294">
        <v>836</v>
      </c>
      <c r="F31" s="294">
        <v>1067</v>
      </c>
      <c r="G31" s="294"/>
      <c r="H31" s="294"/>
      <c r="I31" s="295"/>
      <c r="J31" s="295"/>
      <c r="K31" s="295"/>
      <c r="L31" s="295"/>
      <c r="M31" s="295"/>
      <c r="N31" s="295"/>
      <c r="O31" s="295"/>
      <c r="P31" s="295"/>
      <c r="Q31" s="295"/>
      <c r="R31" s="24"/>
      <c r="S31" s="754"/>
      <c r="T31" s="740" t="s">
        <v>46</v>
      </c>
      <c r="U31" s="121" t="s">
        <v>43</v>
      </c>
      <c r="V31" s="279">
        <v>35557</v>
      </c>
      <c r="W31" s="279">
        <v>41243</v>
      </c>
      <c r="X31" s="279">
        <v>43272</v>
      </c>
      <c r="Y31" s="279"/>
      <c r="Z31" s="279"/>
      <c r="AA31" s="292"/>
      <c r="AB31" s="292"/>
      <c r="AC31" s="292"/>
      <c r="AD31" s="292"/>
      <c r="AE31" s="292"/>
      <c r="AF31" s="292"/>
      <c r="AG31" s="292"/>
      <c r="AH31" s="292"/>
      <c r="AI31" s="293"/>
    </row>
    <row r="32" spans="1:35">
      <c r="A32" s="744"/>
      <c r="B32" s="741"/>
      <c r="C32" s="121" t="s">
        <v>44</v>
      </c>
      <c r="D32" s="276">
        <v>1031</v>
      </c>
      <c r="E32" s="276">
        <v>1060</v>
      </c>
      <c r="F32" s="276">
        <v>1270</v>
      </c>
      <c r="G32" s="276"/>
      <c r="H32" s="276"/>
      <c r="I32" s="290"/>
      <c r="J32" s="290"/>
      <c r="K32" s="290"/>
      <c r="L32" s="290"/>
      <c r="M32" s="290"/>
      <c r="N32" s="290"/>
      <c r="O32" s="290"/>
      <c r="P32" s="290"/>
      <c r="Q32" s="290"/>
      <c r="R32" s="24"/>
      <c r="S32" s="754"/>
      <c r="T32" s="741"/>
      <c r="U32" s="121" t="s">
        <v>44</v>
      </c>
      <c r="V32" s="279">
        <v>38887</v>
      </c>
      <c r="W32" s="279">
        <v>44305</v>
      </c>
      <c r="X32" s="279">
        <v>46963</v>
      </c>
      <c r="Y32" s="279"/>
      <c r="Z32" s="279"/>
      <c r="AA32" s="292"/>
      <c r="AB32" s="292"/>
      <c r="AC32" s="292"/>
      <c r="AD32" s="292"/>
      <c r="AE32" s="292"/>
      <c r="AF32" s="292"/>
      <c r="AG32" s="292"/>
      <c r="AH32" s="292"/>
      <c r="AI32" s="293"/>
    </row>
    <row r="33" spans="1:35" ht="15" thickBot="1">
      <c r="A33" s="744"/>
      <c r="B33" s="742"/>
      <c r="C33" s="121" t="s">
        <v>46</v>
      </c>
      <c r="D33" s="276">
        <v>1706</v>
      </c>
      <c r="E33" s="276">
        <v>1896</v>
      </c>
      <c r="F33" s="276">
        <v>2337</v>
      </c>
      <c r="G33" s="276"/>
      <c r="H33" s="276"/>
      <c r="I33" s="290"/>
      <c r="J33" s="290"/>
      <c r="K33" s="290"/>
      <c r="L33" s="290"/>
      <c r="M33" s="290"/>
      <c r="N33" s="290"/>
      <c r="O33" s="290"/>
      <c r="P33" s="290"/>
      <c r="Q33" s="290"/>
      <c r="R33" s="24"/>
      <c r="S33" s="755"/>
      <c r="T33" s="743"/>
      <c r="U33" s="252" t="s">
        <v>46</v>
      </c>
      <c r="V33" s="283">
        <v>74444</v>
      </c>
      <c r="W33" s="283">
        <v>85548</v>
      </c>
      <c r="X33" s="283">
        <v>90235</v>
      </c>
      <c r="Y33" s="283"/>
      <c r="Z33" s="283"/>
      <c r="AA33" s="297"/>
      <c r="AB33" s="297"/>
      <c r="AC33" s="297"/>
      <c r="AD33" s="297"/>
      <c r="AE33" s="297"/>
      <c r="AF33" s="297"/>
      <c r="AG33" s="297"/>
      <c r="AH33" s="297"/>
      <c r="AI33" s="298"/>
    </row>
    <row r="34" spans="1:35">
      <c r="A34" s="744"/>
      <c r="B34" s="740" t="s">
        <v>52</v>
      </c>
      <c r="C34" s="121" t="s">
        <v>43</v>
      </c>
      <c r="D34" s="276">
        <v>680</v>
      </c>
      <c r="E34" s="276">
        <v>688</v>
      </c>
      <c r="F34" s="276">
        <v>765</v>
      </c>
      <c r="G34" s="276"/>
      <c r="H34" s="276"/>
      <c r="I34" s="290"/>
      <c r="J34" s="290"/>
      <c r="K34" s="290"/>
      <c r="L34" s="290"/>
      <c r="M34" s="290"/>
      <c r="N34" s="290"/>
      <c r="O34" s="290"/>
      <c r="P34" s="290"/>
      <c r="Q34" s="290"/>
      <c r="R34" s="24"/>
    </row>
    <row r="35" spans="1:35">
      <c r="A35" s="744"/>
      <c r="B35" s="741"/>
      <c r="C35" s="121" t="s">
        <v>44</v>
      </c>
      <c r="D35" s="276">
        <v>978</v>
      </c>
      <c r="E35" s="276">
        <v>1107</v>
      </c>
      <c r="F35" s="276">
        <v>1049</v>
      </c>
      <c r="G35" s="276"/>
      <c r="H35" s="276"/>
      <c r="I35" s="290"/>
      <c r="J35" s="290"/>
      <c r="K35" s="290"/>
      <c r="L35" s="290"/>
      <c r="M35" s="290"/>
      <c r="N35" s="290"/>
      <c r="O35" s="290"/>
      <c r="P35" s="290"/>
      <c r="Q35" s="290"/>
      <c r="R35" s="24"/>
    </row>
    <row r="36" spans="1:35">
      <c r="A36" s="744"/>
      <c r="B36" s="742"/>
      <c r="C36" s="121" t="s">
        <v>46</v>
      </c>
      <c r="D36" s="276">
        <v>1658</v>
      </c>
      <c r="E36" s="276">
        <v>1795</v>
      </c>
      <c r="F36" s="276">
        <v>1814</v>
      </c>
      <c r="G36" s="276"/>
      <c r="H36" s="276"/>
      <c r="I36" s="290"/>
      <c r="J36" s="290"/>
      <c r="K36" s="290"/>
      <c r="L36" s="290"/>
      <c r="M36" s="290"/>
      <c r="N36" s="290"/>
      <c r="O36" s="290"/>
      <c r="P36" s="290"/>
      <c r="Q36" s="290"/>
      <c r="R36" s="24"/>
    </row>
    <row r="37" spans="1:35">
      <c r="A37" s="744"/>
      <c r="B37" s="740" t="s">
        <v>51</v>
      </c>
      <c r="C37" s="121" t="s">
        <v>43</v>
      </c>
      <c r="D37" s="276">
        <v>3059</v>
      </c>
      <c r="E37" s="276">
        <v>3363</v>
      </c>
      <c r="F37" s="276">
        <v>3249</v>
      </c>
      <c r="G37" s="276"/>
      <c r="H37" s="276"/>
      <c r="I37" s="290"/>
      <c r="J37" s="290"/>
      <c r="K37" s="290"/>
      <c r="L37" s="290"/>
      <c r="M37" s="290"/>
      <c r="N37" s="290"/>
      <c r="O37" s="290"/>
      <c r="P37" s="290"/>
      <c r="Q37" s="290"/>
      <c r="R37" s="24"/>
      <c r="S37" s="29" t="s">
        <v>26</v>
      </c>
    </row>
    <row r="38" spans="1:35">
      <c r="A38" s="744"/>
      <c r="B38" s="741"/>
      <c r="C38" s="121" t="s">
        <v>44</v>
      </c>
      <c r="D38" s="276">
        <v>6316</v>
      </c>
      <c r="E38" s="276">
        <v>6795</v>
      </c>
      <c r="F38" s="276">
        <v>7303</v>
      </c>
      <c r="G38" s="276"/>
      <c r="H38" s="276"/>
      <c r="I38" s="290"/>
      <c r="J38" s="290"/>
      <c r="K38" s="290"/>
      <c r="L38" s="290"/>
      <c r="M38" s="290"/>
      <c r="N38" s="290"/>
      <c r="O38" s="290"/>
      <c r="P38" s="290"/>
      <c r="Q38" s="290"/>
      <c r="R38" s="24"/>
      <c r="S38" s="24"/>
    </row>
    <row r="39" spans="1:35" ht="15" customHeight="1">
      <c r="A39" s="744"/>
      <c r="B39" s="742"/>
      <c r="C39" s="121" t="s">
        <v>46</v>
      </c>
      <c r="D39" s="276">
        <v>9375</v>
      </c>
      <c r="E39" s="276">
        <v>10158</v>
      </c>
      <c r="F39" s="276">
        <v>10552</v>
      </c>
      <c r="G39" s="276"/>
      <c r="H39" s="276"/>
      <c r="I39" s="290"/>
      <c r="J39" s="290"/>
      <c r="K39" s="290"/>
      <c r="L39" s="290"/>
      <c r="M39" s="290"/>
      <c r="N39" s="290"/>
      <c r="O39" s="290"/>
      <c r="P39" s="290"/>
      <c r="Q39" s="290"/>
      <c r="R39" s="24"/>
      <c r="S39" s="675" t="s">
        <v>426</v>
      </c>
      <c r="T39" s="675"/>
      <c r="U39" s="675"/>
      <c r="V39" s="675"/>
      <c r="W39" s="675"/>
      <c r="X39" s="675"/>
      <c r="Y39" s="675"/>
      <c r="Z39" s="675"/>
      <c r="AA39" s="675"/>
      <c r="AB39" s="675"/>
      <c r="AC39" s="675"/>
      <c r="AD39" s="675"/>
      <c r="AE39" s="675"/>
      <c r="AF39" s="675"/>
      <c r="AG39" s="675"/>
      <c r="AH39" s="675"/>
      <c r="AI39" s="675"/>
    </row>
    <row r="40" spans="1:35">
      <c r="A40" s="744"/>
      <c r="B40" s="740" t="s">
        <v>50</v>
      </c>
      <c r="C40" s="121" t="s">
        <v>43</v>
      </c>
      <c r="D40" s="276">
        <v>1310</v>
      </c>
      <c r="E40" s="276">
        <v>1233</v>
      </c>
      <c r="F40" s="276">
        <v>1061</v>
      </c>
      <c r="G40" s="276"/>
      <c r="H40" s="276"/>
      <c r="I40" s="290"/>
      <c r="J40" s="290"/>
      <c r="K40" s="290"/>
      <c r="L40" s="290"/>
      <c r="M40" s="290"/>
      <c r="N40" s="290"/>
      <c r="O40" s="290"/>
      <c r="P40" s="290"/>
      <c r="Q40" s="290"/>
      <c r="R40" s="24"/>
      <c r="S40" s="675"/>
      <c r="T40" s="675"/>
      <c r="U40" s="675"/>
      <c r="V40" s="675"/>
      <c r="W40" s="675"/>
      <c r="X40" s="675"/>
      <c r="Y40" s="675"/>
      <c r="Z40" s="675"/>
      <c r="AA40" s="675"/>
      <c r="AB40" s="675"/>
      <c r="AC40" s="675"/>
      <c r="AD40" s="675"/>
      <c r="AE40" s="675"/>
      <c r="AF40" s="675"/>
      <c r="AG40" s="675"/>
      <c r="AH40" s="675"/>
      <c r="AI40" s="675"/>
    </row>
    <row r="41" spans="1:35">
      <c r="A41" s="744"/>
      <c r="B41" s="741"/>
      <c r="C41" s="121" t="s">
        <v>44</v>
      </c>
      <c r="D41" s="276">
        <v>4070</v>
      </c>
      <c r="E41" s="276">
        <v>4530</v>
      </c>
      <c r="F41" s="276">
        <v>4709</v>
      </c>
      <c r="G41" s="276"/>
      <c r="H41" s="276"/>
      <c r="I41" s="290"/>
      <c r="J41" s="290"/>
      <c r="K41" s="290"/>
      <c r="L41" s="290"/>
      <c r="M41" s="290"/>
      <c r="N41" s="290"/>
      <c r="O41" s="290"/>
      <c r="P41" s="290"/>
      <c r="Q41" s="290"/>
      <c r="R41" s="24"/>
      <c r="S41" s="675"/>
      <c r="T41" s="675"/>
      <c r="U41" s="675"/>
      <c r="V41" s="675"/>
      <c r="W41" s="675"/>
      <c r="X41" s="675"/>
      <c r="Y41" s="675"/>
      <c r="Z41" s="675"/>
      <c r="AA41" s="675"/>
      <c r="AB41" s="675"/>
      <c r="AC41" s="675"/>
      <c r="AD41" s="675"/>
      <c r="AE41" s="675"/>
      <c r="AF41" s="675"/>
      <c r="AG41" s="675"/>
      <c r="AH41" s="675"/>
      <c r="AI41" s="675"/>
    </row>
    <row r="42" spans="1:35">
      <c r="A42" s="744"/>
      <c r="B42" s="742"/>
      <c r="C42" s="121" t="s">
        <v>46</v>
      </c>
      <c r="D42" s="276">
        <v>5380</v>
      </c>
      <c r="E42" s="276">
        <v>5763</v>
      </c>
      <c r="F42" s="276">
        <v>5770</v>
      </c>
      <c r="G42" s="276"/>
      <c r="H42" s="276"/>
      <c r="I42" s="290"/>
      <c r="J42" s="290"/>
      <c r="K42" s="290"/>
      <c r="L42" s="290"/>
      <c r="M42" s="290"/>
      <c r="N42" s="290"/>
      <c r="O42" s="290"/>
      <c r="P42" s="290"/>
      <c r="Q42" s="290"/>
      <c r="R42" s="24"/>
      <c r="S42" s="675"/>
      <c r="T42" s="675"/>
      <c r="U42" s="675"/>
      <c r="V42" s="675"/>
      <c r="W42" s="675"/>
      <c r="X42" s="675"/>
      <c r="Y42" s="675"/>
      <c r="Z42" s="675"/>
      <c r="AA42" s="675"/>
      <c r="AB42" s="675"/>
      <c r="AC42" s="675"/>
      <c r="AD42" s="675"/>
      <c r="AE42" s="675"/>
      <c r="AF42" s="675"/>
      <c r="AG42" s="675"/>
      <c r="AH42" s="675"/>
      <c r="AI42" s="675"/>
    </row>
    <row r="43" spans="1:35" ht="15" customHeight="1">
      <c r="A43" s="744"/>
      <c r="B43" s="740" t="s">
        <v>81</v>
      </c>
      <c r="C43" s="121" t="s">
        <v>43</v>
      </c>
      <c r="D43" s="276">
        <v>3551</v>
      </c>
      <c r="E43" s="276">
        <v>4965</v>
      </c>
      <c r="F43" s="276">
        <v>6038</v>
      </c>
      <c r="G43" s="276"/>
      <c r="H43" s="276"/>
      <c r="I43" s="290"/>
      <c r="J43" s="290"/>
      <c r="K43" s="290"/>
      <c r="L43" s="290"/>
      <c r="M43" s="290"/>
      <c r="N43" s="290"/>
      <c r="O43" s="290"/>
      <c r="P43" s="290"/>
      <c r="Q43" s="290"/>
      <c r="R43" s="24"/>
      <c r="S43" s="746" t="s">
        <v>150</v>
      </c>
      <c r="T43" s="746"/>
      <c r="U43" s="746"/>
      <c r="V43" s="746"/>
      <c r="W43" s="746"/>
      <c r="X43" s="746"/>
      <c r="Y43" s="746"/>
      <c r="Z43" s="746"/>
      <c r="AA43" s="746"/>
      <c r="AB43" s="746"/>
      <c r="AC43" s="746"/>
      <c r="AD43" s="746"/>
      <c r="AE43" s="746"/>
      <c r="AF43" s="746"/>
      <c r="AG43" s="746"/>
      <c r="AH43" s="746"/>
      <c r="AI43" s="746"/>
    </row>
    <row r="44" spans="1:35" ht="15" customHeight="1">
      <c r="A44" s="744"/>
      <c r="B44" s="741"/>
      <c r="C44" s="121" t="s">
        <v>44</v>
      </c>
      <c r="D44" s="276">
        <v>2481</v>
      </c>
      <c r="E44" s="276">
        <v>3333</v>
      </c>
      <c r="F44" s="276">
        <v>3949</v>
      </c>
      <c r="G44" s="276"/>
      <c r="H44" s="276"/>
      <c r="I44" s="290"/>
      <c r="J44" s="290"/>
      <c r="K44" s="290"/>
      <c r="L44" s="290"/>
      <c r="M44" s="290"/>
      <c r="N44" s="290"/>
      <c r="O44" s="290"/>
      <c r="P44" s="290"/>
      <c r="Q44" s="290"/>
      <c r="R44" s="24"/>
      <c r="S44" s="746"/>
      <c r="T44" s="746"/>
      <c r="U44" s="746"/>
      <c r="V44" s="746"/>
      <c r="W44" s="746"/>
      <c r="X44" s="746"/>
      <c r="Y44" s="746"/>
      <c r="Z44" s="746"/>
      <c r="AA44" s="746"/>
      <c r="AB44" s="746"/>
      <c r="AC44" s="746"/>
      <c r="AD44" s="746"/>
      <c r="AE44" s="746"/>
      <c r="AF44" s="746"/>
      <c r="AG44" s="746"/>
      <c r="AH44" s="746"/>
      <c r="AI44" s="746"/>
    </row>
    <row r="45" spans="1:35">
      <c r="A45" s="744"/>
      <c r="B45" s="742"/>
      <c r="C45" s="121" t="s">
        <v>46</v>
      </c>
      <c r="D45" s="276">
        <v>6032</v>
      </c>
      <c r="E45" s="276">
        <v>8298</v>
      </c>
      <c r="F45" s="276">
        <v>9987</v>
      </c>
      <c r="G45" s="276"/>
      <c r="H45" s="276"/>
      <c r="I45" s="290"/>
      <c r="J45" s="290"/>
      <c r="K45" s="290"/>
      <c r="L45" s="290"/>
      <c r="M45" s="290"/>
      <c r="N45" s="290"/>
      <c r="O45" s="290"/>
      <c r="P45" s="290"/>
      <c r="Q45" s="290"/>
      <c r="R45" s="24"/>
      <c r="S45" s="746"/>
      <c r="T45" s="746"/>
      <c r="U45" s="746"/>
      <c r="V45" s="746"/>
      <c r="W45" s="746"/>
      <c r="X45" s="746"/>
      <c r="Y45" s="746"/>
      <c r="Z45" s="746"/>
      <c r="AA45" s="746"/>
      <c r="AB45" s="746"/>
      <c r="AC45" s="746"/>
      <c r="AD45" s="746"/>
      <c r="AE45" s="746"/>
      <c r="AF45" s="746"/>
      <c r="AG45" s="746"/>
      <c r="AH45" s="746"/>
      <c r="AI45" s="746"/>
    </row>
    <row r="46" spans="1:35" ht="15" customHeight="1">
      <c r="A46" s="744"/>
      <c r="B46" s="740" t="s">
        <v>49</v>
      </c>
      <c r="C46" s="121" t="s">
        <v>43</v>
      </c>
      <c r="D46" s="276">
        <v>22554</v>
      </c>
      <c r="E46" s="276">
        <v>24895</v>
      </c>
      <c r="F46" s="276">
        <v>26566</v>
      </c>
      <c r="G46" s="276"/>
      <c r="H46" s="276"/>
      <c r="I46" s="290"/>
      <c r="J46" s="290"/>
      <c r="K46" s="290"/>
      <c r="L46" s="290"/>
      <c r="M46" s="290"/>
      <c r="N46" s="290"/>
      <c r="O46" s="290"/>
      <c r="P46" s="290"/>
      <c r="Q46" s="290"/>
      <c r="R46" s="24"/>
      <c r="S46" s="28" t="s">
        <v>104</v>
      </c>
      <c r="T46" s="43"/>
      <c r="U46" s="43"/>
      <c r="V46" s="43"/>
      <c r="W46" s="43"/>
      <c r="X46" s="43"/>
      <c r="Y46" s="43"/>
      <c r="Z46" s="43"/>
      <c r="AA46" s="43"/>
      <c r="AB46" s="43"/>
      <c r="AC46" s="43"/>
      <c r="AD46" s="43"/>
      <c r="AE46" s="43"/>
      <c r="AF46" s="43"/>
      <c r="AG46" s="43"/>
      <c r="AH46" s="43"/>
      <c r="AI46" s="43"/>
    </row>
    <row r="47" spans="1:35">
      <c r="A47" s="744"/>
      <c r="B47" s="741"/>
      <c r="C47" s="121" t="s">
        <v>44</v>
      </c>
      <c r="D47" s="276">
        <v>21472</v>
      </c>
      <c r="E47" s="276">
        <v>24291</v>
      </c>
      <c r="F47" s="276">
        <v>25757</v>
      </c>
      <c r="G47" s="276"/>
      <c r="H47" s="276"/>
      <c r="I47" s="290"/>
      <c r="J47" s="290"/>
      <c r="K47" s="290"/>
      <c r="L47" s="290"/>
      <c r="M47" s="290"/>
      <c r="N47" s="290"/>
      <c r="O47" s="290"/>
      <c r="P47" s="290"/>
      <c r="Q47" s="290"/>
      <c r="R47" s="24"/>
      <c r="S47" s="43"/>
      <c r="T47" s="43"/>
      <c r="U47" s="43"/>
      <c r="V47" s="43"/>
      <c r="W47" s="43"/>
      <c r="X47" s="43"/>
      <c r="Y47" s="43"/>
      <c r="Z47" s="43"/>
      <c r="AA47" s="43"/>
      <c r="AB47" s="43"/>
      <c r="AC47" s="43"/>
      <c r="AD47" s="43"/>
      <c r="AE47" s="43"/>
      <c r="AF47" s="43"/>
      <c r="AG47" s="43"/>
      <c r="AH47" s="43"/>
      <c r="AI47" s="43"/>
    </row>
    <row r="48" spans="1:35" ht="15" customHeight="1">
      <c r="A48" s="744"/>
      <c r="B48" s="742"/>
      <c r="C48" s="121" t="s">
        <v>46</v>
      </c>
      <c r="D48" s="276">
        <v>44026</v>
      </c>
      <c r="E48" s="276">
        <v>49186</v>
      </c>
      <c r="F48" s="276">
        <v>52323</v>
      </c>
      <c r="G48" s="276"/>
      <c r="H48" s="276"/>
      <c r="I48" s="290"/>
      <c r="J48" s="290"/>
      <c r="K48" s="290"/>
      <c r="L48" s="290"/>
      <c r="M48" s="290"/>
      <c r="N48" s="290"/>
      <c r="O48" s="290"/>
      <c r="P48" s="290"/>
      <c r="Q48" s="290"/>
      <c r="R48" s="24"/>
      <c r="S48" s="43"/>
      <c r="T48" s="43"/>
      <c r="U48" s="43"/>
      <c r="V48" s="43"/>
      <c r="W48" s="43"/>
      <c r="X48" s="43"/>
      <c r="Y48" s="43"/>
      <c r="Z48" s="43"/>
      <c r="AA48" s="43"/>
      <c r="AB48" s="43"/>
      <c r="AC48" s="43"/>
      <c r="AD48" s="43"/>
      <c r="AE48" s="43"/>
      <c r="AF48" s="43"/>
      <c r="AG48" s="43"/>
      <c r="AH48" s="43"/>
      <c r="AI48" s="43"/>
    </row>
    <row r="49" spans="1:35">
      <c r="A49" s="744"/>
      <c r="B49" s="740" t="s">
        <v>48</v>
      </c>
      <c r="C49" s="121" t="s">
        <v>43</v>
      </c>
      <c r="D49" s="276"/>
      <c r="E49" s="276"/>
      <c r="F49" s="276"/>
      <c r="G49" s="276"/>
      <c r="H49" s="276"/>
      <c r="I49" s="290"/>
      <c r="J49" s="290"/>
      <c r="K49" s="290"/>
      <c r="L49" s="290"/>
      <c r="M49" s="290"/>
      <c r="N49" s="290"/>
      <c r="O49" s="290"/>
      <c r="P49" s="290"/>
      <c r="Q49" s="290"/>
      <c r="R49" s="24"/>
      <c r="S49" s="28"/>
      <c r="T49" s="28"/>
      <c r="U49" s="28"/>
      <c r="V49" s="28"/>
      <c r="W49" s="28"/>
      <c r="X49" s="28"/>
      <c r="Y49" s="28"/>
      <c r="Z49" s="28"/>
      <c r="AA49" s="28"/>
      <c r="AB49" s="28"/>
      <c r="AC49" s="28"/>
      <c r="AD49" s="28"/>
      <c r="AE49" s="28"/>
      <c r="AF49" s="28"/>
      <c r="AG49" s="28"/>
      <c r="AH49" s="28"/>
      <c r="AI49" s="28"/>
    </row>
    <row r="50" spans="1:35">
      <c r="A50" s="744"/>
      <c r="B50" s="741"/>
      <c r="C50" s="121" t="s">
        <v>44</v>
      </c>
      <c r="D50" s="276"/>
      <c r="E50" s="276"/>
      <c r="F50" s="276"/>
      <c r="G50" s="276"/>
      <c r="H50" s="276"/>
      <c r="I50" s="290"/>
      <c r="J50" s="290"/>
      <c r="K50" s="290"/>
      <c r="L50" s="290"/>
      <c r="M50" s="290"/>
      <c r="N50" s="290"/>
      <c r="O50" s="290"/>
      <c r="P50" s="290"/>
      <c r="Q50" s="290"/>
      <c r="R50" s="24"/>
      <c r="S50" s="28"/>
      <c r="T50" s="28"/>
      <c r="U50" s="28"/>
      <c r="V50" s="28"/>
      <c r="W50" s="28"/>
      <c r="X50" s="28"/>
      <c r="Y50" s="28"/>
      <c r="Z50" s="28"/>
      <c r="AA50" s="28"/>
      <c r="AB50" s="28"/>
      <c r="AC50" s="28"/>
      <c r="AD50" s="28"/>
      <c r="AE50" s="28"/>
      <c r="AF50" s="28"/>
      <c r="AG50" s="28"/>
      <c r="AH50" s="28"/>
      <c r="AI50" s="28"/>
    </row>
    <row r="51" spans="1:35">
      <c r="A51" s="744"/>
      <c r="B51" s="742"/>
      <c r="C51" s="121" t="s">
        <v>46</v>
      </c>
      <c r="D51" s="276"/>
      <c r="E51" s="276"/>
      <c r="F51" s="276"/>
      <c r="G51" s="276"/>
      <c r="H51" s="276"/>
      <c r="I51" s="290"/>
      <c r="J51" s="290"/>
      <c r="K51" s="290"/>
      <c r="L51" s="290"/>
      <c r="M51" s="290"/>
      <c r="N51" s="290"/>
      <c r="O51" s="290"/>
      <c r="P51" s="290"/>
      <c r="Q51" s="290"/>
      <c r="R51" s="24"/>
    </row>
    <row r="52" spans="1:35">
      <c r="A52" s="744"/>
      <c r="B52" s="740" t="s">
        <v>47</v>
      </c>
      <c r="C52" s="121" t="s">
        <v>43</v>
      </c>
      <c r="D52" s="276">
        <v>3537</v>
      </c>
      <c r="E52" s="276">
        <v>4904</v>
      </c>
      <c r="F52" s="276">
        <v>4526</v>
      </c>
      <c r="G52" s="276"/>
      <c r="H52" s="276"/>
      <c r="I52" s="290"/>
      <c r="J52" s="290"/>
      <c r="K52" s="290"/>
      <c r="L52" s="290"/>
      <c r="M52" s="290"/>
      <c r="N52" s="290"/>
      <c r="O52" s="290"/>
      <c r="P52" s="290"/>
      <c r="Q52" s="290"/>
      <c r="R52" s="24"/>
    </row>
    <row r="53" spans="1:35">
      <c r="A53" s="744"/>
      <c r="B53" s="741"/>
      <c r="C53" s="121" t="s">
        <v>44</v>
      </c>
      <c r="D53" s="276">
        <v>2450</v>
      </c>
      <c r="E53" s="276">
        <v>3026</v>
      </c>
      <c r="F53" s="276">
        <v>2926</v>
      </c>
      <c r="G53" s="276"/>
      <c r="H53" s="276"/>
      <c r="I53" s="290"/>
      <c r="J53" s="290"/>
      <c r="K53" s="290"/>
      <c r="L53" s="290"/>
      <c r="M53" s="290"/>
      <c r="N53" s="290"/>
      <c r="O53" s="290"/>
      <c r="P53" s="290"/>
      <c r="Q53" s="290"/>
      <c r="R53" s="24"/>
      <c r="S53" s="24"/>
      <c r="T53" s="24"/>
      <c r="U53" s="24"/>
    </row>
    <row r="54" spans="1:35">
      <c r="A54" s="744"/>
      <c r="B54" s="742"/>
      <c r="C54" s="121" t="s">
        <v>46</v>
      </c>
      <c r="D54" s="276">
        <v>5987</v>
      </c>
      <c r="E54" s="276">
        <v>7930</v>
      </c>
      <c r="F54" s="276">
        <v>7452</v>
      </c>
      <c r="G54" s="276"/>
      <c r="H54" s="276"/>
      <c r="I54" s="290"/>
      <c r="J54" s="290"/>
      <c r="K54" s="290"/>
      <c r="L54" s="290"/>
      <c r="M54" s="290"/>
      <c r="N54" s="290"/>
      <c r="O54" s="290"/>
      <c r="P54" s="290"/>
      <c r="Q54" s="290"/>
      <c r="R54" s="24"/>
      <c r="S54" s="24"/>
      <c r="T54" s="24"/>
      <c r="U54" s="24"/>
    </row>
    <row r="55" spans="1:35" s="51" customFormat="1">
      <c r="A55" s="744"/>
      <c r="B55" s="740" t="s">
        <v>46</v>
      </c>
      <c r="C55" s="121" t="s">
        <v>43</v>
      </c>
      <c r="D55" s="279">
        <v>35366</v>
      </c>
      <c r="E55" s="279">
        <v>40884</v>
      </c>
      <c r="F55" s="279">
        <v>43272</v>
      </c>
      <c r="G55" s="279"/>
      <c r="H55" s="279"/>
      <c r="I55" s="292"/>
      <c r="J55" s="292"/>
      <c r="K55" s="292"/>
      <c r="L55" s="292"/>
      <c r="M55" s="292"/>
      <c r="N55" s="292"/>
      <c r="O55" s="292"/>
      <c r="P55" s="292"/>
      <c r="Q55" s="292"/>
      <c r="R55" s="29"/>
      <c r="S55" s="29"/>
      <c r="T55" s="29"/>
      <c r="U55" s="29"/>
    </row>
    <row r="56" spans="1:35" s="51" customFormat="1">
      <c r="A56" s="744"/>
      <c r="B56" s="741"/>
      <c r="C56" s="121" t="s">
        <v>44</v>
      </c>
      <c r="D56" s="279">
        <v>38798</v>
      </c>
      <c r="E56" s="279">
        <v>44142</v>
      </c>
      <c r="F56" s="279">
        <v>46963</v>
      </c>
      <c r="G56" s="279"/>
      <c r="H56" s="279"/>
      <c r="I56" s="292"/>
      <c r="J56" s="292"/>
      <c r="K56" s="292"/>
      <c r="L56" s="292"/>
      <c r="M56" s="292"/>
      <c r="N56" s="292"/>
      <c r="O56" s="292"/>
      <c r="P56" s="292"/>
      <c r="Q56" s="292"/>
      <c r="R56" s="29"/>
    </row>
    <row r="57" spans="1:35" s="51" customFormat="1">
      <c r="A57" s="744"/>
      <c r="B57" s="742"/>
      <c r="C57" s="121" t="s">
        <v>46</v>
      </c>
      <c r="D57" s="279">
        <v>74164</v>
      </c>
      <c r="E57" s="279">
        <v>85026</v>
      </c>
      <c r="F57" s="279">
        <v>90235</v>
      </c>
      <c r="G57" s="279"/>
      <c r="H57" s="279"/>
      <c r="I57" s="292"/>
      <c r="J57" s="292"/>
      <c r="K57" s="292"/>
      <c r="L57" s="292"/>
      <c r="M57" s="292"/>
      <c r="N57" s="292"/>
      <c r="O57" s="292"/>
      <c r="P57" s="292"/>
      <c r="Q57" s="292"/>
      <c r="R57" s="29"/>
    </row>
    <row r="58" spans="1:35">
      <c r="R58" s="24"/>
      <c r="T58" t="s">
        <v>16</v>
      </c>
      <c r="U58" t="s">
        <v>16</v>
      </c>
    </row>
    <row r="59" spans="1:35">
      <c r="R59" s="24"/>
    </row>
    <row r="60" spans="1:35">
      <c r="A60" s="24"/>
      <c r="B60" s="24"/>
      <c r="C60" s="24"/>
      <c r="D60" s="24"/>
      <c r="E60" s="24"/>
      <c r="F60" s="24"/>
      <c r="G60" s="24"/>
      <c r="H60" s="24"/>
      <c r="I60" s="24"/>
      <c r="J60" s="24"/>
      <c r="K60" s="24"/>
      <c r="L60" s="24"/>
      <c r="M60" s="24"/>
      <c r="N60" s="24"/>
      <c r="O60" s="24"/>
      <c r="P60" s="24"/>
      <c r="Q60" s="24"/>
      <c r="R60" s="24"/>
    </row>
    <row r="61" spans="1:35">
      <c r="A61" s="24"/>
      <c r="B61" s="24"/>
      <c r="C61" s="24"/>
      <c r="D61" s="24"/>
      <c r="E61" s="24"/>
      <c r="F61" s="24"/>
      <c r="G61" s="24"/>
      <c r="H61" s="24"/>
      <c r="I61" s="24"/>
      <c r="J61" s="24"/>
      <c r="K61" s="24"/>
      <c r="L61" s="24"/>
      <c r="M61" s="24"/>
      <c r="N61" s="24"/>
      <c r="O61" s="24"/>
      <c r="P61" s="24"/>
      <c r="Q61" s="24"/>
      <c r="R61" s="24"/>
    </row>
    <row r="62" spans="1:35">
      <c r="A62" s="24"/>
      <c r="B62" s="24"/>
      <c r="C62" s="24"/>
      <c r="D62" s="24"/>
      <c r="E62" s="24"/>
      <c r="F62" s="24"/>
      <c r="G62" s="24"/>
      <c r="H62" s="24"/>
      <c r="I62" s="24"/>
      <c r="J62" s="24"/>
      <c r="K62" s="24"/>
      <c r="L62" s="24"/>
      <c r="M62" s="24"/>
      <c r="N62" s="24"/>
      <c r="O62" s="24"/>
      <c r="P62" s="24"/>
      <c r="Q62" s="24"/>
      <c r="R62" s="24"/>
    </row>
    <row r="63" spans="1:35">
      <c r="A63" s="24"/>
      <c r="B63" s="24"/>
      <c r="C63" s="24"/>
      <c r="D63" s="24"/>
      <c r="E63" s="24"/>
      <c r="F63" s="24"/>
      <c r="G63" s="24"/>
      <c r="H63" s="24"/>
      <c r="I63" s="24"/>
      <c r="J63" s="24"/>
      <c r="K63" s="24"/>
      <c r="L63" s="24"/>
      <c r="M63" s="24"/>
      <c r="N63" s="24"/>
      <c r="O63" s="24"/>
      <c r="P63" s="24"/>
      <c r="Q63" s="24"/>
      <c r="R63" s="24"/>
    </row>
    <row r="64" spans="1:35">
      <c r="A64" s="24"/>
      <c r="B64" s="24"/>
      <c r="C64" s="24"/>
      <c r="D64" s="24"/>
      <c r="E64" s="24"/>
      <c r="F64" s="24"/>
      <c r="G64" s="24"/>
      <c r="H64" s="24"/>
      <c r="I64" s="24"/>
      <c r="J64" s="24"/>
      <c r="K64" s="24"/>
      <c r="L64" s="24"/>
      <c r="M64" s="24"/>
      <c r="N64" s="24"/>
      <c r="O64" s="24"/>
      <c r="P64" s="24"/>
      <c r="Q64" s="24"/>
      <c r="R64" s="24"/>
    </row>
    <row r="65" spans="1:18">
      <c r="A65" s="24"/>
      <c r="B65" s="24"/>
      <c r="C65" s="24"/>
      <c r="D65" s="24"/>
      <c r="E65" s="24"/>
      <c r="F65" s="24"/>
      <c r="G65" s="24"/>
      <c r="H65" s="24"/>
      <c r="I65" s="24"/>
      <c r="J65" s="24"/>
      <c r="K65" s="24"/>
      <c r="L65" s="24"/>
      <c r="M65" s="24"/>
      <c r="N65" s="24"/>
      <c r="O65" s="24"/>
      <c r="P65" s="24"/>
      <c r="Q65" s="24"/>
      <c r="R65" s="24"/>
    </row>
    <row r="66" spans="1:18">
      <c r="A66" s="24"/>
      <c r="B66" s="24"/>
      <c r="C66" s="24"/>
      <c r="D66" s="24"/>
      <c r="E66" s="24"/>
      <c r="F66" s="24"/>
      <c r="G66" s="24"/>
      <c r="H66" s="24"/>
      <c r="I66" s="24"/>
      <c r="J66" s="24"/>
      <c r="K66" s="24"/>
      <c r="L66" s="24"/>
      <c r="M66" s="24"/>
      <c r="N66" s="24"/>
      <c r="O66" s="24"/>
      <c r="P66" s="24"/>
      <c r="Q66" s="24"/>
      <c r="R66" s="24"/>
    </row>
    <row r="67" spans="1:18">
      <c r="A67" s="24"/>
      <c r="B67" s="24"/>
      <c r="C67" s="24"/>
      <c r="D67" s="24"/>
      <c r="E67" s="24"/>
      <c r="F67" s="24"/>
      <c r="G67" s="24"/>
      <c r="H67" s="24"/>
      <c r="I67" s="24"/>
      <c r="J67" s="24"/>
      <c r="K67" s="24"/>
      <c r="L67" s="24"/>
      <c r="M67" s="24"/>
      <c r="N67" s="24"/>
      <c r="O67" s="24"/>
      <c r="P67" s="24"/>
      <c r="Q67" s="24"/>
      <c r="R67" s="24"/>
    </row>
    <row r="68" spans="1:18">
      <c r="A68" s="24"/>
      <c r="B68" s="24"/>
      <c r="C68" s="24"/>
      <c r="D68" s="24"/>
      <c r="E68" s="24"/>
      <c r="F68" s="24"/>
      <c r="G68" s="24"/>
      <c r="H68" s="24"/>
      <c r="I68" s="24"/>
      <c r="J68" s="24"/>
      <c r="K68" s="24"/>
      <c r="L68" s="24"/>
      <c r="M68" s="24"/>
      <c r="N68" s="24"/>
      <c r="O68" s="24"/>
      <c r="P68" s="24"/>
      <c r="Q68" s="24"/>
      <c r="R68" s="24"/>
    </row>
    <row r="69" spans="1:18">
      <c r="A69" s="24"/>
      <c r="B69" s="24"/>
      <c r="C69" s="24"/>
      <c r="D69" s="24"/>
      <c r="E69" s="24"/>
      <c r="F69" s="24"/>
      <c r="G69" s="24"/>
      <c r="H69" s="24"/>
      <c r="I69" s="24"/>
      <c r="J69" s="24"/>
      <c r="K69" s="24"/>
      <c r="L69" s="24"/>
      <c r="M69" s="24"/>
      <c r="N69" s="24"/>
      <c r="O69" s="24"/>
      <c r="P69" s="24"/>
      <c r="Q69" s="24"/>
      <c r="R69" s="24"/>
    </row>
    <row r="70" spans="1:18">
      <c r="A70" s="24"/>
      <c r="B70" s="24"/>
      <c r="C70" s="24"/>
      <c r="D70" s="24"/>
      <c r="E70" s="24"/>
      <c r="F70" s="24"/>
      <c r="G70" s="24"/>
      <c r="H70" s="24"/>
      <c r="I70" s="24"/>
      <c r="J70" s="24"/>
      <c r="K70" s="24"/>
      <c r="L70" s="24"/>
      <c r="M70" s="24"/>
      <c r="N70" s="24"/>
      <c r="O70" s="24"/>
      <c r="P70" s="24"/>
      <c r="Q70" s="24"/>
      <c r="R70" s="24"/>
    </row>
    <row r="71" spans="1:18">
      <c r="A71" s="24"/>
      <c r="B71" s="24"/>
      <c r="C71" s="24"/>
      <c r="D71" s="24"/>
      <c r="E71" s="24"/>
      <c r="F71" s="24"/>
      <c r="G71" s="24"/>
      <c r="H71" s="24"/>
      <c r="I71" s="24"/>
      <c r="J71" s="24"/>
      <c r="K71" s="24"/>
      <c r="L71" s="24"/>
      <c r="M71" s="24"/>
      <c r="N71" s="24"/>
      <c r="O71" s="24"/>
      <c r="P71" s="24"/>
      <c r="Q71" s="24"/>
      <c r="R71" s="24"/>
    </row>
    <row r="72" spans="1:18">
      <c r="A72" s="24"/>
      <c r="B72" s="24"/>
      <c r="C72" s="24"/>
      <c r="D72" s="24"/>
      <c r="E72" s="24"/>
      <c r="F72" s="24"/>
      <c r="G72" s="24"/>
      <c r="H72" s="24"/>
      <c r="I72" s="24"/>
      <c r="J72" s="24"/>
      <c r="K72" s="24"/>
      <c r="L72" s="24"/>
      <c r="M72" s="24"/>
      <c r="N72" s="24"/>
      <c r="O72" s="24"/>
      <c r="P72" s="24"/>
      <c r="Q72" s="24"/>
      <c r="R72" s="24"/>
    </row>
    <row r="73" spans="1:18">
      <c r="A73" s="24"/>
      <c r="B73" s="24"/>
      <c r="C73" s="24"/>
      <c r="D73" s="24"/>
      <c r="E73" s="24"/>
      <c r="F73" s="24"/>
      <c r="G73" s="24"/>
      <c r="H73" s="24"/>
      <c r="I73" s="24"/>
      <c r="J73" s="24"/>
      <c r="K73" s="24"/>
      <c r="L73" s="24"/>
      <c r="M73" s="24"/>
      <c r="N73" s="24"/>
      <c r="O73" s="24"/>
      <c r="P73" s="24"/>
      <c r="Q73" s="24"/>
      <c r="R73" s="24"/>
    </row>
    <row r="74" spans="1:18">
      <c r="A74" s="24"/>
      <c r="B74" s="24"/>
      <c r="C74" s="24"/>
      <c r="D74" s="24"/>
      <c r="E74" s="24"/>
      <c r="F74" s="24"/>
      <c r="G74" s="24"/>
      <c r="H74" s="24"/>
      <c r="I74" s="24"/>
      <c r="J74" s="24"/>
      <c r="K74" s="24"/>
      <c r="L74" s="24"/>
      <c r="M74" s="24"/>
      <c r="N74" s="24"/>
      <c r="O74" s="24"/>
      <c r="P74" s="24"/>
      <c r="Q74" s="24"/>
      <c r="R74" s="24"/>
    </row>
    <row r="75" spans="1:18">
      <c r="A75" s="24"/>
      <c r="B75" s="24"/>
      <c r="C75" s="24"/>
      <c r="D75" s="24"/>
      <c r="E75" s="24"/>
      <c r="F75" s="24"/>
      <c r="G75" s="24"/>
      <c r="H75" s="24"/>
      <c r="I75" s="24"/>
      <c r="J75" s="24"/>
      <c r="K75" s="24"/>
      <c r="L75" s="24"/>
      <c r="M75" s="24"/>
      <c r="N75" s="24"/>
      <c r="O75" s="24"/>
      <c r="P75" s="24"/>
      <c r="Q75" s="24"/>
      <c r="R75" s="24"/>
    </row>
    <row r="76" spans="1:18">
      <c r="A76" s="24"/>
      <c r="B76" s="24"/>
      <c r="C76" s="24"/>
      <c r="D76" s="24"/>
      <c r="E76" s="24"/>
      <c r="F76" s="24"/>
      <c r="G76" s="24"/>
      <c r="H76" s="24"/>
      <c r="I76" s="24"/>
      <c r="J76" s="24"/>
      <c r="K76" s="24"/>
      <c r="L76" s="24"/>
      <c r="M76" s="24"/>
      <c r="N76" s="24"/>
      <c r="O76" s="24"/>
      <c r="P76" s="24"/>
      <c r="Q76" s="24"/>
      <c r="R76" s="24"/>
    </row>
    <row r="77" spans="1:18">
      <c r="A77" s="24"/>
      <c r="B77" s="24"/>
      <c r="C77" s="24"/>
      <c r="D77" s="24"/>
      <c r="E77" s="24"/>
      <c r="F77" s="24"/>
      <c r="G77" s="24"/>
      <c r="H77" s="24"/>
      <c r="I77" s="24"/>
      <c r="J77" s="24"/>
      <c r="K77" s="24"/>
      <c r="L77" s="24"/>
      <c r="M77" s="24"/>
      <c r="N77" s="24"/>
      <c r="O77" s="24"/>
      <c r="P77" s="24"/>
      <c r="Q77" s="24"/>
      <c r="R77" s="24"/>
    </row>
    <row r="78" spans="1:18">
      <c r="A78" s="24"/>
      <c r="B78" s="24"/>
      <c r="C78" s="24"/>
      <c r="D78" s="24"/>
      <c r="E78" s="24"/>
      <c r="F78" s="24"/>
      <c r="G78" s="24"/>
      <c r="H78" s="24"/>
      <c r="I78" s="24"/>
      <c r="J78" s="24"/>
      <c r="K78" s="24"/>
      <c r="L78" s="24"/>
      <c r="M78" s="24"/>
      <c r="N78" s="24"/>
      <c r="O78" s="24"/>
      <c r="P78" s="24"/>
      <c r="Q78" s="24"/>
      <c r="R78" s="24"/>
    </row>
    <row r="79" spans="1:18">
      <c r="A79" s="24"/>
      <c r="B79" s="24"/>
      <c r="C79" s="24"/>
      <c r="D79" s="24"/>
      <c r="E79" s="24"/>
      <c r="F79" s="24"/>
      <c r="G79" s="24"/>
      <c r="H79" s="24"/>
      <c r="I79" s="24"/>
      <c r="J79" s="24"/>
      <c r="K79" s="24"/>
      <c r="L79" s="24"/>
      <c r="M79" s="24"/>
      <c r="N79" s="24"/>
      <c r="O79" s="24"/>
      <c r="P79" s="24"/>
      <c r="Q79" s="24"/>
      <c r="R79" s="24"/>
    </row>
    <row r="80" spans="1:18">
      <c r="A80" s="24"/>
      <c r="B80" s="24"/>
      <c r="C80" s="24"/>
      <c r="D80" s="24"/>
      <c r="E80" s="24"/>
      <c r="F80" s="24"/>
      <c r="G80" s="24"/>
      <c r="H80" s="24"/>
      <c r="I80" s="24"/>
      <c r="J80" s="24"/>
      <c r="K80" s="24"/>
      <c r="L80" s="24"/>
      <c r="M80" s="24"/>
      <c r="N80" s="24"/>
      <c r="O80" s="24"/>
      <c r="P80" s="24"/>
      <c r="Q80" s="24"/>
      <c r="R80" s="24"/>
    </row>
    <row r="81" spans="1:18">
      <c r="A81" s="24"/>
      <c r="B81" s="24"/>
      <c r="C81" s="24"/>
      <c r="D81" s="24"/>
      <c r="E81" s="24"/>
      <c r="F81" s="24"/>
      <c r="G81" s="24"/>
      <c r="H81" s="24"/>
      <c r="I81" s="24"/>
      <c r="J81" s="24"/>
      <c r="K81" s="24"/>
      <c r="L81" s="24"/>
      <c r="M81" s="24"/>
      <c r="N81" s="24"/>
      <c r="O81" s="24"/>
      <c r="P81" s="24"/>
      <c r="Q81" s="24"/>
      <c r="R81" s="24"/>
    </row>
    <row r="82" spans="1:18">
      <c r="A82" s="24"/>
      <c r="B82" s="24"/>
      <c r="C82" s="24"/>
      <c r="D82" s="24"/>
      <c r="E82" s="24"/>
      <c r="F82" s="24"/>
      <c r="G82" s="24"/>
      <c r="H82" s="24"/>
      <c r="I82" s="24"/>
      <c r="J82" s="24"/>
      <c r="K82" s="24"/>
      <c r="L82" s="24"/>
      <c r="M82" s="24"/>
      <c r="N82" s="24"/>
      <c r="O82" s="24"/>
      <c r="P82" s="24"/>
      <c r="Q82" s="24"/>
      <c r="R82" s="24"/>
    </row>
    <row r="83" spans="1:18">
      <c r="A83" s="24"/>
      <c r="B83" s="24"/>
      <c r="C83" s="24"/>
      <c r="D83" s="24"/>
      <c r="E83" s="24"/>
      <c r="F83" s="24"/>
      <c r="G83" s="24"/>
      <c r="H83" s="24"/>
      <c r="I83" s="24"/>
      <c r="J83" s="24"/>
      <c r="K83" s="24"/>
      <c r="L83" s="24"/>
      <c r="M83" s="24"/>
      <c r="N83" s="24"/>
      <c r="O83" s="24"/>
      <c r="P83" s="24"/>
      <c r="Q83" s="24"/>
      <c r="R83" s="24"/>
    </row>
    <row r="84" spans="1:18">
      <c r="A84" s="24"/>
      <c r="B84" s="24"/>
      <c r="C84" s="24"/>
      <c r="D84" s="24"/>
      <c r="E84" s="24"/>
      <c r="F84" s="24"/>
      <c r="G84" s="24"/>
      <c r="H84" s="24"/>
      <c r="I84" s="24"/>
      <c r="J84" s="24"/>
      <c r="K84" s="24"/>
      <c r="L84" s="24"/>
      <c r="M84" s="24"/>
      <c r="N84" s="24"/>
      <c r="O84" s="24"/>
      <c r="P84" s="24"/>
      <c r="Q84" s="24"/>
      <c r="R84" s="24"/>
    </row>
    <row r="85" spans="1:18">
      <c r="A85" s="24"/>
      <c r="B85" s="24"/>
      <c r="C85" s="24"/>
      <c r="D85" s="24"/>
      <c r="E85" s="24"/>
      <c r="F85" s="24"/>
      <c r="G85" s="24"/>
      <c r="H85" s="24"/>
      <c r="I85" s="24"/>
      <c r="J85" s="24"/>
      <c r="K85" s="24"/>
      <c r="L85" s="24"/>
      <c r="M85" s="24"/>
      <c r="N85" s="24"/>
      <c r="O85" s="24"/>
      <c r="P85" s="24"/>
      <c r="Q85" s="24"/>
      <c r="R85" s="24"/>
    </row>
    <row r="86" spans="1:18">
      <c r="A86" s="24"/>
      <c r="B86" s="24"/>
      <c r="C86" s="24"/>
      <c r="D86" s="24"/>
      <c r="E86" s="24"/>
      <c r="F86" s="24"/>
      <c r="G86" s="24"/>
      <c r="H86" s="24"/>
      <c r="I86" s="24"/>
      <c r="J86" s="24"/>
      <c r="K86" s="24"/>
      <c r="L86" s="24"/>
      <c r="M86" s="24"/>
      <c r="N86" s="24"/>
      <c r="O86" s="24"/>
      <c r="P86" s="24"/>
      <c r="Q86" s="24"/>
      <c r="R86" s="24"/>
    </row>
    <row r="87" spans="1:18">
      <c r="A87" s="24"/>
      <c r="B87" s="24"/>
      <c r="C87" s="24"/>
      <c r="D87" s="24"/>
      <c r="E87" s="24"/>
      <c r="F87" s="24"/>
      <c r="G87" s="24"/>
      <c r="H87" s="24"/>
      <c r="I87" s="24"/>
      <c r="J87" s="24"/>
      <c r="K87" s="24"/>
      <c r="L87" s="24"/>
      <c r="M87" s="24"/>
      <c r="N87" s="24"/>
      <c r="O87" s="24"/>
      <c r="P87" s="24"/>
      <c r="Q87" s="24"/>
      <c r="R87" s="24"/>
    </row>
    <row r="88" spans="1:18">
      <c r="A88" s="24"/>
      <c r="B88" s="24"/>
      <c r="C88" s="24"/>
      <c r="D88" s="24"/>
      <c r="E88" s="24"/>
      <c r="F88" s="24"/>
      <c r="G88" s="24"/>
      <c r="H88" s="24"/>
      <c r="I88" s="24"/>
      <c r="J88" s="24"/>
      <c r="K88" s="24"/>
      <c r="L88" s="24"/>
      <c r="M88" s="24"/>
      <c r="N88" s="24"/>
      <c r="O88" s="24"/>
      <c r="P88" s="24"/>
      <c r="Q88" s="24"/>
      <c r="R88" s="24"/>
    </row>
    <row r="89" spans="1:18">
      <c r="A89" s="24"/>
      <c r="B89" s="24"/>
      <c r="C89" s="24"/>
      <c r="D89" s="24"/>
      <c r="E89" s="24"/>
      <c r="F89" s="24"/>
      <c r="G89" s="24"/>
      <c r="H89" s="24"/>
      <c r="I89" s="24"/>
      <c r="J89" s="24"/>
      <c r="K89" s="24"/>
      <c r="L89" s="24"/>
      <c r="M89" s="24"/>
      <c r="N89" s="24"/>
      <c r="O89" s="24"/>
      <c r="P89" s="24"/>
      <c r="Q89" s="24"/>
      <c r="R89" s="24"/>
    </row>
    <row r="90" spans="1:18">
      <c r="A90" s="24"/>
      <c r="B90" s="24"/>
      <c r="C90" s="24"/>
      <c r="D90" s="24"/>
      <c r="E90" s="24"/>
      <c r="F90" s="24"/>
      <c r="G90" s="24"/>
      <c r="H90" s="24"/>
      <c r="I90" s="24"/>
      <c r="J90" s="24"/>
      <c r="K90" s="24"/>
      <c r="L90" s="24"/>
      <c r="M90" s="24"/>
      <c r="N90" s="24"/>
      <c r="O90" s="24"/>
      <c r="P90" s="24"/>
      <c r="Q90" s="24"/>
      <c r="R90" s="24"/>
    </row>
    <row r="91" spans="1:18">
      <c r="A91" s="24"/>
      <c r="B91" s="24"/>
      <c r="C91" s="24"/>
      <c r="D91" s="24"/>
      <c r="E91" s="24"/>
      <c r="F91" s="24"/>
      <c r="G91" s="24"/>
      <c r="H91" s="24"/>
      <c r="I91" s="24"/>
      <c r="J91" s="24"/>
      <c r="K91" s="24"/>
      <c r="L91" s="24"/>
      <c r="M91" s="24"/>
      <c r="N91" s="24"/>
      <c r="O91" s="24"/>
      <c r="P91" s="24"/>
      <c r="Q91" s="24"/>
      <c r="R91" s="24"/>
    </row>
    <row r="92" spans="1:18">
      <c r="A92" s="24"/>
      <c r="B92" s="24"/>
      <c r="C92" s="24"/>
      <c r="D92" s="24"/>
      <c r="E92" s="24"/>
      <c r="F92" s="24"/>
      <c r="G92" s="24"/>
      <c r="H92" s="24"/>
      <c r="I92" s="24"/>
      <c r="J92" s="24"/>
      <c r="K92" s="24"/>
      <c r="L92" s="24"/>
      <c r="M92" s="24"/>
      <c r="N92" s="24"/>
      <c r="O92" s="24"/>
      <c r="P92" s="24"/>
      <c r="Q92" s="24"/>
      <c r="R92" s="24"/>
    </row>
    <row r="93" spans="1:18">
      <c r="A93" s="24"/>
      <c r="B93" s="24"/>
      <c r="C93" s="24"/>
      <c r="D93" s="24"/>
      <c r="E93" s="24"/>
      <c r="F93" s="24"/>
      <c r="G93" s="24"/>
      <c r="H93" s="24"/>
      <c r="I93" s="24"/>
      <c r="J93" s="24"/>
      <c r="K93" s="24"/>
      <c r="L93" s="24"/>
      <c r="M93" s="24"/>
      <c r="N93" s="24"/>
      <c r="O93" s="24"/>
      <c r="P93" s="24"/>
      <c r="Q93" s="24"/>
      <c r="R93" s="24"/>
    </row>
    <row r="94" spans="1:18">
      <c r="A94" s="24"/>
      <c r="B94" s="24"/>
      <c r="C94" s="24"/>
      <c r="D94" s="24"/>
      <c r="E94" s="24"/>
      <c r="F94" s="24"/>
      <c r="G94" s="24"/>
      <c r="H94" s="24"/>
      <c r="I94" s="24"/>
      <c r="J94" s="24"/>
      <c r="K94" s="24"/>
      <c r="L94" s="24"/>
      <c r="M94" s="24"/>
      <c r="N94" s="24"/>
      <c r="O94" s="24"/>
      <c r="P94" s="24"/>
      <c r="Q94" s="24"/>
      <c r="R94" s="24"/>
    </row>
    <row r="95" spans="1:18">
      <c r="A95" s="24"/>
      <c r="B95" s="24"/>
      <c r="C95" s="24"/>
      <c r="D95" s="24"/>
      <c r="E95" s="24"/>
      <c r="F95" s="24"/>
      <c r="G95" s="24"/>
      <c r="H95" s="24"/>
      <c r="I95" s="24"/>
      <c r="J95" s="24"/>
      <c r="K95" s="24"/>
      <c r="L95" s="24"/>
      <c r="M95" s="24"/>
      <c r="N95" s="24"/>
      <c r="O95" s="24"/>
      <c r="P95" s="24"/>
      <c r="Q95" s="24"/>
      <c r="R95" s="24"/>
    </row>
    <row r="96" spans="1:18">
      <c r="A96" s="24"/>
      <c r="B96" s="24"/>
      <c r="C96" s="24"/>
      <c r="D96" s="24"/>
      <c r="E96" s="24"/>
      <c r="F96" s="24"/>
      <c r="G96" s="24"/>
      <c r="H96" s="24"/>
      <c r="I96" s="24"/>
      <c r="J96" s="24"/>
      <c r="K96" s="24"/>
      <c r="L96" s="24"/>
      <c r="M96" s="24"/>
      <c r="N96" s="24"/>
      <c r="O96" s="24"/>
      <c r="P96" s="24"/>
      <c r="Q96" s="24"/>
      <c r="R96" s="24"/>
    </row>
    <row r="97" spans="1:18">
      <c r="A97" s="24"/>
      <c r="B97" s="24"/>
      <c r="C97" s="24"/>
      <c r="D97" s="24"/>
      <c r="E97" s="24"/>
      <c r="F97" s="24"/>
      <c r="G97" s="24"/>
      <c r="H97" s="24"/>
      <c r="I97" s="24"/>
      <c r="J97" s="24"/>
      <c r="K97" s="24"/>
      <c r="L97" s="24"/>
      <c r="M97" s="24"/>
      <c r="N97" s="24"/>
      <c r="O97" s="24"/>
      <c r="P97" s="24"/>
      <c r="Q97" s="24"/>
      <c r="R97" s="24"/>
    </row>
    <row r="98" spans="1:18">
      <c r="A98" s="24"/>
      <c r="B98" s="24"/>
      <c r="C98" s="24"/>
      <c r="D98" s="24"/>
      <c r="E98" s="24"/>
      <c r="F98" s="24"/>
      <c r="G98" s="24"/>
      <c r="H98" s="24"/>
      <c r="I98" s="24"/>
      <c r="J98" s="24"/>
      <c r="K98" s="24"/>
      <c r="L98" s="24"/>
      <c r="M98" s="24"/>
      <c r="N98" s="24"/>
      <c r="O98" s="24"/>
      <c r="P98" s="24"/>
      <c r="Q98" s="24"/>
      <c r="R98" s="24"/>
    </row>
    <row r="99" spans="1:18">
      <c r="A99" s="24"/>
      <c r="B99" s="24"/>
      <c r="C99" s="24"/>
      <c r="D99" s="24"/>
      <c r="E99" s="24"/>
      <c r="F99" s="24"/>
      <c r="G99" s="24"/>
      <c r="H99" s="24"/>
      <c r="I99" s="24"/>
      <c r="J99" s="24"/>
      <c r="K99" s="24"/>
      <c r="L99" s="24"/>
      <c r="M99" s="24"/>
      <c r="N99" s="24"/>
      <c r="O99" s="24"/>
      <c r="P99" s="24"/>
      <c r="Q99" s="24"/>
      <c r="R99" s="24"/>
    </row>
    <row r="100" spans="1:18">
      <c r="A100" s="24"/>
      <c r="B100" s="24"/>
      <c r="C100" s="24"/>
      <c r="D100" s="24"/>
      <c r="E100" s="24"/>
      <c r="F100" s="24"/>
      <c r="G100" s="24"/>
      <c r="H100" s="24"/>
      <c r="I100" s="24"/>
      <c r="J100" s="24"/>
      <c r="K100" s="24"/>
      <c r="L100" s="24"/>
      <c r="M100" s="24"/>
      <c r="N100" s="24"/>
      <c r="O100" s="24"/>
      <c r="P100" s="24"/>
      <c r="Q100" s="24"/>
      <c r="R100" s="24"/>
    </row>
  </sheetData>
  <mergeCells count="33">
    <mergeCell ref="T16:T18"/>
    <mergeCell ref="B19:B21"/>
    <mergeCell ref="T19:T21"/>
    <mergeCell ref="B22:B24"/>
    <mergeCell ref="T22:T24"/>
    <mergeCell ref="S4:S33"/>
    <mergeCell ref="T4:T6"/>
    <mergeCell ref="B7:B9"/>
    <mergeCell ref="T7:T9"/>
    <mergeCell ref="B10:B12"/>
    <mergeCell ref="T10:T12"/>
    <mergeCell ref="B13:B15"/>
    <mergeCell ref="T13:T15"/>
    <mergeCell ref="T31:T33"/>
    <mergeCell ref="A4:A30"/>
    <mergeCell ref="B4:B6"/>
    <mergeCell ref="B55:B57"/>
    <mergeCell ref="B40:B42"/>
    <mergeCell ref="B43:B45"/>
    <mergeCell ref="B49:B51"/>
    <mergeCell ref="B16:B18"/>
    <mergeCell ref="A31:A57"/>
    <mergeCell ref="B31:B33"/>
    <mergeCell ref="B34:B36"/>
    <mergeCell ref="B37:B39"/>
    <mergeCell ref="S39:AI42"/>
    <mergeCell ref="S43:AI45"/>
    <mergeCell ref="B46:B48"/>
    <mergeCell ref="B25:B27"/>
    <mergeCell ref="B52:B54"/>
    <mergeCell ref="B28:B30"/>
    <mergeCell ref="T28:T30"/>
    <mergeCell ref="T25:T27"/>
  </mergeCells>
  <printOptions horizontalCentered="1" verticalCentered="1"/>
  <pageMargins left="0.7" right="0.7" top="0.75" bottom="0.75" header="0.3" footer="0.3"/>
  <pageSetup paperSize="9" scale="44" orientation="landscape" r:id="rId1"/>
  <headerFoot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AI71"/>
  <sheetViews>
    <sheetView topLeftCell="N1" zoomScale="93" zoomScaleNormal="93" workbookViewId="0">
      <selection activeCell="AF28" sqref="AF28"/>
    </sheetView>
  </sheetViews>
  <sheetFormatPr defaultColWidth="9.21875" defaultRowHeight="14.4"/>
  <cols>
    <col min="1" max="1" width="14.77734375" customWidth="1"/>
    <col min="2" max="2" width="15.77734375" customWidth="1"/>
    <col min="3" max="3" width="10.44140625" customWidth="1"/>
    <col min="4" max="17" width="7.109375" customWidth="1"/>
    <col min="18" max="18" width="4.21875" customWidth="1"/>
    <col min="19" max="19" width="14.44140625" customWidth="1"/>
    <col min="20" max="20" width="14" customWidth="1"/>
    <col min="22" max="22" width="9.77734375" customWidth="1"/>
    <col min="23" max="23" width="11" customWidth="1"/>
    <col min="24" max="24" width="11.21875" customWidth="1"/>
    <col min="25" max="25" width="11.44140625" customWidth="1"/>
    <col min="26" max="30" width="11" customWidth="1"/>
    <col min="31" max="31" width="10.77734375" customWidth="1"/>
  </cols>
  <sheetData>
    <row r="1" spans="1:35">
      <c r="A1" s="16" t="s">
        <v>716</v>
      </c>
      <c r="B1" s="24"/>
      <c r="C1" s="24"/>
      <c r="D1" s="24"/>
      <c r="E1" s="24"/>
      <c r="F1" s="24"/>
      <c r="G1" s="24"/>
      <c r="H1" s="24"/>
      <c r="I1" s="24"/>
      <c r="J1" s="24"/>
      <c r="K1" s="24"/>
      <c r="L1" s="24"/>
      <c r="M1" s="24"/>
      <c r="N1" s="24"/>
      <c r="O1" s="24"/>
      <c r="P1" s="24"/>
      <c r="Q1" s="24"/>
      <c r="R1" s="24"/>
    </row>
    <row r="2" spans="1:35" ht="15" thickBot="1">
      <c r="A2" s="15"/>
      <c r="B2" s="24"/>
      <c r="C2" s="24"/>
      <c r="D2" s="24"/>
      <c r="E2" s="24"/>
      <c r="F2" s="24"/>
      <c r="G2" s="24"/>
      <c r="H2" s="24"/>
      <c r="I2" s="24"/>
      <c r="J2" s="24"/>
      <c r="K2" s="24"/>
      <c r="L2" s="24"/>
      <c r="M2" s="24"/>
      <c r="N2" s="24"/>
      <c r="O2" s="24"/>
      <c r="P2" s="24"/>
      <c r="Q2" s="24"/>
      <c r="R2" s="24"/>
    </row>
    <row r="3" spans="1:35" s="2" customFormat="1" ht="27.6">
      <c r="A3" s="242" t="s">
        <v>15</v>
      </c>
      <c r="B3" s="243" t="s">
        <v>55</v>
      </c>
      <c r="C3" s="244" t="s">
        <v>45</v>
      </c>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16"/>
      <c r="S3" s="242" t="s">
        <v>15</v>
      </c>
      <c r="T3" s="243" t="s">
        <v>55</v>
      </c>
      <c r="U3" s="244" t="s">
        <v>45</v>
      </c>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44" t="s">
        <v>9</v>
      </c>
      <c r="B4" s="740" t="s">
        <v>53</v>
      </c>
      <c r="C4" s="121" t="s">
        <v>43</v>
      </c>
      <c r="D4" s="276"/>
      <c r="E4" s="276"/>
      <c r="F4" s="276"/>
      <c r="G4" s="276"/>
      <c r="H4" s="276"/>
      <c r="I4" s="290"/>
      <c r="J4" s="290"/>
      <c r="K4" s="290"/>
      <c r="L4" s="290"/>
      <c r="M4" s="290"/>
      <c r="N4" s="290"/>
      <c r="O4" s="290"/>
      <c r="P4" s="290"/>
      <c r="Q4" s="290"/>
      <c r="R4" s="69" t="s">
        <v>16</v>
      </c>
      <c r="S4" s="744" t="s">
        <v>6</v>
      </c>
      <c r="T4" s="740" t="s">
        <v>53</v>
      </c>
      <c r="U4" s="121" t="s">
        <v>43</v>
      </c>
      <c r="V4" s="276">
        <v>1193</v>
      </c>
      <c r="W4" s="276">
        <v>1751</v>
      </c>
      <c r="X4" s="276">
        <v>2372</v>
      </c>
      <c r="Y4" s="276">
        <v>1997</v>
      </c>
      <c r="Z4" s="276">
        <v>2024</v>
      </c>
      <c r="AA4" s="303">
        <v>1365</v>
      </c>
      <c r="AB4" s="276">
        <v>1681</v>
      </c>
      <c r="AC4" s="276">
        <v>3737</v>
      </c>
      <c r="AD4" s="303">
        <v>2179</v>
      </c>
      <c r="AE4" s="276">
        <v>2792</v>
      </c>
      <c r="AF4" s="303">
        <v>2248</v>
      </c>
      <c r="AG4" s="303">
        <v>2357</v>
      </c>
      <c r="AH4" s="303">
        <v>2464</v>
      </c>
      <c r="AI4" s="303"/>
    </row>
    <row r="5" spans="1:35">
      <c r="A5" s="744"/>
      <c r="B5" s="741"/>
      <c r="C5" s="121" t="s">
        <v>44</v>
      </c>
      <c r="D5" s="276"/>
      <c r="E5" s="276"/>
      <c r="F5" s="276"/>
      <c r="G5" s="276"/>
      <c r="H5" s="276"/>
      <c r="I5" s="290"/>
      <c r="J5" s="290"/>
      <c r="K5" s="290"/>
      <c r="L5" s="290"/>
      <c r="M5" s="290"/>
      <c r="N5" s="290"/>
      <c r="O5" s="290"/>
      <c r="P5" s="290"/>
      <c r="Q5" s="290"/>
      <c r="R5" s="69"/>
      <c r="S5" s="744"/>
      <c r="T5" s="741"/>
      <c r="U5" s="121" t="s">
        <v>44</v>
      </c>
      <c r="V5" s="276">
        <v>2207</v>
      </c>
      <c r="W5" s="276">
        <v>3462</v>
      </c>
      <c r="X5" s="276">
        <v>4516</v>
      </c>
      <c r="Y5" s="276">
        <v>4132</v>
      </c>
      <c r="Z5" s="276">
        <v>3747</v>
      </c>
      <c r="AA5" s="303">
        <v>2018</v>
      </c>
      <c r="AB5" s="276">
        <v>2759</v>
      </c>
      <c r="AC5" s="276">
        <v>4786</v>
      </c>
      <c r="AD5" s="303">
        <v>2841</v>
      </c>
      <c r="AE5" s="276">
        <v>4590</v>
      </c>
      <c r="AF5" s="303">
        <v>2945</v>
      </c>
      <c r="AG5" s="303">
        <v>2953</v>
      </c>
      <c r="AH5" s="303">
        <v>2921</v>
      </c>
      <c r="AI5" s="303"/>
    </row>
    <row r="6" spans="1:35">
      <c r="A6" s="744"/>
      <c r="B6" s="742"/>
      <c r="C6" s="121" t="s">
        <v>46</v>
      </c>
      <c r="D6" s="276"/>
      <c r="E6" s="276"/>
      <c r="F6" s="276"/>
      <c r="G6" s="276"/>
      <c r="H6" s="276"/>
      <c r="I6" s="290"/>
      <c r="J6" s="290"/>
      <c r="K6" s="290"/>
      <c r="L6" s="290"/>
      <c r="M6" s="290"/>
      <c r="N6" s="290"/>
      <c r="O6" s="290"/>
      <c r="P6" s="290"/>
      <c r="Q6" s="290"/>
      <c r="R6" s="69"/>
      <c r="S6" s="744"/>
      <c r="T6" s="742"/>
      <c r="U6" s="121" t="s">
        <v>46</v>
      </c>
      <c r="V6" s="276">
        <v>3400</v>
      </c>
      <c r="W6" s="276">
        <v>5213</v>
      </c>
      <c r="X6" s="276">
        <v>6888</v>
      </c>
      <c r="Y6" s="276">
        <v>6129</v>
      </c>
      <c r="Z6" s="276">
        <v>5771</v>
      </c>
      <c r="AA6" s="303">
        <v>3383</v>
      </c>
      <c r="AB6" s="276">
        <v>4440</v>
      </c>
      <c r="AC6" s="276">
        <v>8523</v>
      </c>
      <c r="AD6" s="276">
        <v>5020</v>
      </c>
      <c r="AE6" s="276">
        <v>7382</v>
      </c>
      <c r="AF6" s="303">
        <v>5193</v>
      </c>
      <c r="AG6" s="303">
        <v>5310</v>
      </c>
      <c r="AH6" s="303">
        <v>5385</v>
      </c>
      <c r="AI6" s="303"/>
    </row>
    <row r="7" spans="1:35">
      <c r="A7" s="744"/>
      <c r="B7" s="740" t="s">
        <v>52</v>
      </c>
      <c r="C7" s="121" t="s">
        <v>43</v>
      </c>
      <c r="D7" s="276"/>
      <c r="E7" s="276"/>
      <c r="F7" s="276"/>
      <c r="G7" s="276"/>
      <c r="H7" s="276"/>
      <c r="I7" s="290"/>
      <c r="J7" s="290"/>
      <c r="K7" s="290"/>
      <c r="L7" s="290"/>
      <c r="M7" s="290"/>
      <c r="N7" s="290"/>
      <c r="O7" s="290"/>
      <c r="P7" s="290"/>
      <c r="Q7" s="290"/>
      <c r="R7" s="24" t="s">
        <v>16</v>
      </c>
      <c r="S7" s="744"/>
      <c r="T7" s="740" t="s">
        <v>52</v>
      </c>
      <c r="U7" s="121" t="s">
        <v>43</v>
      </c>
      <c r="V7" s="276">
        <v>9732</v>
      </c>
      <c r="W7" s="276">
        <v>8725</v>
      </c>
      <c r="X7" s="276">
        <v>6359</v>
      </c>
      <c r="Y7" s="276">
        <v>12157</v>
      </c>
      <c r="Z7" s="276">
        <v>15275</v>
      </c>
      <c r="AA7" s="303">
        <v>18467</v>
      </c>
      <c r="AB7" s="276">
        <v>21601</v>
      </c>
      <c r="AC7" s="276">
        <v>22284</v>
      </c>
      <c r="AD7" s="276">
        <v>23660</v>
      </c>
      <c r="AE7" s="276">
        <v>21614</v>
      </c>
      <c r="AF7" s="303">
        <v>30761</v>
      </c>
      <c r="AG7" s="303">
        <v>30663</v>
      </c>
      <c r="AH7" s="303">
        <v>29620</v>
      </c>
      <c r="AI7" s="303"/>
    </row>
    <row r="8" spans="1:35">
      <c r="A8" s="744"/>
      <c r="B8" s="741"/>
      <c r="C8" s="121" t="s">
        <v>44</v>
      </c>
      <c r="D8" s="276"/>
      <c r="E8" s="276"/>
      <c r="F8" s="276"/>
      <c r="G8" s="276"/>
      <c r="H8" s="276"/>
      <c r="I8" s="290"/>
      <c r="J8" s="290"/>
      <c r="K8" s="290"/>
      <c r="L8" s="290"/>
      <c r="M8" s="290"/>
      <c r="N8" s="290"/>
      <c r="O8" s="290"/>
      <c r="P8" s="290"/>
      <c r="Q8" s="290"/>
      <c r="R8" s="24"/>
      <c r="S8" s="744"/>
      <c r="T8" s="741"/>
      <c r="U8" s="121" t="s">
        <v>44</v>
      </c>
      <c r="V8" s="276">
        <v>20213</v>
      </c>
      <c r="W8" s="276">
        <v>19608</v>
      </c>
      <c r="X8" s="276">
        <v>10439</v>
      </c>
      <c r="Y8" s="276">
        <v>18460</v>
      </c>
      <c r="Z8" s="276">
        <v>24118</v>
      </c>
      <c r="AA8" s="303">
        <v>27109</v>
      </c>
      <c r="AB8" s="276">
        <v>29118</v>
      </c>
      <c r="AC8" s="276">
        <v>30177</v>
      </c>
      <c r="AD8" s="276">
        <v>30247</v>
      </c>
      <c r="AE8" s="276">
        <v>26344</v>
      </c>
      <c r="AF8" s="303">
        <v>33902</v>
      </c>
      <c r="AG8" s="303">
        <v>33426</v>
      </c>
      <c r="AH8" s="303">
        <v>34382</v>
      </c>
      <c r="AI8" s="303"/>
    </row>
    <row r="9" spans="1:35">
      <c r="A9" s="744"/>
      <c r="B9" s="742"/>
      <c r="C9" s="121" t="s">
        <v>46</v>
      </c>
      <c r="D9" s="276">
        <v>697</v>
      </c>
      <c r="E9" s="276"/>
      <c r="F9" s="276"/>
      <c r="G9" s="276"/>
      <c r="H9" s="276"/>
      <c r="I9" s="290"/>
      <c r="J9" s="290"/>
      <c r="K9" s="290"/>
      <c r="L9" s="290"/>
      <c r="M9" s="290"/>
      <c r="N9" s="290"/>
      <c r="O9" s="290"/>
      <c r="P9" s="290"/>
      <c r="Q9" s="290"/>
      <c r="R9" s="24"/>
      <c r="S9" s="744"/>
      <c r="T9" s="742"/>
      <c r="U9" s="121" t="s">
        <v>46</v>
      </c>
      <c r="V9" s="276">
        <v>29945</v>
      </c>
      <c r="W9" s="276">
        <v>28333</v>
      </c>
      <c r="X9" s="276">
        <v>16798</v>
      </c>
      <c r="Y9" s="276">
        <v>30617</v>
      </c>
      <c r="Z9" s="276">
        <v>39393</v>
      </c>
      <c r="AA9" s="303">
        <v>45576</v>
      </c>
      <c r="AB9" s="276">
        <v>50719</v>
      </c>
      <c r="AC9" s="276">
        <v>52461</v>
      </c>
      <c r="AD9" s="276">
        <v>53907</v>
      </c>
      <c r="AE9" s="276">
        <v>47958</v>
      </c>
      <c r="AF9" s="303">
        <v>64663</v>
      </c>
      <c r="AG9" s="303">
        <v>64089</v>
      </c>
      <c r="AH9" s="303">
        <v>64002</v>
      </c>
      <c r="AI9" s="303"/>
    </row>
    <row r="10" spans="1:35">
      <c r="A10" s="744"/>
      <c r="B10" s="740" t="s">
        <v>51</v>
      </c>
      <c r="C10" s="121" t="s">
        <v>43</v>
      </c>
      <c r="D10" s="276"/>
      <c r="E10" s="276"/>
      <c r="F10" s="276"/>
      <c r="G10" s="276"/>
      <c r="H10" s="276"/>
      <c r="I10" s="290"/>
      <c r="J10" s="290"/>
      <c r="K10" s="290"/>
      <c r="L10" s="290"/>
      <c r="M10" s="290"/>
      <c r="N10" s="290"/>
      <c r="O10" s="290"/>
      <c r="P10" s="290"/>
      <c r="Q10" s="290"/>
      <c r="R10" s="24"/>
      <c r="S10" s="744"/>
      <c r="T10" s="740" t="s">
        <v>51</v>
      </c>
      <c r="U10" s="121" t="s">
        <v>43</v>
      </c>
      <c r="V10" s="276">
        <v>1352</v>
      </c>
      <c r="W10" s="276">
        <v>1522</v>
      </c>
      <c r="X10" s="276">
        <v>3670</v>
      </c>
      <c r="Y10" s="276">
        <v>1615</v>
      </c>
      <c r="Z10" s="276">
        <v>2184</v>
      </c>
      <c r="AA10" s="303">
        <v>2559</v>
      </c>
      <c r="AB10" s="276">
        <v>3552</v>
      </c>
      <c r="AC10" s="276">
        <v>2601</v>
      </c>
      <c r="AD10" s="303">
        <v>2979</v>
      </c>
      <c r="AE10" s="276">
        <v>5538</v>
      </c>
      <c r="AF10" s="303">
        <v>3802</v>
      </c>
      <c r="AG10" s="303">
        <v>4069</v>
      </c>
      <c r="AH10" s="303">
        <v>4615</v>
      </c>
      <c r="AI10" s="303"/>
    </row>
    <row r="11" spans="1:35">
      <c r="A11" s="744"/>
      <c r="B11" s="741"/>
      <c r="C11" s="121" t="s">
        <v>44</v>
      </c>
      <c r="D11" s="276"/>
      <c r="E11" s="276"/>
      <c r="F11" s="276"/>
      <c r="G11" s="276"/>
      <c r="H11" s="276"/>
      <c r="I11" s="290"/>
      <c r="J11" s="290"/>
      <c r="K11" s="290"/>
      <c r="L11" s="290"/>
      <c r="M11" s="290"/>
      <c r="N11" s="290"/>
      <c r="O11" s="290"/>
      <c r="P11" s="290"/>
      <c r="Q11" s="290"/>
      <c r="R11" s="24"/>
      <c r="S11" s="744"/>
      <c r="T11" s="741"/>
      <c r="U11" s="121" t="s">
        <v>44</v>
      </c>
      <c r="V11" s="276">
        <v>4011</v>
      </c>
      <c r="W11" s="276">
        <v>4111</v>
      </c>
      <c r="X11" s="276">
        <v>11743</v>
      </c>
      <c r="Y11" s="276">
        <v>5048</v>
      </c>
      <c r="Z11" s="276">
        <v>7724</v>
      </c>
      <c r="AA11" s="303">
        <v>7479</v>
      </c>
      <c r="AB11" s="276">
        <v>8824</v>
      </c>
      <c r="AC11" s="276">
        <v>6791</v>
      </c>
      <c r="AD11" s="303">
        <v>8136</v>
      </c>
      <c r="AE11" s="276">
        <v>11768</v>
      </c>
      <c r="AF11" s="303">
        <v>10136</v>
      </c>
      <c r="AG11" s="303">
        <v>9777</v>
      </c>
      <c r="AH11" s="303">
        <v>10243</v>
      </c>
      <c r="AI11" s="303"/>
    </row>
    <row r="12" spans="1:35">
      <c r="A12" s="744"/>
      <c r="B12" s="742"/>
      <c r="C12" s="121" t="s">
        <v>46</v>
      </c>
      <c r="D12" s="276">
        <v>1155</v>
      </c>
      <c r="E12" s="276"/>
      <c r="F12" s="276"/>
      <c r="G12" s="276"/>
      <c r="H12" s="276"/>
      <c r="I12" s="290"/>
      <c r="J12" s="290"/>
      <c r="K12" s="290"/>
      <c r="L12" s="290"/>
      <c r="M12" s="290"/>
      <c r="N12" s="290"/>
      <c r="O12" s="290"/>
      <c r="P12" s="290"/>
      <c r="Q12" s="290"/>
      <c r="R12" s="24"/>
      <c r="S12" s="744"/>
      <c r="T12" s="742"/>
      <c r="U12" s="121" t="s">
        <v>46</v>
      </c>
      <c r="V12" s="276">
        <v>5363</v>
      </c>
      <c r="W12" s="276">
        <v>5633</v>
      </c>
      <c r="X12" s="276">
        <v>15413</v>
      </c>
      <c r="Y12" s="276">
        <v>6663</v>
      </c>
      <c r="Z12" s="276">
        <v>9908</v>
      </c>
      <c r="AA12" s="303">
        <v>10038</v>
      </c>
      <c r="AB12" s="276">
        <v>12376</v>
      </c>
      <c r="AC12" s="276">
        <v>9392</v>
      </c>
      <c r="AD12" s="276">
        <v>11115</v>
      </c>
      <c r="AE12" s="276">
        <v>17306</v>
      </c>
      <c r="AF12" s="303">
        <v>13938</v>
      </c>
      <c r="AG12" s="303">
        <v>13846</v>
      </c>
      <c r="AH12" s="303">
        <v>14858</v>
      </c>
      <c r="AI12" s="303"/>
    </row>
    <row r="13" spans="1:35">
      <c r="A13" s="744"/>
      <c r="B13" s="740" t="s">
        <v>50</v>
      </c>
      <c r="C13" s="121" t="s">
        <v>43</v>
      </c>
      <c r="D13" s="276"/>
      <c r="E13" s="276"/>
      <c r="F13" s="276"/>
      <c r="G13" s="276"/>
      <c r="H13" s="276"/>
      <c r="I13" s="290"/>
      <c r="J13" s="290"/>
      <c r="K13" s="290"/>
      <c r="L13" s="290"/>
      <c r="M13" s="290"/>
      <c r="N13" s="290"/>
      <c r="O13" s="290"/>
      <c r="P13" s="290"/>
      <c r="Q13" s="290"/>
      <c r="R13" s="24"/>
      <c r="S13" s="744"/>
      <c r="T13" s="740" t="s">
        <v>50</v>
      </c>
      <c r="U13" s="121" t="s">
        <v>43</v>
      </c>
      <c r="V13" s="276">
        <v>922</v>
      </c>
      <c r="W13" s="276">
        <v>1479</v>
      </c>
      <c r="X13" s="276">
        <v>2093</v>
      </c>
      <c r="Y13" s="276">
        <v>1863</v>
      </c>
      <c r="Z13" s="276">
        <v>2346</v>
      </c>
      <c r="AA13" s="303">
        <v>3844</v>
      </c>
      <c r="AB13" s="276">
        <v>3944</v>
      </c>
      <c r="AC13" s="276">
        <v>4829</v>
      </c>
      <c r="AD13" s="303">
        <v>5667</v>
      </c>
      <c r="AE13" s="276">
        <v>6142</v>
      </c>
      <c r="AF13" s="303">
        <v>7128</v>
      </c>
      <c r="AG13" s="303">
        <v>7530</v>
      </c>
      <c r="AH13" s="303">
        <v>8387</v>
      </c>
      <c r="AI13" s="303"/>
    </row>
    <row r="14" spans="1:35">
      <c r="A14" s="744"/>
      <c r="B14" s="741"/>
      <c r="C14" s="121" t="s">
        <v>44</v>
      </c>
      <c r="D14" s="276"/>
      <c r="E14" s="276"/>
      <c r="F14" s="276"/>
      <c r="G14" s="276"/>
      <c r="H14" s="276"/>
      <c r="I14" s="290"/>
      <c r="J14" s="290"/>
      <c r="K14" s="290"/>
      <c r="L14" s="290"/>
      <c r="M14" s="290"/>
      <c r="N14" s="290"/>
      <c r="O14" s="290"/>
      <c r="P14" s="290"/>
      <c r="Q14" s="290"/>
      <c r="R14" s="24"/>
      <c r="S14" s="744"/>
      <c r="T14" s="741"/>
      <c r="U14" s="121" t="s">
        <v>44</v>
      </c>
      <c r="V14" s="276">
        <v>4740</v>
      </c>
      <c r="W14" s="276">
        <v>7044</v>
      </c>
      <c r="X14" s="276">
        <v>8677</v>
      </c>
      <c r="Y14" s="276">
        <v>10292</v>
      </c>
      <c r="Z14" s="276">
        <v>11547</v>
      </c>
      <c r="AA14" s="303">
        <v>15603</v>
      </c>
      <c r="AB14" s="276">
        <v>14864</v>
      </c>
      <c r="AC14" s="276">
        <v>16156</v>
      </c>
      <c r="AD14" s="303">
        <v>17519</v>
      </c>
      <c r="AE14" s="276">
        <v>17315</v>
      </c>
      <c r="AF14" s="303">
        <v>19189</v>
      </c>
      <c r="AG14" s="303">
        <v>20460</v>
      </c>
      <c r="AH14" s="303">
        <v>22778</v>
      </c>
      <c r="AI14" s="303"/>
    </row>
    <row r="15" spans="1:35">
      <c r="A15" s="744"/>
      <c r="B15" s="742"/>
      <c r="C15" s="121" t="s">
        <v>46</v>
      </c>
      <c r="D15" s="276">
        <v>416</v>
      </c>
      <c r="E15" s="276"/>
      <c r="F15" s="276"/>
      <c r="G15" s="276"/>
      <c r="H15" s="276"/>
      <c r="I15" s="290"/>
      <c r="J15" s="290"/>
      <c r="K15" s="290"/>
      <c r="L15" s="290"/>
      <c r="M15" s="290"/>
      <c r="N15" s="290"/>
      <c r="O15" s="290"/>
      <c r="P15" s="290"/>
      <c r="Q15" s="290"/>
      <c r="R15" s="24"/>
      <c r="S15" s="744"/>
      <c r="T15" s="742"/>
      <c r="U15" s="121" t="s">
        <v>46</v>
      </c>
      <c r="V15" s="276">
        <v>5662</v>
      </c>
      <c r="W15" s="276">
        <v>8523</v>
      </c>
      <c r="X15" s="276">
        <v>10770</v>
      </c>
      <c r="Y15" s="276">
        <v>12155</v>
      </c>
      <c r="Z15" s="276">
        <v>13893</v>
      </c>
      <c r="AA15" s="303">
        <v>19447</v>
      </c>
      <c r="AB15" s="276">
        <v>18808</v>
      </c>
      <c r="AC15" s="276">
        <v>20985</v>
      </c>
      <c r="AD15" s="276">
        <v>23186</v>
      </c>
      <c r="AE15" s="276">
        <v>23457</v>
      </c>
      <c r="AF15" s="303">
        <v>26317</v>
      </c>
      <c r="AG15" s="303">
        <v>27990</v>
      </c>
      <c r="AH15" s="303">
        <v>31165</v>
      </c>
      <c r="AI15" s="303"/>
    </row>
    <row r="16" spans="1:35">
      <c r="A16" s="744"/>
      <c r="B16" s="740" t="s">
        <v>81</v>
      </c>
      <c r="C16" s="121" t="s">
        <v>43</v>
      </c>
      <c r="D16" s="276"/>
      <c r="E16" s="276"/>
      <c r="F16" s="276"/>
      <c r="G16" s="276"/>
      <c r="H16" s="276"/>
      <c r="I16" s="290"/>
      <c r="J16" s="290"/>
      <c r="K16" s="290"/>
      <c r="L16" s="290"/>
      <c r="M16" s="290"/>
      <c r="N16" s="290"/>
      <c r="O16" s="290"/>
      <c r="P16" s="290"/>
      <c r="Q16" s="290"/>
      <c r="R16" s="24"/>
      <c r="S16" s="744"/>
      <c r="T16" s="740" t="s">
        <v>81</v>
      </c>
      <c r="U16" s="121" t="s">
        <v>43</v>
      </c>
      <c r="V16" s="276">
        <v>1577</v>
      </c>
      <c r="W16" s="276">
        <v>3202</v>
      </c>
      <c r="X16" s="276">
        <v>3991</v>
      </c>
      <c r="Y16" s="276">
        <v>2234</v>
      </c>
      <c r="Z16" s="276">
        <v>1854</v>
      </c>
      <c r="AA16" s="303">
        <v>2030</v>
      </c>
      <c r="AB16" s="276">
        <v>2144</v>
      </c>
      <c r="AC16" s="276">
        <v>2581</v>
      </c>
      <c r="AD16" s="303">
        <v>2216</v>
      </c>
      <c r="AE16" s="276">
        <v>2697</v>
      </c>
      <c r="AF16" s="303">
        <v>2993</v>
      </c>
      <c r="AG16" s="303">
        <v>3253</v>
      </c>
      <c r="AH16" s="303">
        <v>3070</v>
      </c>
      <c r="AI16" s="303"/>
    </row>
    <row r="17" spans="1:35">
      <c r="A17" s="744"/>
      <c r="B17" s="741"/>
      <c r="C17" s="121" t="s">
        <v>44</v>
      </c>
      <c r="D17" s="276"/>
      <c r="E17" s="276"/>
      <c r="F17" s="276"/>
      <c r="G17" s="276"/>
      <c r="H17" s="276"/>
      <c r="I17" s="290"/>
      <c r="J17" s="290"/>
      <c r="K17" s="290"/>
      <c r="L17" s="290"/>
      <c r="M17" s="290"/>
      <c r="N17" s="290"/>
      <c r="O17" s="290"/>
      <c r="P17" s="290"/>
      <c r="Q17" s="290"/>
      <c r="R17" s="24"/>
      <c r="S17" s="744"/>
      <c r="T17" s="741"/>
      <c r="U17" s="121" t="s">
        <v>44</v>
      </c>
      <c r="V17" s="276">
        <v>2439</v>
      </c>
      <c r="W17" s="276">
        <v>4846</v>
      </c>
      <c r="X17" s="276">
        <v>6824</v>
      </c>
      <c r="Y17" s="276">
        <v>3519</v>
      </c>
      <c r="Z17" s="276">
        <v>2614</v>
      </c>
      <c r="AA17" s="303">
        <v>2867</v>
      </c>
      <c r="AB17" s="276">
        <v>3171</v>
      </c>
      <c r="AC17" s="276">
        <v>3466</v>
      </c>
      <c r="AD17" s="303">
        <v>3216</v>
      </c>
      <c r="AE17" s="276">
        <v>4309</v>
      </c>
      <c r="AF17" s="303">
        <v>3961</v>
      </c>
      <c r="AG17" s="303">
        <v>4308</v>
      </c>
      <c r="AH17" s="303">
        <v>3840</v>
      </c>
      <c r="AI17" s="303"/>
    </row>
    <row r="18" spans="1:35">
      <c r="A18" s="744"/>
      <c r="B18" s="742"/>
      <c r="C18" s="121" t="s">
        <v>46</v>
      </c>
      <c r="D18" s="276">
        <v>201</v>
      </c>
      <c r="E18" s="276"/>
      <c r="F18" s="276"/>
      <c r="G18" s="276"/>
      <c r="H18" s="276"/>
      <c r="I18" s="290"/>
      <c r="J18" s="290"/>
      <c r="K18" s="290"/>
      <c r="L18" s="290"/>
      <c r="M18" s="290"/>
      <c r="N18" s="290"/>
      <c r="O18" s="290"/>
      <c r="P18" s="290"/>
      <c r="Q18" s="290"/>
      <c r="R18" s="24"/>
      <c r="S18" s="744"/>
      <c r="T18" s="742"/>
      <c r="U18" s="121" t="s">
        <v>46</v>
      </c>
      <c r="V18" s="276">
        <v>4016</v>
      </c>
      <c r="W18" s="276">
        <v>8048</v>
      </c>
      <c r="X18" s="276">
        <v>10815</v>
      </c>
      <c r="Y18" s="276">
        <v>5753</v>
      </c>
      <c r="Z18" s="276">
        <v>4468</v>
      </c>
      <c r="AA18" s="303">
        <v>4897</v>
      </c>
      <c r="AB18" s="276">
        <v>5315</v>
      </c>
      <c r="AC18" s="276">
        <v>6047</v>
      </c>
      <c r="AD18" s="276">
        <v>5432</v>
      </c>
      <c r="AE18" s="276">
        <v>7006</v>
      </c>
      <c r="AF18" s="303">
        <v>6954</v>
      </c>
      <c r="AG18" s="303">
        <v>7561</v>
      </c>
      <c r="AH18" s="303">
        <v>6910</v>
      </c>
      <c r="AI18" s="303"/>
    </row>
    <row r="19" spans="1:35">
      <c r="A19" s="744"/>
      <c r="B19" s="740" t="s">
        <v>49</v>
      </c>
      <c r="C19" s="121" t="s">
        <v>43</v>
      </c>
      <c r="D19" s="276"/>
      <c r="E19" s="276"/>
      <c r="F19" s="276"/>
      <c r="G19" s="276"/>
      <c r="H19" s="276"/>
      <c r="I19" s="290"/>
      <c r="J19" s="290"/>
      <c r="K19" s="290"/>
      <c r="L19" s="290"/>
      <c r="M19" s="290"/>
      <c r="N19" s="290"/>
      <c r="O19" s="290"/>
      <c r="P19" s="290"/>
      <c r="Q19" s="290"/>
      <c r="R19" s="24"/>
      <c r="S19" s="744"/>
      <c r="T19" s="740" t="s">
        <v>49</v>
      </c>
      <c r="U19" s="121" t="s">
        <v>43</v>
      </c>
      <c r="V19" s="276">
        <v>22757</v>
      </c>
      <c r="W19" s="276">
        <v>23804</v>
      </c>
      <c r="X19" s="276">
        <v>26387</v>
      </c>
      <c r="Y19" s="276">
        <v>29241</v>
      </c>
      <c r="Z19" s="276" t="s">
        <v>166</v>
      </c>
      <c r="AA19" s="303">
        <v>40144</v>
      </c>
      <c r="AB19" s="276">
        <v>47471</v>
      </c>
      <c r="AC19" s="276">
        <v>45442</v>
      </c>
      <c r="AD19" s="303">
        <v>50611</v>
      </c>
      <c r="AE19" s="276">
        <v>50934</v>
      </c>
      <c r="AF19" s="303">
        <v>54392</v>
      </c>
      <c r="AG19" s="303">
        <v>52294</v>
      </c>
      <c r="AH19" s="303">
        <v>56835</v>
      </c>
      <c r="AI19" s="303"/>
    </row>
    <row r="20" spans="1:35">
      <c r="A20" s="744"/>
      <c r="B20" s="741"/>
      <c r="C20" s="121" t="s">
        <v>44</v>
      </c>
      <c r="D20" s="276"/>
      <c r="E20" s="276"/>
      <c r="F20" s="276"/>
      <c r="G20" s="276"/>
      <c r="H20" s="276"/>
      <c r="I20" s="290"/>
      <c r="J20" s="290"/>
      <c r="K20" s="290"/>
      <c r="L20" s="290"/>
      <c r="M20" s="290"/>
      <c r="N20" s="290"/>
      <c r="O20" s="290"/>
      <c r="P20" s="290"/>
      <c r="Q20" s="290"/>
      <c r="R20" s="24"/>
      <c r="S20" s="744"/>
      <c r="T20" s="741"/>
      <c r="U20" s="121" t="s">
        <v>44</v>
      </c>
      <c r="V20" s="276">
        <v>23116</v>
      </c>
      <c r="W20" s="276">
        <v>26388</v>
      </c>
      <c r="X20" s="276">
        <v>28034</v>
      </c>
      <c r="Y20" s="276">
        <v>29734</v>
      </c>
      <c r="Z20" s="276">
        <v>35408</v>
      </c>
      <c r="AA20" s="303">
        <v>39674</v>
      </c>
      <c r="AB20" s="276">
        <v>45025</v>
      </c>
      <c r="AC20" s="276">
        <v>41418</v>
      </c>
      <c r="AD20" s="303">
        <v>47741</v>
      </c>
      <c r="AE20" s="276">
        <v>43926</v>
      </c>
      <c r="AF20" s="303">
        <v>46890</v>
      </c>
      <c r="AG20" s="303">
        <v>45387</v>
      </c>
      <c r="AH20" s="303">
        <v>50506</v>
      </c>
      <c r="AI20" s="303"/>
    </row>
    <row r="21" spans="1:35">
      <c r="A21" s="744"/>
      <c r="B21" s="742"/>
      <c r="C21" s="121" t="s">
        <v>46</v>
      </c>
      <c r="D21" s="276">
        <v>863</v>
      </c>
      <c r="E21" s="276"/>
      <c r="F21" s="276"/>
      <c r="G21" s="276"/>
      <c r="H21" s="276"/>
      <c r="I21" s="290"/>
      <c r="J21" s="290"/>
      <c r="K21" s="290"/>
      <c r="L21" s="290"/>
      <c r="M21" s="290"/>
      <c r="N21" s="290"/>
      <c r="O21" s="290"/>
      <c r="P21" s="290"/>
      <c r="Q21" s="290"/>
      <c r="R21" s="24"/>
      <c r="S21" s="744"/>
      <c r="T21" s="742"/>
      <c r="U21" s="121" t="s">
        <v>46</v>
      </c>
      <c r="V21" s="276">
        <v>45873</v>
      </c>
      <c r="W21" s="276">
        <v>50192</v>
      </c>
      <c r="X21" s="276">
        <v>54421</v>
      </c>
      <c r="Y21" s="276">
        <v>58975</v>
      </c>
      <c r="Z21" s="276">
        <v>71267</v>
      </c>
      <c r="AA21" s="303">
        <v>79818</v>
      </c>
      <c r="AB21" s="276">
        <v>92496</v>
      </c>
      <c r="AC21" s="276">
        <v>86860</v>
      </c>
      <c r="AD21" s="276">
        <v>98352</v>
      </c>
      <c r="AE21" s="276">
        <v>94860</v>
      </c>
      <c r="AF21" s="303">
        <v>101282</v>
      </c>
      <c r="AG21" s="303">
        <v>97681</v>
      </c>
      <c r="AH21" s="303">
        <v>107341</v>
      </c>
      <c r="AI21" s="303"/>
    </row>
    <row r="22" spans="1:35">
      <c r="A22" s="744"/>
      <c r="B22" s="740" t="s">
        <v>48</v>
      </c>
      <c r="C22" s="121" t="s">
        <v>43</v>
      </c>
      <c r="D22" s="276"/>
      <c r="E22" s="276"/>
      <c r="F22" s="276"/>
      <c r="G22" s="276"/>
      <c r="H22" s="276"/>
      <c r="I22" s="290"/>
      <c r="J22" s="290"/>
      <c r="K22" s="290"/>
      <c r="L22" s="290"/>
      <c r="M22" s="290"/>
      <c r="N22" s="290"/>
      <c r="O22" s="290"/>
      <c r="P22" s="290"/>
      <c r="Q22" s="290"/>
      <c r="R22" s="24"/>
      <c r="S22" s="744"/>
      <c r="T22" s="740" t="s">
        <v>48</v>
      </c>
      <c r="U22" s="121" t="s">
        <v>43</v>
      </c>
      <c r="V22" s="276">
        <v>562</v>
      </c>
      <c r="W22" s="276">
        <v>939</v>
      </c>
      <c r="X22" s="276">
        <v>961</v>
      </c>
      <c r="Y22" s="276">
        <v>603</v>
      </c>
      <c r="Z22" s="276"/>
      <c r="AA22" s="303"/>
      <c r="AB22" s="276"/>
      <c r="AC22" s="276"/>
      <c r="AD22" s="303"/>
      <c r="AE22" s="303"/>
      <c r="AF22" s="303"/>
      <c r="AG22" s="303"/>
      <c r="AH22" s="303"/>
      <c r="AI22" s="303"/>
    </row>
    <row r="23" spans="1:35">
      <c r="A23" s="744"/>
      <c r="B23" s="741"/>
      <c r="C23" s="121" t="s">
        <v>44</v>
      </c>
      <c r="D23" s="276"/>
      <c r="E23" s="276"/>
      <c r="F23" s="276"/>
      <c r="G23" s="276"/>
      <c r="H23" s="276"/>
      <c r="I23" s="290"/>
      <c r="J23" s="290"/>
      <c r="K23" s="290"/>
      <c r="L23" s="290"/>
      <c r="M23" s="290"/>
      <c r="N23" s="290"/>
      <c r="O23" s="290"/>
      <c r="P23" s="290"/>
      <c r="Q23" s="290"/>
      <c r="R23" s="24"/>
      <c r="S23" s="744"/>
      <c r="T23" s="741"/>
      <c r="U23" s="121" t="s">
        <v>44</v>
      </c>
      <c r="V23" s="276">
        <v>2147</v>
      </c>
      <c r="W23" s="276">
        <v>1823</v>
      </c>
      <c r="X23" s="276">
        <v>1661</v>
      </c>
      <c r="Y23" s="276">
        <v>1581</v>
      </c>
      <c r="Z23" s="276"/>
      <c r="AA23" s="303"/>
      <c r="AB23" s="276"/>
      <c r="AC23" s="276"/>
      <c r="AD23" s="303"/>
      <c r="AE23" s="303"/>
      <c r="AF23" s="303"/>
      <c r="AG23" s="303"/>
      <c r="AH23" s="303"/>
      <c r="AI23" s="303"/>
    </row>
    <row r="24" spans="1:35">
      <c r="A24" s="744"/>
      <c r="B24" s="742"/>
      <c r="C24" s="121" t="s">
        <v>46</v>
      </c>
      <c r="D24" s="276">
        <v>58</v>
      </c>
      <c r="E24" s="276"/>
      <c r="F24" s="276"/>
      <c r="G24" s="276"/>
      <c r="H24" s="276"/>
      <c r="I24" s="290"/>
      <c r="J24" s="290"/>
      <c r="K24" s="290"/>
      <c r="L24" s="290"/>
      <c r="M24" s="290"/>
      <c r="N24" s="290"/>
      <c r="O24" s="290"/>
      <c r="P24" s="290"/>
      <c r="Q24" s="290"/>
      <c r="R24" s="24"/>
      <c r="S24" s="744"/>
      <c r="T24" s="742"/>
      <c r="U24" s="121" t="s">
        <v>46</v>
      </c>
      <c r="V24" s="276">
        <v>2709</v>
      </c>
      <c r="W24" s="276">
        <v>2762</v>
      </c>
      <c r="X24" s="276">
        <v>2622</v>
      </c>
      <c r="Y24" s="276">
        <v>2184</v>
      </c>
      <c r="Z24" s="276"/>
      <c r="AA24" s="303"/>
      <c r="AB24" s="276"/>
      <c r="AC24" s="276"/>
      <c r="AD24" s="303"/>
      <c r="AE24" s="303"/>
      <c r="AF24" s="303"/>
      <c r="AG24" s="303"/>
      <c r="AH24" s="303"/>
      <c r="AI24" s="303"/>
    </row>
    <row r="25" spans="1:35">
      <c r="A25" s="744"/>
      <c r="B25" s="740" t="s">
        <v>47</v>
      </c>
      <c r="C25" s="121" t="s">
        <v>43</v>
      </c>
      <c r="D25" s="276"/>
      <c r="E25" s="276"/>
      <c r="F25" s="276"/>
      <c r="G25" s="276"/>
      <c r="H25" s="276"/>
      <c r="I25" s="290"/>
      <c r="J25" s="290"/>
      <c r="K25" s="290"/>
      <c r="L25" s="290"/>
      <c r="M25" s="290"/>
      <c r="N25" s="290"/>
      <c r="O25" s="290"/>
      <c r="P25" s="290"/>
      <c r="Q25" s="290"/>
      <c r="R25" s="24"/>
      <c r="S25" s="744"/>
      <c r="T25" s="740" t="s">
        <v>47</v>
      </c>
      <c r="U25" s="121" t="s">
        <v>43</v>
      </c>
      <c r="V25" s="276">
        <v>1649</v>
      </c>
      <c r="W25" s="276">
        <v>2433</v>
      </c>
      <c r="X25" s="276">
        <v>3085</v>
      </c>
      <c r="Y25" s="276">
        <v>2827</v>
      </c>
      <c r="Z25" s="276">
        <v>5124</v>
      </c>
      <c r="AA25" s="303">
        <v>4615</v>
      </c>
      <c r="AB25" s="276">
        <v>5950</v>
      </c>
      <c r="AC25" s="276">
        <v>7510</v>
      </c>
      <c r="AD25" s="303">
        <v>8220</v>
      </c>
      <c r="AE25" s="276">
        <v>10340</v>
      </c>
      <c r="AF25" s="303">
        <v>11383</v>
      </c>
      <c r="AG25" s="303">
        <v>11232</v>
      </c>
      <c r="AH25" s="303">
        <v>13465</v>
      </c>
      <c r="AI25" s="303"/>
    </row>
    <row r="26" spans="1:35">
      <c r="A26" s="744"/>
      <c r="B26" s="741"/>
      <c r="C26" s="121" t="s">
        <v>44</v>
      </c>
      <c r="D26" s="276"/>
      <c r="E26" s="276"/>
      <c r="F26" s="276"/>
      <c r="G26" s="276"/>
      <c r="H26" s="276"/>
      <c r="I26" s="290"/>
      <c r="J26" s="290"/>
      <c r="K26" s="290"/>
      <c r="L26" s="290"/>
      <c r="M26" s="290"/>
      <c r="N26" s="290"/>
      <c r="O26" s="290"/>
      <c r="P26" s="290"/>
      <c r="Q26" s="290"/>
      <c r="R26" s="24"/>
      <c r="S26" s="744"/>
      <c r="T26" s="741"/>
      <c r="U26" s="121" t="s">
        <v>44</v>
      </c>
      <c r="V26" s="276">
        <v>1447</v>
      </c>
      <c r="W26" s="276">
        <v>2327</v>
      </c>
      <c r="X26" s="276">
        <v>2967</v>
      </c>
      <c r="Y26" s="276">
        <v>2770</v>
      </c>
      <c r="Z26" s="276">
        <v>3932</v>
      </c>
      <c r="AA26" s="303">
        <v>3609</v>
      </c>
      <c r="AB26" s="276">
        <v>4169</v>
      </c>
      <c r="AC26" s="276">
        <v>5201</v>
      </c>
      <c r="AD26" s="303">
        <v>5409</v>
      </c>
      <c r="AE26" s="276">
        <v>8294</v>
      </c>
      <c r="AF26" s="303">
        <v>8047</v>
      </c>
      <c r="AG26" s="303">
        <v>8631</v>
      </c>
      <c r="AH26" s="303">
        <v>10101</v>
      </c>
      <c r="AI26" s="303"/>
    </row>
    <row r="27" spans="1:35">
      <c r="A27" s="744"/>
      <c r="B27" s="742"/>
      <c r="C27" s="121" t="s">
        <v>46</v>
      </c>
      <c r="D27" s="276">
        <v>437</v>
      </c>
      <c r="E27" s="276"/>
      <c r="F27" s="276"/>
      <c r="G27" s="276"/>
      <c r="H27" s="276"/>
      <c r="I27" s="290"/>
      <c r="J27" s="290"/>
      <c r="K27" s="290"/>
      <c r="L27" s="290"/>
      <c r="M27" s="290"/>
      <c r="N27" s="290"/>
      <c r="O27" s="290"/>
      <c r="P27" s="290"/>
      <c r="Q27" s="290"/>
      <c r="R27" s="24"/>
      <c r="S27" s="744"/>
      <c r="T27" s="742"/>
      <c r="U27" s="121" t="s">
        <v>46</v>
      </c>
      <c r="V27" s="276">
        <v>3096</v>
      </c>
      <c r="W27" s="276">
        <v>4760</v>
      </c>
      <c r="X27" s="276">
        <v>6052</v>
      </c>
      <c r="Y27" s="276">
        <v>5597</v>
      </c>
      <c r="Z27" s="276">
        <v>9056</v>
      </c>
      <c r="AA27" s="303">
        <v>8224</v>
      </c>
      <c r="AB27" s="276">
        <v>10119</v>
      </c>
      <c r="AC27" s="276">
        <v>12711</v>
      </c>
      <c r="AD27" s="276">
        <v>13629</v>
      </c>
      <c r="AE27" s="276">
        <v>18634</v>
      </c>
      <c r="AF27" s="303">
        <v>19430</v>
      </c>
      <c r="AG27" s="303">
        <v>19863</v>
      </c>
      <c r="AH27" s="303">
        <v>23566</v>
      </c>
      <c r="AI27" s="303"/>
    </row>
    <row r="28" spans="1:35">
      <c r="A28" s="744"/>
      <c r="B28" s="740" t="s">
        <v>46</v>
      </c>
      <c r="C28" s="121" t="s">
        <v>43</v>
      </c>
      <c r="D28" s="279"/>
      <c r="E28" s="279"/>
      <c r="F28" s="279"/>
      <c r="G28" s="279"/>
      <c r="H28" s="279"/>
      <c r="I28" s="292"/>
      <c r="J28" s="292"/>
      <c r="K28" s="292"/>
      <c r="L28" s="292"/>
      <c r="M28" s="292"/>
      <c r="N28" s="292"/>
      <c r="O28" s="292"/>
      <c r="P28" s="292"/>
      <c r="Q28" s="292"/>
      <c r="R28" s="24"/>
      <c r="S28" s="744"/>
      <c r="T28" s="740" t="s">
        <v>46</v>
      </c>
      <c r="U28" s="121" t="s">
        <v>43</v>
      </c>
      <c r="V28" s="279">
        <f t="shared" ref="V28:Y28" si="0">V4+V7+V10+V13+V16+V19+V22+V25</f>
        <v>39744</v>
      </c>
      <c r="W28" s="279">
        <f t="shared" si="0"/>
        <v>43855</v>
      </c>
      <c r="X28" s="279">
        <f t="shared" si="0"/>
        <v>48918</v>
      </c>
      <c r="Y28" s="279">
        <f t="shared" si="0"/>
        <v>52537</v>
      </c>
      <c r="Z28" s="279">
        <v>65869</v>
      </c>
      <c r="AA28" s="279">
        <v>74160</v>
      </c>
      <c r="AB28" s="279">
        <v>87156</v>
      </c>
      <c r="AC28" s="279">
        <v>90322</v>
      </c>
      <c r="AD28" s="279">
        <v>97748</v>
      </c>
      <c r="AE28" s="279">
        <v>102754</v>
      </c>
      <c r="AF28" s="279">
        <v>115700</v>
      </c>
      <c r="AG28" s="279">
        <v>114651</v>
      </c>
      <c r="AH28" s="279">
        <v>121526</v>
      </c>
      <c r="AI28" s="279"/>
    </row>
    <row r="29" spans="1:35">
      <c r="A29" s="744"/>
      <c r="B29" s="741"/>
      <c r="C29" s="121" t="s">
        <v>44</v>
      </c>
      <c r="D29" s="279"/>
      <c r="E29" s="279"/>
      <c r="F29" s="279"/>
      <c r="G29" s="279"/>
      <c r="H29" s="279"/>
      <c r="I29" s="292"/>
      <c r="J29" s="292"/>
      <c r="K29" s="292"/>
      <c r="L29" s="292"/>
      <c r="M29" s="292"/>
      <c r="N29" s="292"/>
      <c r="O29" s="292"/>
      <c r="P29" s="292"/>
      <c r="Q29" s="292"/>
      <c r="R29" s="24"/>
      <c r="S29" s="744"/>
      <c r="T29" s="741"/>
      <c r="U29" s="121" t="s">
        <v>44</v>
      </c>
      <c r="V29" s="279">
        <f t="shared" ref="V29:Y29" si="1">V5+V8+V11+V14+V17+V20+V23</f>
        <v>58873</v>
      </c>
      <c r="W29" s="279">
        <f t="shared" si="1"/>
        <v>67282</v>
      </c>
      <c r="X29" s="279">
        <f t="shared" si="1"/>
        <v>71894</v>
      </c>
      <c r="Y29" s="279">
        <f t="shared" si="1"/>
        <v>72766</v>
      </c>
      <c r="Z29" s="279">
        <v>91562</v>
      </c>
      <c r="AA29" s="279">
        <v>100642</v>
      </c>
      <c r="AB29" s="279">
        <v>109645</v>
      </c>
      <c r="AC29" s="279">
        <v>110327</v>
      </c>
      <c r="AD29" s="279">
        <v>118325</v>
      </c>
      <c r="AE29" s="279">
        <v>120855</v>
      </c>
      <c r="AF29" s="279">
        <v>129031</v>
      </c>
      <c r="AG29" s="279">
        <v>129250</v>
      </c>
      <c r="AH29" s="279">
        <v>138611</v>
      </c>
      <c r="AI29" s="279"/>
    </row>
    <row r="30" spans="1:35" ht="15" thickBot="1">
      <c r="A30" s="744"/>
      <c r="B30" s="742"/>
      <c r="C30" s="121" t="s">
        <v>46</v>
      </c>
      <c r="D30" s="279">
        <v>3827</v>
      </c>
      <c r="E30" s="279"/>
      <c r="F30" s="279"/>
      <c r="G30" s="279"/>
      <c r="H30" s="279"/>
      <c r="I30" s="292"/>
      <c r="J30" s="292"/>
      <c r="K30" s="292"/>
      <c r="L30" s="292"/>
      <c r="M30" s="292"/>
      <c r="N30" s="292"/>
      <c r="O30" s="292"/>
      <c r="P30" s="292"/>
      <c r="Q30" s="292"/>
      <c r="R30" s="24"/>
      <c r="S30" s="745"/>
      <c r="T30" s="743"/>
      <c r="U30" s="252" t="s">
        <v>46</v>
      </c>
      <c r="V30" s="283">
        <f t="shared" ref="V30:Y30" si="2">V28+V29</f>
        <v>98617</v>
      </c>
      <c r="W30" s="283">
        <f t="shared" si="2"/>
        <v>111137</v>
      </c>
      <c r="X30" s="283">
        <f t="shared" si="2"/>
        <v>120812</v>
      </c>
      <c r="Y30" s="283">
        <f t="shared" si="2"/>
        <v>125303</v>
      </c>
      <c r="Z30" s="283">
        <v>157431</v>
      </c>
      <c r="AA30" s="283">
        <v>174802</v>
      </c>
      <c r="AB30" s="283">
        <v>196801</v>
      </c>
      <c r="AC30" s="283">
        <v>200649</v>
      </c>
      <c r="AD30" s="283">
        <v>216073</v>
      </c>
      <c r="AE30" s="283">
        <v>223609</v>
      </c>
      <c r="AF30" s="283">
        <v>244731</v>
      </c>
      <c r="AG30" s="283">
        <v>243901</v>
      </c>
      <c r="AH30" s="283">
        <v>260137</v>
      </c>
      <c r="AI30" s="283"/>
    </row>
    <row r="31" spans="1:35">
      <c r="A31" s="752" t="s">
        <v>8</v>
      </c>
      <c r="B31" s="741" t="s">
        <v>53</v>
      </c>
      <c r="C31" s="250" t="s">
        <v>43</v>
      </c>
      <c r="D31" s="294"/>
      <c r="E31" s="294">
        <v>222</v>
      </c>
      <c r="F31" s="299">
        <v>202</v>
      </c>
      <c r="G31" s="299">
        <v>230</v>
      </c>
      <c r="H31" s="299">
        <v>234</v>
      </c>
      <c r="I31" s="300">
        <v>214</v>
      </c>
      <c r="J31" s="290"/>
      <c r="K31" s="290"/>
      <c r="L31" s="290"/>
      <c r="M31" s="290"/>
      <c r="N31" s="290"/>
      <c r="O31" s="290"/>
      <c r="P31" s="290"/>
      <c r="Q31" s="290"/>
      <c r="R31" s="35"/>
      <c r="S31" s="29" t="s">
        <v>26</v>
      </c>
    </row>
    <row r="32" spans="1:35">
      <c r="A32" s="744"/>
      <c r="B32" s="741"/>
      <c r="C32" s="121" t="s">
        <v>44</v>
      </c>
      <c r="D32" s="276"/>
      <c r="E32" s="276">
        <v>148</v>
      </c>
      <c r="F32" s="301">
        <v>128</v>
      </c>
      <c r="G32" s="301">
        <v>135</v>
      </c>
      <c r="H32" s="301">
        <v>93</v>
      </c>
      <c r="I32" s="302">
        <v>148</v>
      </c>
      <c r="J32" s="290"/>
      <c r="K32" s="290"/>
      <c r="L32" s="290"/>
      <c r="M32" s="290"/>
      <c r="N32" s="290"/>
      <c r="O32" s="290"/>
      <c r="P32" s="290"/>
      <c r="Q32" s="290"/>
      <c r="R32" s="35"/>
      <c r="S32" s="24"/>
    </row>
    <row r="33" spans="1:31" ht="15" customHeight="1">
      <c r="A33" s="744"/>
      <c r="B33" s="742"/>
      <c r="C33" s="121" t="s">
        <v>46</v>
      </c>
      <c r="D33" s="276">
        <v>365</v>
      </c>
      <c r="E33" s="301">
        <v>370</v>
      </c>
      <c r="F33" s="301">
        <v>330</v>
      </c>
      <c r="G33" s="301">
        <v>373</v>
      </c>
      <c r="H33" s="301">
        <v>327</v>
      </c>
      <c r="I33" s="302">
        <v>362</v>
      </c>
      <c r="J33" s="290"/>
      <c r="K33" s="290"/>
      <c r="L33" s="290"/>
      <c r="M33" s="290"/>
      <c r="N33" s="290"/>
      <c r="O33" s="290"/>
      <c r="P33" s="290"/>
      <c r="Q33" s="290"/>
      <c r="R33" s="35"/>
      <c r="S33" s="675" t="s">
        <v>426</v>
      </c>
      <c r="T33" s="675"/>
      <c r="U33" s="675"/>
      <c r="V33" s="675"/>
      <c r="W33" s="675"/>
      <c r="X33" s="675"/>
      <c r="Y33" s="675"/>
      <c r="Z33" s="675"/>
      <c r="AA33" s="675"/>
      <c r="AB33" s="675"/>
      <c r="AC33" s="675"/>
      <c r="AD33" s="675"/>
      <c r="AE33" s="675"/>
    </row>
    <row r="34" spans="1:31">
      <c r="A34" s="744"/>
      <c r="B34" s="740" t="s">
        <v>52</v>
      </c>
      <c r="C34" s="121" t="s">
        <v>43</v>
      </c>
      <c r="D34" s="276"/>
      <c r="E34" s="276">
        <v>2246</v>
      </c>
      <c r="F34" s="301">
        <v>2335</v>
      </c>
      <c r="G34" s="301">
        <v>1730</v>
      </c>
      <c r="H34" s="301">
        <v>1292</v>
      </c>
      <c r="I34" s="302">
        <v>1279</v>
      </c>
      <c r="J34" s="290"/>
      <c r="K34" s="290"/>
      <c r="L34" s="290"/>
      <c r="M34" s="290"/>
      <c r="N34" s="290"/>
      <c r="O34" s="290"/>
      <c r="P34" s="290"/>
      <c r="Q34" s="290"/>
      <c r="R34" s="35"/>
      <c r="S34" s="675"/>
      <c r="T34" s="675"/>
      <c r="U34" s="675"/>
      <c r="V34" s="675"/>
      <c r="W34" s="675"/>
      <c r="X34" s="675"/>
      <c r="Y34" s="675"/>
      <c r="Z34" s="675"/>
      <c r="AA34" s="675"/>
      <c r="AB34" s="675"/>
      <c r="AC34" s="675"/>
      <c r="AD34" s="675"/>
      <c r="AE34" s="675"/>
    </row>
    <row r="35" spans="1:31">
      <c r="A35" s="744"/>
      <c r="B35" s="741"/>
      <c r="C35" s="121" t="s">
        <v>44</v>
      </c>
      <c r="D35" s="276"/>
      <c r="E35" s="276">
        <v>726</v>
      </c>
      <c r="F35" s="301">
        <v>715</v>
      </c>
      <c r="G35" s="301">
        <v>686</v>
      </c>
      <c r="H35" s="301">
        <v>541</v>
      </c>
      <c r="I35" s="302">
        <v>499</v>
      </c>
      <c r="J35" s="290"/>
      <c r="K35" s="290"/>
      <c r="L35" s="290"/>
      <c r="M35" s="290"/>
      <c r="N35" s="290"/>
      <c r="O35" s="290"/>
      <c r="P35" s="290"/>
      <c r="Q35" s="290"/>
      <c r="R35" s="35"/>
      <c r="S35" s="675"/>
      <c r="T35" s="675"/>
      <c r="U35" s="675"/>
      <c r="V35" s="675"/>
      <c r="W35" s="675"/>
      <c r="X35" s="675"/>
      <c r="Y35" s="675"/>
      <c r="Z35" s="675"/>
      <c r="AA35" s="675"/>
      <c r="AB35" s="675"/>
      <c r="AC35" s="675"/>
      <c r="AD35" s="675"/>
      <c r="AE35" s="675"/>
    </row>
    <row r="36" spans="1:31">
      <c r="A36" s="744"/>
      <c r="B36" s="742"/>
      <c r="C36" s="121" t="s">
        <v>46</v>
      </c>
      <c r="D36" s="276">
        <v>5185</v>
      </c>
      <c r="E36" s="301">
        <v>2972</v>
      </c>
      <c r="F36" s="301">
        <v>3050</v>
      </c>
      <c r="G36" s="301">
        <v>2416</v>
      </c>
      <c r="H36" s="301">
        <v>1833</v>
      </c>
      <c r="I36" s="302">
        <v>1778</v>
      </c>
      <c r="J36" s="290"/>
      <c r="K36" s="290"/>
      <c r="L36" s="290"/>
      <c r="M36" s="290"/>
      <c r="N36" s="290"/>
      <c r="O36" s="290"/>
      <c r="P36" s="290"/>
      <c r="Q36" s="290"/>
      <c r="R36" s="35"/>
      <c r="S36" s="675"/>
      <c r="T36" s="675"/>
      <c r="U36" s="675"/>
      <c r="V36" s="675"/>
      <c r="W36" s="675"/>
      <c r="X36" s="675"/>
      <c r="Y36" s="675"/>
      <c r="Z36" s="675"/>
      <c r="AA36" s="675"/>
      <c r="AB36" s="675"/>
      <c r="AC36" s="675"/>
      <c r="AD36" s="675"/>
      <c r="AE36" s="675"/>
    </row>
    <row r="37" spans="1:31" ht="15" customHeight="1">
      <c r="A37" s="744"/>
      <c r="B37" s="740" t="s">
        <v>51</v>
      </c>
      <c r="C37" s="121" t="s">
        <v>43</v>
      </c>
      <c r="D37" s="276"/>
      <c r="E37" s="276">
        <v>1775</v>
      </c>
      <c r="F37" s="301">
        <v>1787</v>
      </c>
      <c r="G37" s="301">
        <v>1879</v>
      </c>
      <c r="H37" s="301">
        <v>1798</v>
      </c>
      <c r="I37" s="302">
        <v>1642</v>
      </c>
      <c r="J37" s="290"/>
      <c r="K37" s="290"/>
      <c r="L37" s="290"/>
      <c r="M37" s="290"/>
      <c r="N37" s="290"/>
      <c r="O37" s="290"/>
      <c r="P37" s="290"/>
      <c r="Q37" s="290"/>
      <c r="R37" s="35"/>
      <c r="S37" s="746" t="s">
        <v>150</v>
      </c>
      <c r="T37" s="746"/>
      <c r="U37" s="746"/>
      <c r="V37" s="746"/>
      <c r="W37" s="746"/>
      <c r="X37" s="746"/>
      <c r="Y37" s="746"/>
      <c r="Z37" s="746"/>
      <c r="AA37" s="746"/>
      <c r="AB37" s="746"/>
      <c r="AC37" s="746"/>
      <c r="AD37" s="746"/>
      <c r="AE37" s="746"/>
    </row>
    <row r="38" spans="1:31" ht="15" customHeight="1">
      <c r="A38" s="744"/>
      <c r="B38" s="741"/>
      <c r="C38" s="121" t="s">
        <v>44</v>
      </c>
      <c r="D38" s="276"/>
      <c r="E38" s="276">
        <v>2352</v>
      </c>
      <c r="F38" s="301">
        <v>2308</v>
      </c>
      <c r="G38" s="301">
        <v>2654</v>
      </c>
      <c r="H38" s="301">
        <v>2575</v>
      </c>
      <c r="I38" s="302">
        <v>2595</v>
      </c>
      <c r="J38" s="290"/>
      <c r="K38" s="290"/>
      <c r="L38" s="290"/>
      <c r="M38" s="290"/>
      <c r="N38" s="290"/>
      <c r="O38" s="290"/>
      <c r="P38" s="290"/>
      <c r="Q38" s="290"/>
      <c r="R38" s="35"/>
      <c r="S38" s="746"/>
      <c r="T38" s="746"/>
      <c r="U38" s="746"/>
      <c r="V38" s="746"/>
      <c r="W38" s="746"/>
      <c r="X38" s="746"/>
      <c r="Y38" s="746"/>
      <c r="Z38" s="746"/>
      <c r="AA38" s="746"/>
      <c r="AB38" s="746"/>
      <c r="AC38" s="746"/>
      <c r="AD38" s="746"/>
      <c r="AE38" s="746"/>
    </row>
    <row r="39" spans="1:31">
      <c r="A39" s="744"/>
      <c r="B39" s="742"/>
      <c r="C39" s="121" t="s">
        <v>46</v>
      </c>
      <c r="D39" s="276">
        <v>4120</v>
      </c>
      <c r="E39" s="301">
        <v>4127</v>
      </c>
      <c r="F39" s="301">
        <v>4095</v>
      </c>
      <c r="G39" s="301">
        <v>4533</v>
      </c>
      <c r="H39" s="301">
        <v>4373</v>
      </c>
      <c r="I39" s="302">
        <v>4237</v>
      </c>
      <c r="J39" s="290"/>
      <c r="K39" s="290"/>
      <c r="L39" s="290"/>
      <c r="M39" s="290"/>
      <c r="N39" s="290"/>
      <c r="O39" s="290"/>
      <c r="P39" s="290"/>
      <c r="Q39" s="290"/>
      <c r="R39" s="35"/>
      <c r="S39" s="746"/>
      <c r="T39" s="746"/>
      <c r="U39" s="746"/>
      <c r="V39" s="746"/>
      <c r="W39" s="746"/>
      <c r="X39" s="746"/>
      <c r="Y39" s="746"/>
      <c r="Z39" s="746"/>
      <c r="AA39" s="746"/>
      <c r="AB39" s="746"/>
      <c r="AC39" s="746"/>
      <c r="AD39" s="746"/>
      <c r="AE39" s="746"/>
    </row>
    <row r="40" spans="1:31" ht="15" customHeight="1">
      <c r="A40" s="744"/>
      <c r="B40" s="740" t="s">
        <v>50</v>
      </c>
      <c r="C40" s="121" t="s">
        <v>43</v>
      </c>
      <c r="D40" s="276"/>
      <c r="E40" s="276">
        <v>602</v>
      </c>
      <c r="F40" s="301">
        <v>600</v>
      </c>
      <c r="G40" s="301">
        <v>674</v>
      </c>
      <c r="H40" s="301">
        <v>596</v>
      </c>
      <c r="I40" s="302">
        <v>522</v>
      </c>
      <c r="J40" s="290"/>
      <c r="K40" s="290"/>
      <c r="L40" s="290"/>
      <c r="M40" s="290"/>
      <c r="N40" s="290"/>
      <c r="O40" s="290"/>
      <c r="P40" s="290"/>
      <c r="Q40" s="290"/>
      <c r="R40" s="35"/>
      <c r="S40" s="28" t="s">
        <v>104</v>
      </c>
      <c r="T40" s="43"/>
      <c r="U40" s="43"/>
      <c r="V40" s="43"/>
      <c r="W40" s="43"/>
      <c r="X40" s="43"/>
      <c r="Y40" s="43"/>
      <c r="Z40" s="43"/>
      <c r="AA40" s="43"/>
      <c r="AB40" s="43"/>
      <c r="AC40" s="43"/>
      <c r="AD40" s="43"/>
      <c r="AE40" s="43"/>
    </row>
    <row r="41" spans="1:31">
      <c r="A41" s="744"/>
      <c r="B41" s="741"/>
      <c r="C41" s="121" t="s">
        <v>44</v>
      </c>
      <c r="D41" s="276"/>
      <c r="E41" s="276">
        <v>1966</v>
      </c>
      <c r="F41" s="301">
        <v>2062</v>
      </c>
      <c r="G41" s="301">
        <v>2265</v>
      </c>
      <c r="H41" s="301">
        <v>2040</v>
      </c>
      <c r="I41" s="302">
        <v>1711</v>
      </c>
      <c r="J41" s="290"/>
      <c r="K41" s="290"/>
      <c r="L41" s="290"/>
      <c r="M41" s="290"/>
      <c r="N41" s="290"/>
      <c r="O41" s="290"/>
      <c r="P41" s="290"/>
      <c r="Q41" s="290"/>
      <c r="R41" s="35"/>
      <c r="S41" s="43"/>
      <c r="T41" s="43"/>
      <c r="U41" s="43"/>
      <c r="V41" s="43"/>
      <c r="W41" s="43"/>
      <c r="X41" s="43"/>
      <c r="Y41" s="43"/>
      <c r="Z41" s="43"/>
      <c r="AA41" s="43"/>
      <c r="AB41" s="43"/>
      <c r="AC41" s="43"/>
      <c r="AD41" s="43"/>
      <c r="AE41" s="43"/>
    </row>
    <row r="42" spans="1:31" ht="15" customHeight="1">
      <c r="A42" s="744"/>
      <c r="B42" s="742"/>
      <c r="C42" s="121" t="s">
        <v>46</v>
      </c>
      <c r="D42" s="276">
        <v>2367</v>
      </c>
      <c r="E42" s="301">
        <v>2568</v>
      </c>
      <c r="F42" s="301">
        <v>2662</v>
      </c>
      <c r="G42" s="301">
        <v>2939</v>
      </c>
      <c r="H42" s="301">
        <v>2636</v>
      </c>
      <c r="I42" s="302">
        <v>2233</v>
      </c>
      <c r="J42" s="290"/>
      <c r="K42" s="290"/>
      <c r="L42" s="290"/>
      <c r="M42" s="290"/>
      <c r="N42" s="290"/>
      <c r="O42" s="290"/>
      <c r="P42" s="290"/>
      <c r="Q42" s="290"/>
      <c r="R42" s="35"/>
      <c r="S42" s="43"/>
      <c r="T42" s="43"/>
      <c r="U42" s="43"/>
      <c r="V42" s="43"/>
      <c r="W42" s="43"/>
      <c r="X42" s="43"/>
      <c r="Y42" s="43"/>
      <c r="Z42" s="43"/>
      <c r="AA42" s="43"/>
      <c r="AB42" s="43"/>
      <c r="AC42" s="43"/>
      <c r="AD42" s="43"/>
      <c r="AE42" s="43"/>
    </row>
    <row r="43" spans="1:31">
      <c r="A43" s="744"/>
      <c r="B43" s="740" t="s">
        <v>81</v>
      </c>
      <c r="C43" s="121" t="s">
        <v>43</v>
      </c>
      <c r="D43" s="276"/>
      <c r="E43" s="276">
        <v>1478</v>
      </c>
      <c r="F43" s="301">
        <v>1495</v>
      </c>
      <c r="G43" s="301">
        <v>1468</v>
      </c>
      <c r="H43" s="301">
        <v>1548</v>
      </c>
      <c r="I43" s="302">
        <v>1442</v>
      </c>
      <c r="J43" s="290"/>
      <c r="K43" s="290"/>
      <c r="L43" s="290"/>
      <c r="M43" s="290"/>
      <c r="N43" s="290"/>
      <c r="O43" s="290"/>
      <c r="P43" s="290"/>
      <c r="Q43" s="290"/>
      <c r="R43" s="35"/>
      <c r="S43" s="28"/>
      <c r="T43" s="28"/>
      <c r="U43" s="28"/>
      <c r="V43" s="28"/>
      <c r="W43" s="28"/>
      <c r="X43" s="28"/>
      <c r="Y43" s="28"/>
      <c r="Z43" s="28"/>
      <c r="AA43" s="28"/>
      <c r="AB43" s="28"/>
      <c r="AC43" s="28"/>
      <c r="AD43" s="28"/>
      <c r="AE43" s="28"/>
    </row>
    <row r="44" spans="1:31">
      <c r="A44" s="744"/>
      <c r="B44" s="741"/>
      <c r="C44" s="121" t="s">
        <v>44</v>
      </c>
      <c r="D44" s="276"/>
      <c r="E44" s="276">
        <v>322</v>
      </c>
      <c r="F44" s="301">
        <v>360</v>
      </c>
      <c r="G44" s="301">
        <v>377</v>
      </c>
      <c r="H44" s="301">
        <v>358</v>
      </c>
      <c r="I44" s="302">
        <v>354</v>
      </c>
      <c r="J44" s="290"/>
      <c r="K44" s="290"/>
      <c r="L44" s="290"/>
      <c r="M44" s="290"/>
      <c r="N44" s="290"/>
      <c r="O44" s="290"/>
      <c r="P44" s="290"/>
      <c r="Q44" s="290"/>
      <c r="R44" s="35"/>
      <c r="S44" s="28"/>
      <c r="T44" s="28"/>
      <c r="U44" s="28"/>
      <c r="V44" s="28"/>
      <c r="W44" s="28"/>
      <c r="X44" s="28"/>
      <c r="Y44" s="28"/>
      <c r="Z44" s="28"/>
      <c r="AA44" s="28"/>
      <c r="AB44" s="28"/>
      <c r="AC44" s="28"/>
      <c r="AD44" s="28"/>
      <c r="AE44" s="28"/>
    </row>
    <row r="45" spans="1:31">
      <c r="A45" s="744"/>
      <c r="B45" s="742"/>
      <c r="C45" s="121" t="s">
        <v>46</v>
      </c>
      <c r="D45" s="276">
        <v>2242</v>
      </c>
      <c r="E45" s="301">
        <v>1800</v>
      </c>
      <c r="F45" s="301">
        <v>1855</v>
      </c>
      <c r="G45" s="301">
        <v>1845</v>
      </c>
      <c r="H45" s="301">
        <v>1905</v>
      </c>
      <c r="I45" s="302">
        <v>1796</v>
      </c>
      <c r="J45" s="290"/>
      <c r="K45" s="290"/>
      <c r="L45" s="290"/>
      <c r="M45" s="290"/>
      <c r="N45" s="290"/>
      <c r="O45" s="290"/>
      <c r="P45" s="290"/>
      <c r="Q45" s="290"/>
      <c r="R45" s="35"/>
    </row>
    <row r="46" spans="1:31">
      <c r="A46" s="744"/>
      <c r="B46" s="740" t="s">
        <v>49</v>
      </c>
      <c r="C46" s="121" t="s">
        <v>43</v>
      </c>
      <c r="D46" s="276"/>
      <c r="E46" s="276">
        <v>530</v>
      </c>
      <c r="F46" s="301">
        <v>896</v>
      </c>
      <c r="G46" s="301">
        <v>1158</v>
      </c>
      <c r="H46" s="301">
        <v>769</v>
      </c>
      <c r="I46" s="302">
        <v>896</v>
      </c>
      <c r="J46" s="290"/>
      <c r="K46" s="290"/>
      <c r="L46" s="290"/>
      <c r="M46" s="290"/>
      <c r="N46" s="290"/>
      <c r="O46" s="290"/>
      <c r="P46" s="290"/>
      <c r="Q46" s="290"/>
      <c r="R46" s="35" t="s">
        <v>16</v>
      </c>
    </row>
    <row r="47" spans="1:31">
      <c r="A47" s="744"/>
      <c r="B47" s="741"/>
      <c r="C47" s="121" t="s">
        <v>44</v>
      </c>
      <c r="D47" s="276"/>
      <c r="E47" s="276">
        <v>96</v>
      </c>
      <c r="F47" s="301">
        <v>341</v>
      </c>
      <c r="G47" s="301">
        <v>645</v>
      </c>
      <c r="H47" s="301">
        <v>470</v>
      </c>
      <c r="I47" s="302">
        <v>378</v>
      </c>
      <c r="J47" s="290"/>
      <c r="K47" s="290"/>
      <c r="L47" s="290"/>
      <c r="M47" s="290"/>
      <c r="N47" s="290"/>
      <c r="O47" s="290"/>
      <c r="P47" s="290"/>
      <c r="Q47" s="290"/>
      <c r="R47" s="35"/>
    </row>
    <row r="48" spans="1:31">
      <c r="A48" s="744"/>
      <c r="B48" s="742"/>
      <c r="C48" s="121" t="s">
        <v>46</v>
      </c>
      <c r="D48" s="276">
        <v>692</v>
      </c>
      <c r="E48" s="301">
        <v>626</v>
      </c>
      <c r="F48" s="301">
        <v>1237</v>
      </c>
      <c r="G48" s="301">
        <v>1803</v>
      </c>
      <c r="H48" s="301">
        <v>1239</v>
      </c>
      <c r="I48" s="302">
        <v>1274</v>
      </c>
      <c r="J48" s="290"/>
      <c r="K48" s="290"/>
      <c r="L48" s="290"/>
      <c r="M48" s="290"/>
      <c r="N48" s="290"/>
      <c r="O48" s="290"/>
      <c r="P48" s="290"/>
      <c r="Q48" s="290"/>
      <c r="R48" s="35"/>
    </row>
    <row r="49" spans="1:18">
      <c r="A49" s="744"/>
      <c r="B49" s="740" t="s">
        <v>48</v>
      </c>
      <c r="C49" s="121" t="s">
        <v>43</v>
      </c>
      <c r="D49" s="276"/>
      <c r="E49" s="276">
        <v>7871</v>
      </c>
      <c r="F49" s="301">
        <v>9519</v>
      </c>
      <c r="G49" s="301">
        <v>9257</v>
      </c>
      <c r="H49" s="301">
        <v>9521</v>
      </c>
      <c r="I49" s="302">
        <v>9132</v>
      </c>
      <c r="J49" s="290"/>
      <c r="K49" s="290"/>
      <c r="L49" s="290"/>
      <c r="M49" s="290"/>
      <c r="N49" s="290"/>
      <c r="O49" s="290"/>
      <c r="P49" s="290"/>
      <c r="Q49" s="290"/>
      <c r="R49" s="35"/>
    </row>
    <row r="50" spans="1:18">
      <c r="A50" s="744"/>
      <c r="B50" s="741"/>
      <c r="C50" s="121" t="s">
        <v>44</v>
      </c>
      <c r="D50" s="276"/>
      <c r="E50" s="276">
        <v>6191</v>
      </c>
      <c r="F50" s="301">
        <v>6685</v>
      </c>
      <c r="G50" s="301">
        <v>6670</v>
      </c>
      <c r="H50" s="301">
        <v>6688</v>
      </c>
      <c r="I50" s="302">
        <v>6323</v>
      </c>
      <c r="J50" s="290"/>
      <c r="K50" s="290"/>
      <c r="L50" s="290"/>
      <c r="M50" s="290"/>
      <c r="N50" s="290"/>
      <c r="O50" s="290"/>
      <c r="P50" s="290"/>
      <c r="Q50" s="290"/>
      <c r="R50" s="35"/>
    </row>
    <row r="51" spans="1:18">
      <c r="A51" s="744"/>
      <c r="B51" s="742"/>
      <c r="C51" s="121" t="s">
        <v>46</v>
      </c>
      <c r="D51" s="276">
        <v>16914</v>
      </c>
      <c r="E51" s="301">
        <v>14062</v>
      </c>
      <c r="F51" s="301">
        <v>16204</v>
      </c>
      <c r="G51" s="301">
        <v>15927</v>
      </c>
      <c r="H51" s="301">
        <v>16211</v>
      </c>
      <c r="I51" s="302">
        <v>15455</v>
      </c>
      <c r="J51" s="290"/>
      <c r="K51" s="290"/>
      <c r="L51" s="290"/>
      <c r="M51" s="290"/>
      <c r="N51" s="290"/>
      <c r="O51" s="290"/>
      <c r="P51" s="290"/>
      <c r="Q51" s="290"/>
      <c r="R51" s="35"/>
    </row>
    <row r="52" spans="1:18">
      <c r="A52" s="744"/>
      <c r="B52" s="740" t="s">
        <v>47</v>
      </c>
      <c r="C52" s="121" t="s">
        <v>43</v>
      </c>
      <c r="D52" s="276"/>
      <c r="E52" s="276">
        <v>1051</v>
      </c>
      <c r="F52" s="301">
        <v>946</v>
      </c>
      <c r="G52" s="301">
        <v>1075</v>
      </c>
      <c r="H52" s="301">
        <v>1228</v>
      </c>
      <c r="I52" s="302">
        <v>1407</v>
      </c>
      <c r="J52" s="290"/>
      <c r="K52" s="290"/>
      <c r="L52" s="290"/>
      <c r="M52" s="290"/>
      <c r="N52" s="290"/>
      <c r="O52" s="290"/>
      <c r="P52" s="290"/>
      <c r="Q52" s="290"/>
      <c r="R52" s="35"/>
    </row>
    <row r="53" spans="1:18">
      <c r="A53" s="744"/>
      <c r="B53" s="741"/>
      <c r="C53" s="121" t="s">
        <v>44</v>
      </c>
      <c r="D53" s="276"/>
      <c r="E53" s="276">
        <v>761</v>
      </c>
      <c r="F53" s="301">
        <v>668</v>
      </c>
      <c r="G53" s="301">
        <v>783</v>
      </c>
      <c r="H53" s="301">
        <v>922</v>
      </c>
      <c r="I53" s="302">
        <v>837</v>
      </c>
      <c r="J53" s="290"/>
      <c r="K53" s="290"/>
      <c r="L53" s="290"/>
      <c r="M53" s="290"/>
      <c r="N53" s="290"/>
      <c r="O53" s="290"/>
      <c r="P53" s="290"/>
      <c r="Q53" s="290"/>
      <c r="R53" s="35"/>
    </row>
    <row r="54" spans="1:18">
      <c r="A54" s="744"/>
      <c r="B54" s="742"/>
      <c r="C54" s="121" t="s">
        <v>46</v>
      </c>
      <c r="D54" s="276">
        <v>1542</v>
      </c>
      <c r="E54" s="301">
        <v>1812</v>
      </c>
      <c r="F54" s="301">
        <v>1614</v>
      </c>
      <c r="G54" s="301">
        <v>1858</v>
      </c>
      <c r="H54" s="301">
        <v>2150</v>
      </c>
      <c r="I54" s="302">
        <v>2244</v>
      </c>
      <c r="J54" s="290"/>
      <c r="K54" s="290"/>
      <c r="L54" s="290"/>
      <c r="M54" s="290"/>
      <c r="N54" s="290"/>
      <c r="O54" s="290"/>
      <c r="P54" s="290"/>
      <c r="Q54" s="290"/>
      <c r="R54" s="35"/>
    </row>
    <row r="55" spans="1:18">
      <c r="A55" s="744"/>
      <c r="B55" s="740" t="s">
        <v>57</v>
      </c>
      <c r="C55" s="121" t="s">
        <v>43</v>
      </c>
      <c r="D55" s="276"/>
      <c r="E55" s="276">
        <v>550</v>
      </c>
      <c r="F55" s="301">
        <v>388</v>
      </c>
      <c r="G55" s="301">
        <v>792</v>
      </c>
      <c r="H55" s="301">
        <v>654</v>
      </c>
      <c r="I55" s="302">
        <v>662</v>
      </c>
      <c r="J55" s="290"/>
      <c r="K55" s="290"/>
      <c r="L55" s="290"/>
      <c r="M55" s="290"/>
      <c r="N55" s="290"/>
      <c r="O55" s="290"/>
      <c r="P55" s="290"/>
      <c r="Q55" s="290"/>
      <c r="R55" s="35"/>
    </row>
    <row r="56" spans="1:18">
      <c r="A56" s="744"/>
      <c r="B56" s="741"/>
      <c r="C56" s="121" t="s">
        <v>44</v>
      </c>
      <c r="D56" s="276"/>
      <c r="E56" s="276">
        <v>434</v>
      </c>
      <c r="F56" s="301">
        <v>305</v>
      </c>
      <c r="G56" s="301">
        <v>1101</v>
      </c>
      <c r="H56" s="301">
        <v>744</v>
      </c>
      <c r="I56" s="302">
        <v>491</v>
      </c>
      <c r="J56" s="290"/>
      <c r="K56" s="290"/>
      <c r="L56" s="290"/>
      <c r="M56" s="290"/>
      <c r="N56" s="290"/>
      <c r="O56" s="290"/>
      <c r="P56" s="290"/>
      <c r="Q56" s="290"/>
      <c r="R56" s="35"/>
    </row>
    <row r="57" spans="1:18">
      <c r="A57" s="744"/>
      <c r="B57" s="742"/>
      <c r="C57" s="121" t="s">
        <v>46</v>
      </c>
      <c r="D57" s="276"/>
      <c r="E57" s="276">
        <v>984</v>
      </c>
      <c r="F57" s="301">
        <v>693</v>
      </c>
      <c r="G57" s="301">
        <v>1893</v>
      </c>
      <c r="H57" s="301">
        <v>1398</v>
      </c>
      <c r="I57" s="302">
        <v>1153</v>
      </c>
      <c r="J57" s="290"/>
      <c r="K57" s="290"/>
      <c r="L57" s="290"/>
      <c r="M57" s="290"/>
      <c r="N57" s="290"/>
      <c r="O57" s="290"/>
      <c r="P57" s="290"/>
      <c r="Q57" s="290"/>
      <c r="R57" s="35"/>
    </row>
    <row r="58" spans="1:18">
      <c r="A58" s="744"/>
      <c r="B58" s="740" t="s">
        <v>102</v>
      </c>
      <c r="C58" s="121" t="s">
        <v>43</v>
      </c>
      <c r="D58" s="276"/>
      <c r="E58" s="276">
        <v>63</v>
      </c>
      <c r="F58" s="301">
        <v>94</v>
      </c>
      <c r="G58" s="301">
        <v>212</v>
      </c>
      <c r="H58" s="301">
        <v>318</v>
      </c>
      <c r="I58" s="302">
        <v>209</v>
      </c>
      <c r="J58" s="290"/>
      <c r="K58" s="290"/>
      <c r="L58" s="290"/>
      <c r="M58" s="290"/>
      <c r="N58" s="290"/>
      <c r="O58" s="290"/>
      <c r="P58" s="290"/>
      <c r="Q58" s="290"/>
      <c r="R58" s="35"/>
    </row>
    <row r="59" spans="1:18">
      <c r="A59" s="744"/>
      <c r="B59" s="741"/>
      <c r="C59" s="121" t="s">
        <v>44</v>
      </c>
      <c r="D59" s="276"/>
      <c r="E59" s="276">
        <v>90</v>
      </c>
      <c r="F59" s="301">
        <v>212</v>
      </c>
      <c r="G59" s="301">
        <v>170</v>
      </c>
      <c r="H59" s="301">
        <v>271</v>
      </c>
      <c r="I59" s="302">
        <v>172</v>
      </c>
      <c r="J59" s="290"/>
      <c r="K59" s="290"/>
      <c r="L59" s="290"/>
      <c r="M59" s="290"/>
      <c r="N59" s="290"/>
      <c r="O59" s="290"/>
      <c r="P59" s="290"/>
      <c r="Q59" s="290"/>
      <c r="R59" s="35"/>
    </row>
    <row r="60" spans="1:18">
      <c r="A60" s="744"/>
      <c r="B60" s="742"/>
      <c r="C60" s="121" t="s">
        <v>46</v>
      </c>
      <c r="D60" s="276"/>
      <c r="E60" s="276">
        <v>153</v>
      </c>
      <c r="F60" s="301">
        <v>306</v>
      </c>
      <c r="G60" s="301">
        <v>382</v>
      </c>
      <c r="H60" s="301">
        <v>589</v>
      </c>
      <c r="I60" s="302">
        <v>381</v>
      </c>
      <c r="J60" s="290"/>
      <c r="K60" s="290"/>
      <c r="L60" s="290"/>
      <c r="M60" s="290"/>
      <c r="N60" s="290"/>
      <c r="O60" s="290"/>
      <c r="P60" s="290"/>
      <c r="Q60" s="290"/>
      <c r="R60" s="35"/>
    </row>
    <row r="61" spans="1:18" s="51" customFormat="1">
      <c r="A61" s="744"/>
      <c r="B61" s="740" t="s">
        <v>46</v>
      </c>
      <c r="C61" s="121" t="s">
        <v>43</v>
      </c>
      <c r="D61" s="279"/>
      <c r="E61" s="279">
        <v>16166</v>
      </c>
      <c r="F61" s="279">
        <v>18060</v>
      </c>
      <c r="G61" s="279">
        <v>18245</v>
      </c>
      <c r="H61" s="279">
        <v>17958</v>
      </c>
      <c r="I61" s="292">
        <v>17405</v>
      </c>
      <c r="J61" s="279"/>
      <c r="K61" s="279"/>
      <c r="L61" s="279"/>
      <c r="M61" s="279"/>
      <c r="N61" s="279"/>
      <c r="O61" s="279"/>
      <c r="P61" s="279"/>
      <c r="Q61" s="279"/>
      <c r="R61" s="7" t="s">
        <v>16</v>
      </c>
    </row>
    <row r="62" spans="1:18" s="51" customFormat="1">
      <c r="A62" s="744"/>
      <c r="B62" s="741"/>
      <c r="C62" s="121" t="s">
        <v>44</v>
      </c>
      <c r="D62" s="279"/>
      <c r="E62" s="279">
        <v>12938</v>
      </c>
      <c r="F62" s="279">
        <v>13656</v>
      </c>
      <c r="G62" s="279">
        <v>15351</v>
      </c>
      <c r="H62" s="279">
        <v>14702</v>
      </c>
      <c r="I62" s="292">
        <v>13508</v>
      </c>
      <c r="J62" s="279"/>
      <c r="K62" s="279"/>
      <c r="L62" s="279"/>
      <c r="M62" s="279"/>
      <c r="N62" s="279"/>
      <c r="O62" s="279"/>
      <c r="P62" s="279"/>
      <c r="Q62" s="279"/>
      <c r="R62" s="7" t="s">
        <v>16</v>
      </c>
    </row>
    <row r="63" spans="1:18" s="51" customFormat="1" ht="15" thickBot="1">
      <c r="A63" s="745"/>
      <c r="B63" s="743"/>
      <c r="C63" s="252" t="s">
        <v>46</v>
      </c>
      <c r="D63" s="283">
        <v>33062</v>
      </c>
      <c r="E63" s="283">
        <v>29104</v>
      </c>
      <c r="F63" s="283">
        <v>31716</v>
      </c>
      <c r="G63" s="283">
        <v>33596</v>
      </c>
      <c r="H63" s="283">
        <v>32660</v>
      </c>
      <c r="I63" s="297">
        <v>30913</v>
      </c>
      <c r="J63" s="283"/>
      <c r="K63" s="283"/>
      <c r="L63" s="283"/>
      <c r="M63" s="283"/>
      <c r="N63" s="283"/>
      <c r="O63" s="283"/>
      <c r="P63" s="283"/>
      <c r="Q63" s="283"/>
      <c r="R63" s="7" t="s">
        <v>16</v>
      </c>
    </row>
    <row r="64" spans="1:18">
      <c r="R64" s="24"/>
    </row>
    <row r="65" spans="1:18">
      <c r="R65" s="24"/>
    </row>
    <row r="66" spans="1:18">
      <c r="A66" s="24"/>
      <c r="B66" s="24"/>
      <c r="C66" s="24"/>
      <c r="D66" s="24"/>
      <c r="E66" s="24"/>
      <c r="F66" s="24"/>
      <c r="G66" s="24"/>
      <c r="H66" s="24"/>
      <c r="I66" s="24"/>
      <c r="J66" s="24"/>
      <c r="K66" s="24"/>
      <c r="L66" s="24"/>
      <c r="M66" s="24"/>
      <c r="N66" s="24"/>
      <c r="O66" s="24"/>
      <c r="P66" s="24"/>
      <c r="Q66" s="24"/>
      <c r="R66" s="24"/>
    </row>
    <row r="67" spans="1:18">
      <c r="A67" s="24"/>
      <c r="B67" s="24"/>
      <c r="C67" s="24"/>
      <c r="D67" s="24"/>
      <c r="E67" s="24"/>
      <c r="F67" s="24"/>
      <c r="G67" s="24"/>
      <c r="H67" s="24"/>
      <c r="I67" s="24"/>
      <c r="J67" s="24"/>
      <c r="K67" s="24"/>
      <c r="L67" s="24"/>
      <c r="M67" s="24"/>
      <c r="N67" s="24"/>
      <c r="O67" s="24"/>
      <c r="P67" s="24"/>
      <c r="Q67" s="24"/>
      <c r="R67" s="24"/>
    </row>
    <row r="68" spans="1:18">
      <c r="A68" s="24"/>
      <c r="B68" s="24"/>
      <c r="C68" s="24"/>
      <c r="D68" s="24"/>
      <c r="E68" s="24"/>
      <c r="F68" s="24"/>
      <c r="G68" s="24"/>
      <c r="H68" s="24"/>
      <c r="I68" s="24"/>
      <c r="J68" s="24"/>
      <c r="K68" s="24"/>
      <c r="L68" s="24"/>
      <c r="M68" s="24"/>
      <c r="N68" s="24"/>
      <c r="O68" s="24"/>
      <c r="P68" s="24"/>
      <c r="Q68" s="24"/>
      <c r="R68" s="24"/>
    </row>
    <row r="69" spans="1:18">
      <c r="A69" s="24"/>
      <c r="B69" s="24"/>
      <c r="C69" s="24"/>
      <c r="D69" s="24"/>
      <c r="E69" s="24"/>
      <c r="F69" s="24"/>
      <c r="G69" s="24"/>
      <c r="H69" s="24"/>
      <c r="I69" s="24"/>
      <c r="J69" s="24"/>
      <c r="K69" s="24"/>
      <c r="L69" s="24"/>
      <c r="M69" s="24"/>
      <c r="N69" s="24"/>
      <c r="O69" s="24"/>
      <c r="P69" s="24"/>
      <c r="Q69" s="24"/>
      <c r="R69" s="24"/>
    </row>
    <row r="70" spans="1:18">
      <c r="A70" s="24"/>
      <c r="B70" s="24"/>
      <c r="C70" s="24"/>
      <c r="D70" s="24"/>
      <c r="E70" s="24"/>
      <c r="F70" s="24"/>
      <c r="G70" s="24"/>
      <c r="H70" s="24"/>
      <c r="I70" s="24"/>
      <c r="J70" s="24"/>
      <c r="K70" s="24"/>
      <c r="L70" s="24"/>
      <c r="M70" s="24"/>
      <c r="N70" s="24"/>
      <c r="O70" s="24"/>
      <c r="P70" s="24"/>
      <c r="Q70" s="24"/>
      <c r="R70" s="24"/>
    </row>
    <row r="71" spans="1:18">
      <c r="A71" s="24"/>
      <c r="B71" s="24"/>
      <c r="C71" s="24"/>
      <c r="D71" s="24"/>
      <c r="E71" s="24"/>
      <c r="F71" s="24"/>
      <c r="G71" s="24"/>
      <c r="H71" s="24"/>
      <c r="I71" s="24"/>
      <c r="J71" s="24"/>
      <c r="K71" s="24"/>
      <c r="L71" s="24"/>
      <c r="M71" s="24"/>
      <c r="N71" s="24"/>
      <c r="O71" s="24"/>
      <c r="P71" s="24"/>
      <c r="Q71" s="24"/>
      <c r="R71" s="24"/>
    </row>
  </sheetData>
  <mergeCells count="34">
    <mergeCell ref="S4:S30"/>
    <mergeCell ref="T4:T6"/>
    <mergeCell ref="B7:B9"/>
    <mergeCell ref="T7:T9"/>
    <mergeCell ref="B10:B12"/>
    <mergeCell ref="T10:T12"/>
    <mergeCell ref="S33:AE36"/>
    <mergeCell ref="B34:B36"/>
    <mergeCell ref="B37:B39"/>
    <mergeCell ref="S37:AE39"/>
    <mergeCell ref="B13:B15"/>
    <mergeCell ref="T13:T15"/>
    <mergeCell ref="B28:B30"/>
    <mergeCell ref="T28:T30"/>
    <mergeCell ref="B25:B27"/>
    <mergeCell ref="T25:T27"/>
    <mergeCell ref="B16:B18"/>
    <mergeCell ref="T16:T18"/>
    <mergeCell ref="B19:B21"/>
    <mergeCell ref="T19:T21"/>
    <mergeCell ref="B22:B24"/>
    <mergeCell ref="T22:T24"/>
    <mergeCell ref="A4:A30"/>
    <mergeCell ref="B4:B6"/>
    <mergeCell ref="B58:B60"/>
    <mergeCell ref="B61:B63"/>
    <mergeCell ref="B40:B42"/>
    <mergeCell ref="B43:B45"/>
    <mergeCell ref="A31:A63"/>
    <mergeCell ref="B31:B33"/>
    <mergeCell ref="B52:B54"/>
    <mergeCell ref="B55:B57"/>
    <mergeCell ref="B46:B48"/>
    <mergeCell ref="B49:B51"/>
  </mergeCells>
  <printOptions horizontalCentered="1" verticalCentered="1"/>
  <pageMargins left="0.7" right="0.7" top="0.75" bottom="0.75" header="0.3" footer="0.3"/>
  <pageSetup paperSize="9" scale="45" orientation="landscape" r:id="rId1"/>
  <headerFoot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AI68"/>
  <sheetViews>
    <sheetView zoomScale="93" zoomScaleNormal="93" workbookViewId="0">
      <selection activeCell="AH12" sqref="AH12"/>
    </sheetView>
  </sheetViews>
  <sheetFormatPr defaultColWidth="9.21875" defaultRowHeight="14.4"/>
  <cols>
    <col min="1" max="1" width="12" customWidth="1"/>
    <col min="2" max="2" width="14.44140625" customWidth="1"/>
    <col min="3" max="3" width="8.21875" customWidth="1"/>
    <col min="4" max="6" width="8.33203125" customWidth="1"/>
    <col min="7" max="9" width="8.88671875" customWidth="1"/>
    <col min="10" max="17" width="8.33203125" customWidth="1"/>
    <col min="18" max="18" width="4.77734375" customWidth="1"/>
    <col min="19" max="19" width="13.44140625" customWidth="1"/>
    <col min="20" max="20" width="14.5546875" customWidth="1"/>
    <col min="22" max="35" width="9" customWidth="1"/>
  </cols>
  <sheetData>
    <row r="1" spans="1:35">
      <c r="A1" s="16" t="s">
        <v>716</v>
      </c>
      <c r="B1" s="24"/>
      <c r="C1" s="24"/>
      <c r="D1" s="24"/>
      <c r="E1" s="24"/>
      <c r="F1" s="24"/>
      <c r="G1" s="24"/>
      <c r="H1" s="24"/>
      <c r="I1" s="24"/>
      <c r="J1" s="24"/>
      <c r="K1" s="24"/>
      <c r="L1" s="24"/>
      <c r="M1" s="24"/>
      <c r="N1" s="24"/>
      <c r="O1" s="24"/>
      <c r="P1" s="24"/>
      <c r="Q1" s="24"/>
      <c r="R1" s="24"/>
    </row>
    <row r="2" spans="1:35" ht="15" thickBot="1">
      <c r="A2" s="15" t="s">
        <v>178</v>
      </c>
      <c r="B2" s="24"/>
      <c r="C2" s="24"/>
      <c r="D2" s="24"/>
      <c r="E2" s="24"/>
      <c r="F2" s="24"/>
      <c r="G2" s="24"/>
      <c r="H2" s="24"/>
      <c r="I2" s="24"/>
      <c r="J2" s="24"/>
      <c r="K2" s="24"/>
      <c r="L2" s="24"/>
      <c r="M2" s="24"/>
      <c r="N2" s="24"/>
      <c r="O2" s="24"/>
      <c r="P2" s="24"/>
      <c r="Q2" s="24"/>
      <c r="R2" s="24"/>
    </row>
    <row r="3" spans="1:35" s="2" customFormat="1" ht="27.6">
      <c r="A3" s="242" t="s">
        <v>15</v>
      </c>
      <c r="B3" s="243" t="s">
        <v>55</v>
      </c>
      <c r="C3" s="244"/>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6"/>
      <c r="S3" s="242" t="s">
        <v>15</v>
      </c>
      <c r="T3" s="243" t="s">
        <v>55</v>
      </c>
      <c r="U3" s="244"/>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ht="15" customHeight="1">
      <c r="A4" s="744" t="s">
        <v>25</v>
      </c>
      <c r="B4" s="740" t="s">
        <v>53</v>
      </c>
      <c r="C4" s="121" t="s">
        <v>43</v>
      </c>
      <c r="D4" s="118"/>
      <c r="E4" s="118"/>
      <c r="F4" s="118"/>
      <c r="G4" s="118">
        <v>526</v>
      </c>
      <c r="H4" s="118">
        <v>569</v>
      </c>
      <c r="I4" s="287">
        <v>559</v>
      </c>
      <c r="J4" s="118"/>
      <c r="K4" s="118"/>
      <c r="L4" s="118"/>
      <c r="M4" s="118"/>
      <c r="N4" s="118"/>
      <c r="O4" s="118"/>
      <c r="P4" s="118"/>
      <c r="Q4" s="118"/>
      <c r="R4" s="24"/>
      <c r="S4" s="759" t="s">
        <v>3</v>
      </c>
      <c r="T4" s="740" t="s">
        <v>53</v>
      </c>
      <c r="U4" s="121" t="s">
        <v>43</v>
      </c>
      <c r="V4" s="276">
        <v>3458.7579999999998</v>
      </c>
      <c r="W4" s="276">
        <v>3845.8049999999998</v>
      </c>
      <c r="X4" s="276">
        <v>4277.1779999999999</v>
      </c>
      <c r="Y4" s="276">
        <v>4690.9610000000002</v>
      </c>
      <c r="Z4" s="276">
        <v>4734.6189999999997</v>
      </c>
      <c r="AA4" s="290"/>
      <c r="AB4" s="290"/>
      <c r="AC4" s="290"/>
      <c r="AD4" s="290"/>
      <c r="AE4" s="290"/>
      <c r="AF4" s="290"/>
      <c r="AG4" s="290"/>
      <c r="AH4" s="290"/>
      <c r="AI4" s="290"/>
    </row>
    <row r="5" spans="1:35">
      <c r="A5" s="744"/>
      <c r="B5" s="741"/>
      <c r="C5" s="121" t="s">
        <v>44</v>
      </c>
      <c r="D5" s="118"/>
      <c r="E5" s="118"/>
      <c r="F5" s="118"/>
      <c r="G5" s="118">
        <v>493</v>
      </c>
      <c r="H5" s="118">
        <v>557</v>
      </c>
      <c r="I5" s="287">
        <v>487</v>
      </c>
      <c r="J5" s="118"/>
      <c r="K5" s="118"/>
      <c r="L5" s="118"/>
      <c r="M5" s="118"/>
      <c r="N5" s="118"/>
      <c r="O5" s="118"/>
      <c r="P5" s="118"/>
      <c r="Q5" s="118"/>
      <c r="R5" s="24"/>
      <c r="S5" s="760"/>
      <c r="T5" s="741"/>
      <c r="U5" s="121" t="s">
        <v>44</v>
      </c>
      <c r="V5" s="276">
        <v>4093.4589999999998</v>
      </c>
      <c r="W5" s="276">
        <v>4376.2449999999999</v>
      </c>
      <c r="X5" s="276">
        <v>4619.1729999999998</v>
      </c>
      <c r="Y5" s="276">
        <v>4769.4219999999996</v>
      </c>
      <c r="Z5" s="276">
        <v>4838.1390000000001</v>
      </c>
      <c r="AA5" s="290"/>
      <c r="AB5" s="290"/>
      <c r="AC5" s="290"/>
      <c r="AD5" s="290"/>
      <c r="AE5" s="290"/>
      <c r="AF5" s="290"/>
      <c r="AG5" s="290"/>
      <c r="AH5" s="290"/>
      <c r="AI5" s="290"/>
    </row>
    <row r="6" spans="1:35">
      <c r="A6" s="744"/>
      <c r="B6" s="742"/>
      <c r="C6" s="121" t="s">
        <v>46</v>
      </c>
      <c r="D6" s="118"/>
      <c r="E6" s="118"/>
      <c r="F6" s="118"/>
      <c r="G6" s="118">
        <v>1019</v>
      </c>
      <c r="H6" s="118">
        <v>1126</v>
      </c>
      <c r="I6" s="287">
        <v>1046</v>
      </c>
      <c r="J6" s="118"/>
      <c r="K6" s="118"/>
      <c r="L6" s="118"/>
      <c r="M6" s="118"/>
      <c r="N6" s="118"/>
      <c r="O6" s="118"/>
      <c r="P6" s="118"/>
      <c r="Q6" s="118"/>
      <c r="R6" s="24"/>
      <c r="S6" s="760"/>
      <c r="T6" s="742"/>
      <c r="U6" s="121" t="s">
        <v>46</v>
      </c>
      <c r="V6" s="276">
        <v>7552.2169999999996</v>
      </c>
      <c r="W6" s="276">
        <v>8222.0499999999993</v>
      </c>
      <c r="X6" s="276">
        <v>8896.3509999999987</v>
      </c>
      <c r="Y6" s="276">
        <v>9460.3829999999998</v>
      </c>
      <c r="Z6" s="276">
        <v>9572.7579999999998</v>
      </c>
      <c r="AA6" s="290"/>
      <c r="AB6" s="290"/>
      <c r="AC6" s="290"/>
      <c r="AD6" s="290"/>
      <c r="AE6" s="290"/>
      <c r="AF6" s="290"/>
      <c r="AG6" s="290"/>
      <c r="AH6" s="290"/>
      <c r="AI6" s="290"/>
    </row>
    <row r="7" spans="1:35">
      <c r="A7" s="744"/>
      <c r="B7" s="740" t="s">
        <v>52</v>
      </c>
      <c r="C7" s="121" t="s">
        <v>43</v>
      </c>
      <c r="D7" s="118"/>
      <c r="E7" s="118"/>
      <c r="F7" s="118"/>
      <c r="G7" s="118">
        <v>6106</v>
      </c>
      <c r="H7" s="118">
        <v>9111</v>
      </c>
      <c r="I7" s="287">
        <v>11601</v>
      </c>
      <c r="J7" s="118"/>
      <c r="K7" s="118"/>
      <c r="L7" s="118"/>
      <c r="M7" s="118"/>
      <c r="N7" s="118"/>
      <c r="O7" s="118"/>
      <c r="P7" s="118"/>
      <c r="Q7" s="118"/>
      <c r="R7" s="24"/>
      <c r="S7" s="760"/>
      <c r="T7" s="740" t="s">
        <v>52</v>
      </c>
      <c r="U7" s="121" t="s">
        <v>43</v>
      </c>
      <c r="V7" s="276">
        <v>59390.421999999999</v>
      </c>
      <c r="W7" s="276">
        <v>69149.415999999997</v>
      </c>
      <c r="X7" s="276">
        <v>67353.467000000004</v>
      </c>
      <c r="Y7" s="276">
        <v>70616.247999999992</v>
      </c>
      <c r="Z7" s="276">
        <v>69331.481</v>
      </c>
      <c r="AA7" s="290"/>
      <c r="AB7" s="290"/>
      <c r="AC7" s="290"/>
      <c r="AD7" s="290"/>
      <c r="AE7" s="290"/>
      <c r="AF7" s="290"/>
      <c r="AG7" s="290"/>
      <c r="AH7" s="290"/>
      <c r="AI7" s="290"/>
    </row>
    <row r="8" spans="1:35">
      <c r="A8" s="744"/>
      <c r="B8" s="741"/>
      <c r="C8" s="121" t="s">
        <v>44</v>
      </c>
      <c r="D8" s="118"/>
      <c r="E8" s="118"/>
      <c r="F8" s="118"/>
      <c r="G8" s="118">
        <v>2801</v>
      </c>
      <c r="H8" s="118">
        <v>3229</v>
      </c>
      <c r="I8" s="287">
        <v>3891</v>
      </c>
      <c r="J8" s="118"/>
      <c r="K8" s="118"/>
      <c r="L8" s="118"/>
      <c r="M8" s="118"/>
      <c r="N8" s="118"/>
      <c r="O8" s="118"/>
      <c r="P8" s="118"/>
      <c r="Q8" s="118"/>
      <c r="R8" s="24"/>
      <c r="S8" s="760"/>
      <c r="T8" s="741"/>
      <c r="U8" s="121" t="s">
        <v>44</v>
      </c>
      <c r="V8" s="276">
        <v>22032.374000000003</v>
      </c>
      <c r="W8" s="276">
        <v>24916.548000000003</v>
      </c>
      <c r="X8" s="276">
        <v>24476.684000000001</v>
      </c>
      <c r="Y8" s="276">
        <v>25612.868999999999</v>
      </c>
      <c r="Z8" s="276">
        <v>25343.983999999997</v>
      </c>
      <c r="AA8" s="290"/>
      <c r="AB8" s="290"/>
      <c r="AC8" s="290"/>
      <c r="AD8" s="290"/>
      <c r="AE8" s="290"/>
      <c r="AF8" s="290"/>
      <c r="AG8" s="290"/>
      <c r="AH8" s="290"/>
      <c r="AI8" s="290"/>
    </row>
    <row r="9" spans="1:35">
      <c r="A9" s="744"/>
      <c r="B9" s="742"/>
      <c r="C9" s="121" t="s">
        <v>46</v>
      </c>
      <c r="D9" s="118"/>
      <c r="E9" s="118"/>
      <c r="F9" s="118"/>
      <c r="G9" s="118">
        <v>8907</v>
      </c>
      <c r="H9" s="118">
        <v>12340</v>
      </c>
      <c r="I9" s="287">
        <v>15492</v>
      </c>
      <c r="J9" s="118"/>
      <c r="K9" s="118"/>
      <c r="L9" s="118"/>
      <c r="M9" s="118"/>
      <c r="N9" s="118"/>
      <c r="O9" s="118"/>
      <c r="P9" s="118"/>
      <c r="Q9" s="118"/>
      <c r="R9" s="24"/>
      <c r="S9" s="760"/>
      <c r="T9" s="742"/>
      <c r="U9" s="121" t="s">
        <v>46</v>
      </c>
      <c r="V9" s="276">
        <v>81422.796000000002</v>
      </c>
      <c r="W9" s="276">
        <v>94065.964000000007</v>
      </c>
      <c r="X9" s="276">
        <v>91830.151000000013</v>
      </c>
      <c r="Y9" s="276">
        <v>96229.521999999997</v>
      </c>
      <c r="Z9" s="276">
        <v>94675.865999999995</v>
      </c>
      <c r="AA9" s="290"/>
      <c r="AB9" s="290"/>
      <c r="AC9" s="290"/>
      <c r="AD9" s="290"/>
      <c r="AE9" s="290"/>
      <c r="AF9" s="290"/>
      <c r="AG9" s="290"/>
      <c r="AH9" s="290"/>
      <c r="AI9" s="290"/>
    </row>
    <row r="10" spans="1:35">
      <c r="A10" s="744"/>
      <c r="B10" s="740" t="s">
        <v>51</v>
      </c>
      <c r="C10" s="121" t="s">
        <v>43</v>
      </c>
      <c r="D10" s="118"/>
      <c r="E10" s="118"/>
      <c r="F10" s="118"/>
      <c r="G10" s="118">
        <v>1923</v>
      </c>
      <c r="H10" s="118">
        <v>1818</v>
      </c>
      <c r="I10" s="287">
        <v>2344</v>
      </c>
      <c r="J10" s="118"/>
      <c r="K10" s="118"/>
      <c r="L10" s="118"/>
      <c r="M10" s="118"/>
      <c r="N10" s="118"/>
      <c r="O10" s="118"/>
      <c r="P10" s="118"/>
      <c r="Q10" s="118"/>
      <c r="R10" s="24"/>
      <c r="S10" s="760"/>
      <c r="T10" s="740" t="s">
        <v>51</v>
      </c>
      <c r="U10" s="121" t="s">
        <v>43</v>
      </c>
      <c r="V10" s="276">
        <v>50694.471000000005</v>
      </c>
      <c r="W10" s="276">
        <v>53051.517999999996</v>
      </c>
      <c r="X10" s="276">
        <v>53589.546000000002</v>
      </c>
      <c r="Y10" s="276">
        <v>55896.142999999996</v>
      </c>
      <c r="Z10" s="276">
        <v>57305.540000000008</v>
      </c>
      <c r="AA10" s="290"/>
      <c r="AB10" s="290"/>
      <c r="AC10" s="290"/>
      <c r="AD10" s="290"/>
      <c r="AE10" s="290"/>
      <c r="AF10" s="290"/>
      <c r="AG10" s="290"/>
      <c r="AH10" s="290"/>
      <c r="AI10" s="290"/>
    </row>
    <row r="11" spans="1:35">
      <c r="A11" s="744"/>
      <c r="B11" s="741"/>
      <c r="C11" s="121" t="s">
        <v>44</v>
      </c>
      <c r="D11" s="118"/>
      <c r="E11" s="118"/>
      <c r="F11" s="118"/>
      <c r="G11" s="118">
        <v>1867</v>
      </c>
      <c r="H11" s="118">
        <v>638</v>
      </c>
      <c r="I11" s="287">
        <v>2947</v>
      </c>
      <c r="J11" s="118"/>
      <c r="K11" s="118"/>
      <c r="L11" s="118"/>
      <c r="M11" s="118"/>
      <c r="N11" s="118"/>
      <c r="O11" s="118"/>
      <c r="P11" s="118"/>
      <c r="Q11" s="118"/>
      <c r="R11" s="24"/>
      <c r="S11" s="760"/>
      <c r="T11" s="741"/>
      <c r="U11" s="121" t="s">
        <v>44</v>
      </c>
      <c r="V11" s="276">
        <v>51851.247000000003</v>
      </c>
      <c r="W11" s="276">
        <v>53996.157999999996</v>
      </c>
      <c r="X11" s="276">
        <v>55679.310000000005</v>
      </c>
      <c r="Y11" s="276">
        <v>57642.645000000004</v>
      </c>
      <c r="Z11" s="276">
        <v>58570.399999999994</v>
      </c>
      <c r="AA11" s="290"/>
      <c r="AB11" s="290"/>
      <c r="AC11" s="290"/>
      <c r="AD11" s="290"/>
      <c r="AE11" s="290"/>
      <c r="AF11" s="290"/>
      <c r="AG11" s="290"/>
      <c r="AH11" s="290"/>
      <c r="AI11" s="290"/>
    </row>
    <row r="12" spans="1:35">
      <c r="A12" s="744"/>
      <c r="B12" s="742"/>
      <c r="C12" s="121" t="s">
        <v>46</v>
      </c>
      <c r="D12" s="118"/>
      <c r="E12" s="118"/>
      <c r="F12" s="118"/>
      <c r="G12" s="118">
        <v>3790</v>
      </c>
      <c r="H12" s="118">
        <v>2456</v>
      </c>
      <c r="I12" s="287">
        <v>5291</v>
      </c>
      <c r="J12" s="118"/>
      <c r="K12" s="118"/>
      <c r="L12" s="118"/>
      <c r="M12" s="118"/>
      <c r="N12" s="118"/>
      <c r="O12" s="118"/>
      <c r="P12" s="118"/>
      <c r="Q12" s="118"/>
      <c r="R12" s="24"/>
      <c r="S12" s="760"/>
      <c r="T12" s="742"/>
      <c r="U12" s="121" t="s">
        <v>46</v>
      </c>
      <c r="V12" s="276">
        <v>102545.71800000001</v>
      </c>
      <c r="W12" s="276">
        <v>107047.67599999999</v>
      </c>
      <c r="X12" s="276">
        <v>109268.856</v>
      </c>
      <c r="Y12" s="276">
        <v>113540.064</v>
      </c>
      <c r="Z12" s="276">
        <v>115876.344</v>
      </c>
      <c r="AA12" s="290"/>
      <c r="AB12" s="290"/>
      <c r="AC12" s="290"/>
      <c r="AD12" s="290"/>
      <c r="AE12" s="290"/>
      <c r="AF12" s="290"/>
      <c r="AG12" s="290"/>
      <c r="AH12" s="290"/>
      <c r="AI12" s="290"/>
    </row>
    <row r="13" spans="1:35">
      <c r="A13" s="744"/>
      <c r="B13" s="740" t="s">
        <v>50</v>
      </c>
      <c r="C13" s="121" t="s">
        <v>43</v>
      </c>
      <c r="D13" s="118"/>
      <c r="E13" s="118"/>
      <c r="F13" s="118"/>
      <c r="G13" s="118">
        <v>425</v>
      </c>
      <c r="H13" s="118">
        <v>786</v>
      </c>
      <c r="I13" s="287">
        <v>375</v>
      </c>
      <c r="J13" s="118"/>
      <c r="K13" s="118"/>
      <c r="L13" s="118"/>
      <c r="M13" s="118"/>
      <c r="N13" s="118"/>
      <c r="O13" s="118"/>
      <c r="P13" s="118"/>
      <c r="Q13" s="118"/>
      <c r="R13" s="24"/>
      <c r="S13" s="760"/>
      <c r="T13" s="740" t="s">
        <v>50</v>
      </c>
      <c r="U13" s="121" t="s">
        <v>43</v>
      </c>
      <c r="V13" s="276">
        <v>10834.349</v>
      </c>
      <c r="W13" s="276">
        <v>11046.121000000001</v>
      </c>
      <c r="X13" s="276">
        <v>11138.359999999999</v>
      </c>
      <c r="Y13" s="276">
        <v>11553.485000000001</v>
      </c>
      <c r="Z13" s="276">
        <v>11905.126</v>
      </c>
      <c r="AA13" s="290"/>
      <c r="AB13" s="290"/>
      <c r="AC13" s="290"/>
      <c r="AD13" s="290"/>
      <c r="AE13" s="290"/>
      <c r="AF13" s="290"/>
      <c r="AG13" s="290"/>
      <c r="AH13" s="290"/>
      <c r="AI13" s="290"/>
    </row>
    <row r="14" spans="1:35">
      <c r="A14" s="744"/>
      <c r="B14" s="741"/>
      <c r="C14" s="121" t="s">
        <v>44</v>
      </c>
      <c r="D14" s="118"/>
      <c r="E14" s="118"/>
      <c r="F14" s="118"/>
      <c r="G14" s="118">
        <v>560</v>
      </c>
      <c r="H14" s="118">
        <v>1466</v>
      </c>
      <c r="I14" s="287">
        <v>1118</v>
      </c>
      <c r="J14" s="118"/>
      <c r="K14" s="118"/>
      <c r="L14" s="118"/>
      <c r="M14" s="118"/>
      <c r="N14" s="118"/>
      <c r="O14" s="118"/>
      <c r="P14" s="118"/>
      <c r="Q14" s="118"/>
      <c r="R14" s="24"/>
      <c r="S14" s="760"/>
      <c r="T14" s="741"/>
      <c r="U14" s="121" t="s">
        <v>44</v>
      </c>
      <c r="V14" s="276">
        <v>28991.025000000001</v>
      </c>
      <c r="W14" s="276">
        <v>29083.560999999998</v>
      </c>
      <c r="X14" s="276">
        <v>29201.129000000001</v>
      </c>
      <c r="Y14" s="276">
        <v>30051.321</v>
      </c>
      <c r="Z14" s="276">
        <v>30635.322</v>
      </c>
      <c r="AA14" s="290"/>
      <c r="AB14" s="290"/>
      <c r="AC14" s="290"/>
      <c r="AD14" s="290"/>
      <c r="AE14" s="290"/>
      <c r="AF14" s="290"/>
      <c r="AG14" s="290"/>
      <c r="AH14" s="290"/>
      <c r="AI14" s="290"/>
    </row>
    <row r="15" spans="1:35">
      <c r="A15" s="744"/>
      <c r="B15" s="742"/>
      <c r="C15" s="121" t="s">
        <v>46</v>
      </c>
      <c r="D15" s="118"/>
      <c r="E15" s="118"/>
      <c r="F15" s="118"/>
      <c r="G15" s="118">
        <v>985</v>
      </c>
      <c r="H15" s="118">
        <v>2252</v>
      </c>
      <c r="I15" s="287">
        <v>1493</v>
      </c>
      <c r="J15" s="118"/>
      <c r="K15" s="118"/>
      <c r="L15" s="118"/>
      <c r="M15" s="118"/>
      <c r="N15" s="118"/>
      <c r="O15" s="118"/>
      <c r="P15" s="118"/>
      <c r="Q15" s="118"/>
      <c r="R15" s="24"/>
      <c r="S15" s="760"/>
      <c r="T15" s="742"/>
      <c r="U15" s="121" t="s">
        <v>46</v>
      </c>
      <c r="V15" s="276">
        <v>39825.374000000003</v>
      </c>
      <c r="W15" s="276">
        <v>40129.682000000001</v>
      </c>
      <c r="X15" s="276">
        <v>40339.489000000001</v>
      </c>
      <c r="Y15" s="276">
        <v>41604.805999999997</v>
      </c>
      <c r="Z15" s="276">
        <v>42541.502</v>
      </c>
      <c r="AA15" s="290"/>
      <c r="AB15" s="290"/>
      <c r="AC15" s="290"/>
      <c r="AD15" s="290"/>
      <c r="AE15" s="290"/>
      <c r="AF15" s="290"/>
      <c r="AG15" s="290"/>
      <c r="AH15" s="290"/>
      <c r="AI15" s="290"/>
    </row>
    <row r="16" spans="1:35" ht="15" customHeight="1">
      <c r="A16" s="744"/>
      <c r="B16" s="740" t="s">
        <v>81</v>
      </c>
      <c r="C16" s="121" t="s">
        <v>43</v>
      </c>
      <c r="D16" s="118"/>
      <c r="E16" s="118"/>
      <c r="F16" s="118"/>
      <c r="G16" s="118">
        <v>1790</v>
      </c>
      <c r="H16" s="118">
        <v>1852</v>
      </c>
      <c r="I16" s="287">
        <v>34</v>
      </c>
      <c r="J16" s="118"/>
      <c r="K16" s="118"/>
      <c r="L16" s="118"/>
      <c r="M16" s="118"/>
      <c r="N16" s="118"/>
      <c r="O16" s="118"/>
      <c r="P16" s="118"/>
      <c r="Q16" s="118"/>
      <c r="R16" s="24"/>
      <c r="S16" s="760"/>
      <c r="T16" s="740" t="s">
        <v>81</v>
      </c>
      <c r="U16" s="121" t="s">
        <v>43</v>
      </c>
      <c r="V16" s="276">
        <v>26451.687999999998</v>
      </c>
      <c r="W16" s="276">
        <v>29147.049999999996</v>
      </c>
      <c r="X16" s="276">
        <v>31333.99</v>
      </c>
      <c r="Y16" s="276">
        <v>33366.444000000003</v>
      </c>
      <c r="Z16" s="276">
        <v>34072.859000000004</v>
      </c>
      <c r="AA16" s="290"/>
      <c r="AB16" s="290"/>
      <c r="AC16" s="290"/>
      <c r="AD16" s="290"/>
      <c r="AE16" s="290"/>
      <c r="AF16" s="290"/>
      <c r="AG16" s="290"/>
      <c r="AH16" s="290"/>
      <c r="AI16" s="290"/>
    </row>
    <row r="17" spans="1:35">
      <c r="A17" s="744"/>
      <c r="B17" s="741"/>
      <c r="C17" s="121" t="s">
        <v>44</v>
      </c>
      <c r="D17" s="118"/>
      <c r="E17" s="118"/>
      <c r="F17" s="118"/>
      <c r="G17" s="118">
        <v>1215</v>
      </c>
      <c r="H17" s="118">
        <v>837</v>
      </c>
      <c r="I17" s="287">
        <v>38</v>
      </c>
      <c r="J17" s="118"/>
      <c r="K17" s="118"/>
      <c r="L17" s="118"/>
      <c r="M17" s="118"/>
      <c r="N17" s="118"/>
      <c r="O17" s="118"/>
      <c r="P17" s="118"/>
      <c r="Q17" s="118"/>
      <c r="R17" s="24"/>
      <c r="S17" s="760"/>
      <c r="T17" s="741"/>
      <c r="U17" s="121" t="s">
        <v>44</v>
      </c>
      <c r="V17" s="276">
        <v>14974.654</v>
      </c>
      <c r="W17" s="276">
        <v>15576.987999999999</v>
      </c>
      <c r="X17" s="276">
        <v>16164.076000000001</v>
      </c>
      <c r="Y17" s="276">
        <v>16242.583999999999</v>
      </c>
      <c r="Z17" s="276">
        <v>16469.456000000002</v>
      </c>
      <c r="AA17" s="290"/>
      <c r="AB17" s="290"/>
      <c r="AC17" s="290"/>
      <c r="AD17" s="290"/>
      <c r="AE17" s="290"/>
      <c r="AF17" s="290"/>
      <c r="AG17" s="290"/>
      <c r="AH17" s="290"/>
      <c r="AI17" s="290"/>
    </row>
    <row r="18" spans="1:35">
      <c r="A18" s="744"/>
      <c r="B18" s="742"/>
      <c r="C18" s="121" t="s">
        <v>46</v>
      </c>
      <c r="D18" s="118"/>
      <c r="E18" s="118"/>
      <c r="F18" s="118"/>
      <c r="G18" s="118">
        <v>3005</v>
      </c>
      <c r="H18" s="118">
        <v>2689</v>
      </c>
      <c r="I18" s="287">
        <v>72</v>
      </c>
      <c r="J18" s="118"/>
      <c r="K18" s="118"/>
      <c r="L18" s="118"/>
      <c r="M18" s="118"/>
      <c r="N18" s="118"/>
      <c r="O18" s="118"/>
      <c r="P18" s="118"/>
      <c r="Q18" s="118"/>
      <c r="R18" s="24"/>
      <c r="S18" s="760"/>
      <c r="T18" s="742"/>
      <c r="U18" s="121" t="s">
        <v>46</v>
      </c>
      <c r="V18" s="276">
        <v>41426.341999999997</v>
      </c>
      <c r="W18" s="276">
        <v>44724.037999999993</v>
      </c>
      <c r="X18" s="276">
        <v>47498.066000000006</v>
      </c>
      <c r="Y18" s="276">
        <v>49609.962</v>
      </c>
      <c r="Z18" s="276">
        <v>50542.313000000002</v>
      </c>
      <c r="AA18" s="290"/>
      <c r="AB18" s="290"/>
      <c r="AC18" s="290"/>
      <c r="AD18" s="290"/>
      <c r="AE18" s="290"/>
      <c r="AF18" s="290"/>
      <c r="AG18" s="290"/>
      <c r="AH18" s="290"/>
      <c r="AI18" s="290"/>
    </row>
    <row r="19" spans="1:35" ht="15" customHeight="1">
      <c r="A19" s="744"/>
      <c r="B19" s="740" t="s">
        <v>49</v>
      </c>
      <c r="C19" s="121" t="s">
        <v>43</v>
      </c>
      <c r="D19" s="118"/>
      <c r="E19" s="118"/>
      <c r="F19" s="118"/>
      <c r="G19" s="118">
        <v>281</v>
      </c>
      <c r="H19" s="118">
        <v>230</v>
      </c>
      <c r="I19" s="287">
        <v>1140</v>
      </c>
      <c r="J19" s="118"/>
      <c r="K19" s="118"/>
      <c r="L19" s="118"/>
      <c r="M19" s="118"/>
      <c r="N19" s="118"/>
      <c r="O19" s="118"/>
      <c r="P19" s="118"/>
      <c r="Q19" s="118"/>
      <c r="R19" s="24"/>
      <c r="S19" s="760"/>
      <c r="T19" s="740" t="s">
        <v>49</v>
      </c>
      <c r="U19" s="121" t="s">
        <v>43</v>
      </c>
      <c r="V19" s="276">
        <v>46733.812999999995</v>
      </c>
      <c r="W19" s="276">
        <v>49725.385999999999</v>
      </c>
      <c r="X19" s="276">
        <v>51438.915999999997</v>
      </c>
      <c r="Y19" s="276">
        <v>55732.502000000008</v>
      </c>
      <c r="Z19" s="276">
        <v>55946.308999999994</v>
      </c>
      <c r="AA19" s="290"/>
      <c r="AB19" s="290"/>
      <c r="AC19" s="290"/>
      <c r="AD19" s="290"/>
      <c r="AE19" s="290"/>
      <c r="AF19" s="290"/>
      <c r="AG19" s="290"/>
      <c r="AH19" s="290"/>
      <c r="AI19" s="290"/>
    </row>
    <row r="20" spans="1:35">
      <c r="A20" s="744"/>
      <c r="B20" s="741"/>
      <c r="C20" s="121" t="s">
        <v>44</v>
      </c>
      <c r="D20" s="118"/>
      <c r="E20" s="118"/>
      <c r="F20" s="118"/>
      <c r="G20" s="118">
        <v>241</v>
      </c>
      <c r="H20" s="118">
        <v>220</v>
      </c>
      <c r="I20" s="287">
        <v>568</v>
      </c>
      <c r="J20" s="118"/>
      <c r="K20" s="118"/>
      <c r="L20" s="118"/>
      <c r="M20" s="118"/>
      <c r="N20" s="118"/>
      <c r="O20" s="118"/>
      <c r="P20" s="118"/>
      <c r="Q20" s="118"/>
      <c r="R20" s="24"/>
      <c r="S20" s="760"/>
      <c r="T20" s="741"/>
      <c r="U20" s="121" t="s">
        <v>44</v>
      </c>
      <c r="V20" s="276">
        <v>20193.343000000001</v>
      </c>
      <c r="W20" s="276">
        <v>20882.900000000001</v>
      </c>
      <c r="X20" s="276">
        <v>21096.697</v>
      </c>
      <c r="Y20" s="276">
        <v>22505.896000000001</v>
      </c>
      <c r="Z20" s="276">
        <v>21987.887999999999</v>
      </c>
      <c r="AA20" s="290"/>
      <c r="AB20" s="290"/>
      <c r="AC20" s="290"/>
      <c r="AD20" s="290"/>
      <c r="AE20" s="290"/>
      <c r="AF20" s="290"/>
      <c r="AG20" s="290"/>
      <c r="AH20" s="290"/>
      <c r="AI20" s="290"/>
    </row>
    <row r="21" spans="1:35">
      <c r="A21" s="744"/>
      <c r="B21" s="742"/>
      <c r="C21" s="121" t="s">
        <v>46</v>
      </c>
      <c r="D21" s="118"/>
      <c r="E21" s="118"/>
      <c r="F21" s="118"/>
      <c r="G21" s="118">
        <v>522</v>
      </c>
      <c r="H21" s="118">
        <v>450</v>
      </c>
      <c r="I21" s="287">
        <v>1708</v>
      </c>
      <c r="J21" s="118"/>
      <c r="K21" s="118"/>
      <c r="L21" s="118"/>
      <c r="M21" s="118"/>
      <c r="N21" s="118"/>
      <c r="O21" s="118"/>
      <c r="P21" s="118"/>
      <c r="Q21" s="118"/>
      <c r="R21" s="24"/>
      <c r="S21" s="760"/>
      <c r="T21" s="742"/>
      <c r="U21" s="121" t="s">
        <v>46</v>
      </c>
      <c r="V21" s="276">
        <v>66927.155999999988</v>
      </c>
      <c r="W21" s="276">
        <v>70608.285999999993</v>
      </c>
      <c r="X21" s="276">
        <v>72535.612999999998</v>
      </c>
      <c r="Y21" s="276">
        <v>78240.133999999991</v>
      </c>
      <c r="Z21" s="276">
        <v>77934.195999999996</v>
      </c>
      <c r="AA21" s="290"/>
      <c r="AB21" s="290"/>
      <c r="AC21" s="290"/>
      <c r="AD21" s="290"/>
      <c r="AE21" s="290"/>
      <c r="AF21" s="290"/>
      <c r="AG21" s="290"/>
      <c r="AH21" s="290"/>
      <c r="AI21" s="290"/>
    </row>
    <row r="22" spans="1:35" ht="15" customHeight="1">
      <c r="A22" s="744"/>
      <c r="B22" s="740" t="s">
        <v>48</v>
      </c>
      <c r="C22" s="121" t="s">
        <v>43</v>
      </c>
      <c r="D22" s="118"/>
      <c r="E22" s="118"/>
      <c r="F22" s="118"/>
      <c r="G22" s="118">
        <v>10960</v>
      </c>
      <c r="H22" s="118">
        <v>12985</v>
      </c>
      <c r="I22" s="287">
        <v>13322</v>
      </c>
      <c r="J22" s="118"/>
      <c r="K22" s="118"/>
      <c r="L22" s="118"/>
      <c r="M22" s="118"/>
      <c r="N22" s="118"/>
      <c r="O22" s="118"/>
      <c r="P22" s="118"/>
      <c r="Q22" s="118"/>
      <c r="R22" s="24"/>
      <c r="S22" s="760"/>
      <c r="T22" s="740" t="s">
        <v>48</v>
      </c>
      <c r="U22" s="121" t="s">
        <v>43</v>
      </c>
      <c r="V22" s="276">
        <v>126395.66499999999</v>
      </c>
      <c r="W22" s="276">
        <v>128460.89100000002</v>
      </c>
      <c r="X22" s="276">
        <v>129140.91200000001</v>
      </c>
      <c r="Y22" s="276">
        <v>134204.682</v>
      </c>
      <c r="Z22" s="276">
        <v>132638.61199999999</v>
      </c>
      <c r="AA22" s="290"/>
      <c r="AB22" s="290"/>
      <c r="AC22" s="290"/>
      <c r="AD22" s="290"/>
      <c r="AE22" s="290"/>
      <c r="AF22" s="290"/>
      <c r="AG22" s="290"/>
      <c r="AH22" s="290"/>
      <c r="AI22" s="290"/>
    </row>
    <row r="23" spans="1:35">
      <c r="A23" s="744"/>
      <c r="B23" s="741"/>
      <c r="C23" s="121" t="s">
        <v>44</v>
      </c>
      <c r="D23" s="118"/>
      <c r="E23" s="118"/>
      <c r="F23" s="118"/>
      <c r="G23" s="118">
        <v>8909</v>
      </c>
      <c r="H23" s="118">
        <v>8240</v>
      </c>
      <c r="I23" s="287">
        <v>8070</v>
      </c>
      <c r="J23" s="118"/>
      <c r="K23" s="118"/>
      <c r="L23" s="118"/>
      <c r="M23" s="118"/>
      <c r="N23" s="118"/>
      <c r="O23" s="118"/>
      <c r="P23" s="118"/>
      <c r="Q23" s="118"/>
      <c r="R23" s="24"/>
      <c r="S23" s="760"/>
      <c r="T23" s="741"/>
      <c r="U23" s="121" t="s">
        <v>44</v>
      </c>
      <c r="V23" s="276">
        <v>101180.954</v>
      </c>
      <c r="W23" s="276">
        <v>101649.31</v>
      </c>
      <c r="X23" s="276">
        <v>100841.414</v>
      </c>
      <c r="Y23" s="276">
        <v>106140.72500000001</v>
      </c>
      <c r="Z23" s="276">
        <v>105011.314</v>
      </c>
      <c r="AA23" s="290"/>
      <c r="AB23" s="290"/>
      <c r="AC23" s="290"/>
      <c r="AD23" s="290"/>
      <c r="AE23" s="290"/>
      <c r="AF23" s="290"/>
      <c r="AG23" s="290"/>
      <c r="AH23" s="290"/>
      <c r="AI23" s="290"/>
    </row>
    <row r="24" spans="1:35">
      <c r="A24" s="744"/>
      <c r="B24" s="742"/>
      <c r="C24" s="121" t="s">
        <v>46</v>
      </c>
      <c r="D24" s="118"/>
      <c r="E24" s="118"/>
      <c r="F24" s="118"/>
      <c r="G24" s="118">
        <v>19869</v>
      </c>
      <c r="H24" s="118">
        <v>21225</v>
      </c>
      <c r="I24" s="287">
        <v>21392</v>
      </c>
      <c r="J24" s="118"/>
      <c r="K24" s="118"/>
      <c r="L24" s="118"/>
      <c r="M24" s="118"/>
      <c r="N24" s="118"/>
      <c r="O24" s="118"/>
      <c r="P24" s="118"/>
      <c r="Q24" s="118"/>
      <c r="R24" s="24"/>
      <c r="S24" s="760"/>
      <c r="T24" s="742"/>
      <c r="U24" s="121" t="s">
        <v>46</v>
      </c>
      <c r="V24" s="276">
        <v>227576.61900000001</v>
      </c>
      <c r="W24" s="276">
        <v>230110.201</v>
      </c>
      <c r="X24" s="276">
        <v>229982.326</v>
      </c>
      <c r="Y24" s="276">
        <v>240346</v>
      </c>
      <c r="Z24" s="276">
        <v>237650.39199999999</v>
      </c>
      <c r="AA24" s="290"/>
      <c r="AB24" s="290"/>
      <c r="AC24" s="290"/>
      <c r="AD24" s="290"/>
      <c r="AE24" s="290"/>
      <c r="AF24" s="290"/>
      <c r="AG24" s="290"/>
      <c r="AH24" s="290"/>
      <c r="AI24" s="290"/>
    </row>
    <row r="25" spans="1:35" ht="15" customHeight="1">
      <c r="A25" s="744"/>
      <c r="B25" s="740" t="s">
        <v>47</v>
      </c>
      <c r="C25" s="121" t="s">
        <v>43</v>
      </c>
      <c r="D25" s="118"/>
      <c r="E25" s="118"/>
      <c r="F25" s="118"/>
      <c r="G25" s="118">
        <v>2029</v>
      </c>
      <c r="H25" s="118">
        <v>2261</v>
      </c>
      <c r="I25" s="287">
        <v>2409</v>
      </c>
      <c r="J25" s="118"/>
      <c r="K25" s="118"/>
      <c r="L25" s="118"/>
      <c r="M25" s="118"/>
      <c r="N25" s="118"/>
      <c r="O25" s="118"/>
      <c r="P25" s="118"/>
      <c r="Q25" s="118"/>
      <c r="R25" s="24"/>
      <c r="S25" s="760"/>
      <c r="T25" s="740" t="s">
        <v>47</v>
      </c>
      <c r="U25" s="121" t="s">
        <v>43</v>
      </c>
      <c r="V25" s="276">
        <v>21283.618999999999</v>
      </c>
      <c r="W25" s="276">
        <v>21551.175999999999</v>
      </c>
      <c r="X25" s="276">
        <v>22496.093999999997</v>
      </c>
      <c r="Y25" s="276">
        <v>24146.673000000003</v>
      </c>
      <c r="Z25" s="276">
        <v>25222.945</v>
      </c>
      <c r="AA25" s="290"/>
      <c r="AB25" s="290"/>
      <c r="AC25" s="290"/>
      <c r="AD25" s="290"/>
      <c r="AE25" s="290"/>
      <c r="AF25" s="290"/>
      <c r="AG25" s="290"/>
      <c r="AH25" s="290"/>
      <c r="AI25" s="290"/>
    </row>
    <row r="26" spans="1:35">
      <c r="A26" s="744"/>
      <c r="B26" s="741"/>
      <c r="C26" s="121" t="s">
        <v>44</v>
      </c>
      <c r="D26" s="118"/>
      <c r="E26" s="118"/>
      <c r="F26" s="118"/>
      <c r="G26" s="118">
        <v>1099</v>
      </c>
      <c r="H26" s="118">
        <v>638</v>
      </c>
      <c r="I26" s="287">
        <v>749</v>
      </c>
      <c r="J26" s="118"/>
      <c r="K26" s="118"/>
      <c r="L26" s="118"/>
      <c r="M26" s="118"/>
      <c r="N26" s="118"/>
      <c r="O26" s="118"/>
      <c r="P26" s="118"/>
      <c r="Q26" s="118"/>
      <c r="R26" s="24"/>
      <c r="S26" s="760"/>
      <c r="T26" s="741"/>
      <c r="U26" s="121" t="s">
        <v>44</v>
      </c>
      <c r="V26" s="276">
        <v>9162.4380000000001</v>
      </c>
      <c r="W26" s="276">
        <v>9634.3220000000001</v>
      </c>
      <c r="X26" s="276">
        <v>9369.2870000000003</v>
      </c>
      <c r="Y26" s="276">
        <v>9960.8639999999996</v>
      </c>
      <c r="Z26" s="276">
        <v>10111.616</v>
      </c>
      <c r="AA26" s="290"/>
      <c r="AB26" s="290"/>
      <c r="AC26" s="290"/>
      <c r="AD26" s="290"/>
      <c r="AE26" s="290"/>
      <c r="AF26" s="290"/>
      <c r="AG26" s="290"/>
      <c r="AH26" s="290"/>
      <c r="AI26" s="290"/>
    </row>
    <row r="27" spans="1:35">
      <c r="A27" s="744"/>
      <c r="B27" s="742"/>
      <c r="C27" s="121" t="s">
        <v>46</v>
      </c>
      <c r="D27" s="118"/>
      <c r="E27" s="118"/>
      <c r="F27" s="118"/>
      <c r="G27" s="118">
        <v>3128</v>
      </c>
      <c r="H27" s="118">
        <v>2899</v>
      </c>
      <c r="I27" s="287">
        <v>3158</v>
      </c>
      <c r="J27" s="118"/>
      <c r="K27" s="118"/>
      <c r="L27" s="118"/>
      <c r="M27" s="118"/>
      <c r="N27" s="118"/>
      <c r="O27" s="118"/>
      <c r="P27" s="118"/>
      <c r="Q27" s="118"/>
      <c r="R27" s="24"/>
      <c r="S27" s="760"/>
      <c r="T27" s="742"/>
      <c r="U27" s="121" t="s">
        <v>46</v>
      </c>
      <c r="V27" s="276">
        <v>30446.057000000001</v>
      </c>
      <c r="W27" s="276">
        <v>31185.498</v>
      </c>
      <c r="X27" s="276">
        <v>31865.380999999998</v>
      </c>
      <c r="Y27" s="276">
        <v>34108.042000000001</v>
      </c>
      <c r="Z27" s="276">
        <v>35334.561000000002</v>
      </c>
      <c r="AA27" s="290"/>
      <c r="AB27" s="290"/>
      <c r="AC27" s="290"/>
      <c r="AD27" s="290"/>
      <c r="AE27" s="290"/>
      <c r="AF27" s="290"/>
      <c r="AG27" s="290"/>
      <c r="AH27" s="290"/>
      <c r="AI27" s="290"/>
    </row>
    <row r="28" spans="1:35" s="51" customFormat="1">
      <c r="A28" s="744"/>
      <c r="B28" s="740" t="s">
        <v>46</v>
      </c>
      <c r="C28" s="121" t="s">
        <v>43</v>
      </c>
      <c r="D28" s="122"/>
      <c r="E28" s="122"/>
      <c r="F28" s="122"/>
      <c r="G28" s="122">
        <v>24044</v>
      </c>
      <c r="H28" s="122">
        <v>29612</v>
      </c>
      <c r="I28" s="288">
        <v>31784</v>
      </c>
      <c r="J28" s="122"/>
      <c r="K28" s="122"/>
      <c r="L28" s="122"/>
      <c r="M28" s="122"/>
      <c r="N28" s="122"/>
      <c r="O28" s="122"/>
      <c r="P28" s="122"/>
      <c r="Q28" s="122"/>
      <c r="R28" s="29"/>
      <c r="S28" s="760"/>
      <c r="T28" s="740" t="s">
        <v>57</v>
      </c>
      <c r="U28" s="121" t="s">
        <v>43</v>
      </c>
      <c r="V28" s="276">
        <v>1725.7289999999998</v>
      </c>
      <c r="W28" s="276">
        <v>1740.6310000000001</v>
      </c>
      <c r="X28" s="276">
        <v>1893.1420000000001</v>
      </c>
      <c r="Y28" s="276">
        <v>2026.373</v>
      </c>
      <c r="Z28" s="276">
        <v>2063.5590000000002</v>
      </c>
      <c r="AA28" s="290"/>
      <c r="AB28" s="290"/>
      <c r="AC28" s="290"/>
      <c r="AD28" s="290"/>
      <c r="AE28" s="290"/>
      <c r="AF28" s="290"/>
      <c r="AG28" s="290"/>
      <c r="AH28" s="290"/>
      <c r="AI28" s="290"/>
    </row>
    <row r="29" spans="1:35" s="51" customFormat="1">
      <c r="A29" s="744"/>
      <c r="B29" s="741"/>
      <c r="C29" s="121" t="s">
        <v>44</v>
      </c>
      <c r="D29" s="122"/>
      <c r="E29" s="122"/>
      <c r="F29" s="122"/>
      <c r="G29" s="122">
        <v>17202</v>
      </c>
      <c r="H29" s="122">
        <v>17343</v>
      </c>
      <c r="I29" s="288">
        <v>17868</v>
      </c>
      <c r="J29" s="122"/>
      <c r="K29" s="122"/>
      <c r="L29" s="122"/>
      <c r="M29" s="122"/>
      <c r="N29" s="122"/>
      <c r="O29" s="122"/>
      <c r="P29" s="122"/>
      <c r="Q29" s="122"/>
      <c r="R29" s="29"/>
      <c r="S29" s="760"/>
      <c r="T29" s="741"/>
      <c r="U29" s="121" t="s">
        <v>44</v>
      </c>
      <c r="V29" s="276">
        <v>531.16300000000001</v>
      </c>
      <c r="W29" s="276">
        <v>537.20900000000006</v>
      </c>
      <c r="X29" s="276">
        <v>619.78399999999999</v>
      </c>
      <c r="Y29" s="276">
        <v>691.24800000000005</v>
      </c>
      <c r="Z29" s="276">
        <v>755.12199999999996</v>
      </c>
      <c r="AA29" s="290"/>
      <c r="AB29" s="290"/>
      <c r="AC29" s="290"/>
      <c r="AD29" s="290"/>
      <c r="AE29" s="290"/>
      <c r="AF29" s="290"/>
      <c r="AG29" s="290"/>
      <c r="AH29" s="290"/>
      <c r="AI29" s="290"/>
    </row>
    <row r="30" spans="1:35" s="51" customFormat="1">
      <c r="A30" s="744"/>
      <c r="B30" s="742"/>
      <c r="C30" s="121" t="s">
        <v>46</v>
      </c>
      <c r="D30" s="122"/>
      <c r="E30" s="122"/>
      <c r="F30" s="122"/>
      <c r="G30" s="122">
        <v>41246</v>
      </c>
      <c r="H30" s="122">
        <v>46963</v>
      </c>
      <c r="I30" s="288">
        <v>49652</v>
      </c>
      <c r="J30" s="122"/>
      <c r="K30" s="122"/>
      <c r="L30" s="122"/>
      <c r="M30" s="122"/>
      <c r="N30" s="122"/>
      <c r="O30" s="122"/>
      <c r="P30" s="122"/>
      <c r="Q30" s="122"/>
      <c r="R30" s="29"/>
      <c r="S30" s="760"/>
      <c r="T30" s="742"/>
      <c r="U30" s="121" t="s">
        <v>46</v>
      </c>
      <c r="V30" s="276">
        <v>2256.8919999999998</v>
      </c>
      <c r="W30" s="276">
        <v>2277.84</v>
      </c>
      <c r="X30" s="276">
        <v>2512.9259999999999</v>
      </c>
      <c r="Y30" s="276">
        <v>2717.6210000000001</v>
      </c>
      <c r="Z30" s="276">
        <v>2818.6819999999998</v>
      </c>
      <c r="AA30" s="290"/>
      <c r="AB30" s="290"/>
      <c r="AC30" s="290"/>
      <c r="AD30" s="290"/>
      <c r="AE30" s="290"/>
      <c r="AF30" s="290"/>
      <c r="AG30" s="290"/>
      <c r="AH30" s="290"/>
      <c r="AI30" s="290"/>
    </row>
    <row r="31" spans="1:35" ht="15" customHeight="1">
      <c r="A31" s="756" t="s">
        <v>4</v>
      </c>
      <c r="B31" s="741" t="s">
        <v>53</v>
      </c>
      <c r="C31" s="250" t="s">
        <v>43</v>
      </c>
      <c r="D31" s="251"/>
      <c r="E31" s="251"/>
      <c r="F31" s="251"/>
      <c r="G31" s="251"/>
      <c r="H31" s="251"/>
      <c r="I31" s="289"/>
      <c r="J31" s="251"/>
      <c r="K31" s="251"/>
      <c r="L31" s="251"/>
      <c r="M31" s="251"/>
      <c r="N31" s="251"/>
      <c r="O31" s="251"/>
      <c r="P31" s="251"/>
      <c r="Q31" s="251"/>
      <c r="R31" s="24"/>
      <c r="S31" s="760"/>
      <c r="T31" s="740" t="s">
        <v>46</v>
      </c>
      <c r="U31" s="121" t="s">
        <v>43</v>
      </c>
      <c r="V31" s="279">
        <v>346978.21900000004</v>
      </c>
      <c r="W31" s="279">
        <v>367717.99399999995</v>
      </c>
      <c r="X31" s="279">
        <v>372661.60499999998</v>
      </c>
      <c r="Y31" s="279">
        <v>392233.51100000006</v>
      </c>
      <c r="Z31" s="279">
        <v>393221.05</v>
      </c>
      <c r="AA31" s="292"/>
      <c r="AB31" s="292"/>
      <c r="AC31" s="292"/>
      <c r="AD31" s="292"/>
      <c r="AE31" s="292"/>
      <c r="AF31" s="292"/>
      <c r="AG31" s="292"/>
      <c r="AH31" s="292"/>
      <c r="AI31" s="292"/>
    </row>
    <row r="32" spans="1:35">
      <c r="A32" s="757"/>
      <c r="B32" s="741"/>
      <c r="C32" s="121" t="s">
        <v>44</v>
      </c>
      <c r="D32" s="118"/>
      <c r="E32" s="118"/>
      <c r="F32" s="118"/>
      <c r="G32" s="118"/>
      <c r="H32" s="118"/>
      <c r="I32" s="287"/>
      <c r="J32" s="118"/>
      <c r="K32" s="118"/>
      <c r="L32" s="118"/>
      <c r="M32" s="118"/>
      <c r="N32" s="118"/>
      <c r="O32" s="118"/>
      <c r="P32" s="118"/>
      <c r="Q32" s="118"/>
      <c r="R32" s="24"/>
      <c r="S32" s="760"/>
      <c r="T32" s="741"/>
      <c r="U32" s="121" t="s">
        <v>44</v>
      </c>
      <c r="V32" s="279">
        <v>253016.12600000002</v>
      </c>
      <c r="W32" s="279">
        <v>260653.24100000001</v>
      </c>
      <c r="X32" s="279">
        <v>262067.55400000003</v>
      </c>
      <c r="Y32" s="279">
        <v>273617.57400000002</v>
      </c>
      <c r="Z32" s="279">
        <v>273723.24099999992</v>
      </c>
      <c r="AA32" s="292"/>
      <c r="AB32" s="292"/>
      <c r="AC32" s="292"/>
      <c r="AD32" s="292"/>
      <c r="AE32" s="292"/>
      <c r="AF32" s="292"/>
      <c r="AG32" s="292"/>
      <c r="AH32" s="292"/>
      <c r="AI32" s="292"/>
    </row>
    <row r="33" spans="1:35" ht="15" thickBot="1">
      <c r="A33" s="757"/>
      <c r="B33" s="742"/>
      <c r="C33" s="121" t="s">
        <v>46</v>
      </c>
      <c r="D33" s="118"/>
      <c r="E33" s="118"/>
      <c r="F33" s="118"/>
      <c r="G33" s="118"/>
      <c r="H33" s="118"/>
      <c r="I33" s="287"/>
      <c r="J33" s="118"/>
      <c r="K33" s="118"/>
      <c r="L33" s="118"/>
      <c r="M33" s="118"/>
      <c r="N33" s="118"/>
      <c r="O33" s="118"/>
      <c r="P33" s="118"/>
      <c r="Q33" s="118"/>
      <c r="R33" s="24"/>
      <c r="S33" s="761"/>
      <c r="T33" s="743"/>
      <c r="U33" s="252" t="s">
        <v>46</v>
      </c>
      <c r="V33" s="283">
        <v>599994.34500000009</v>
      </c>
      <c r="W33" s="283">
        <v>628371.23499999999</v>
      </c>
      <c r="X33" s="283">
        <v>634729.15899999999</v>
      </c>
      <c r="Y33" s="283">
        <v>665856.53399999999</v>
      </c>
      <c r="Z33" s="283">
        <v>666946.61400000006</v>
      </c>
      <c r="AA33" s="297"/>
      <c r="AB33" s="297"/>
      <c r="AC33" s="297"/>
      <c r="AD33" s="297"/>
      <c r="AE33" s="297"/>
      <c r="AF33" s="297"/>
      <c r="AG33" s="297"/>
      <c r="AH33" s="297"/>
      <c r="AI33" s="297"/>
    </row>
    <row r="34" spans="1:35">
      <c r="A34" s="757"/>
      <c r="B34" s="740" t="s">
        <v>52</v>
      </c>
      <c r="C34" s="121" t="s">
        <v>43</v>
      </c>
      <c r="D34" s="118"/>
      <c r="E34" s="118"/>
      <c r="F34" s="118"/>
      <c r="G34" s="118"/>
      <c r="H34" s="118"/>
      <c r="I34" s="287"/>
      <c r="J34" s="118"/>
      <c r="K34" s="118"/>
      <c r="L34" s="118"/>
      <c r="M34" s="118"/>
      <c r="N34" s="118"/>
      <c r="O34" s="118"/>
      <c r="P34" s="118"/>
      <c r="Q34" s="118"/>
      <c r="R34" s="24"/>
    </row>
    <row r="35" spans="1:35">
      <c r="A35" s="757"/>
      <c r="B35" s="741"/>
      <c r="C35" s="121" t="s">
        <v>44</v>
      </c>
      <c r="D35" s="118"/>
      <c r="E35" s="118"/>
      <c r="F35" s="118"/>
      <c r="G35" s="118"/>
      <c r="H35" s="118"/>
      <c r="I35" s="287"/>
      <c r="J35" s="118"/>
      <c r="K35" s="118"/>
      <c r="L35" s="118"/>
      <c r="M35" s="118"/>
      <c r="N35" s="118"/>
      <c r="O35" s="118"/>
      <c r="P35" s="118"/>
      <c r="Q35" s="118"/>
      <c r="R35" s="24"/>
    </row>
    <row r="36" spans="1:35">
      <c r="A36" s="757"/>
      <c r="B36" s="742"/>
      <c r="C36" s="121" t="s">
        <v>46</v>
      </c>
      <c r="D36" s="118"/>
      <c r="E36" s="118"/>
      <c r="F36" s="118"/>
      <c r="G36" s="118"/>
      <c r="H36" s="118"/>
      <c r="I36" s="287"/>
      <c r="J36" s="118"/>
      <c r="K36" s="118"/>
      <c r="L36" s="118"/>
      <c r="M36" s="118"/>
      <c r="N36" s="118"/>
      <c r="O36" s="118"/>
      <c r="P36" s="118"/>
      <c r="Q36" s="118"/>
      <c r="R36" s="24"/>
    </row>
    <row r="37" spans="1:35">
      <c r="A37" s="757"/>
      <c r="B37" s="740" t="s">
        <v>51</v>
      </c>
      <c r="C37" s="121" t="s">
        <v>43</v>
      </c>
      <c r="D37" s="118"/>
      <c r="E37" s="118"/>
      <c r="F37" s="118"/>
      <c r="G37" s="118"/>
      <c r="H37" s="118"/>
      <c r="I37" s="287"/>
      <c r="J37" s="118"/>
      <c r="K37" s="118"/>
      <c r="L37" s="118"/>
      <c r="M37" s="118"/>
      <c r="N37" s="118"/>
      <c r="O37" s="118"/>
      <c r="P37" s="118"/>
      <c r="Q37" s="118"/>
      <c r="R37" s="24"/>
      <c r="S37" s="29" t="s">
        <v>26</v>
      </c>
    </row>
    <row r="38" spans="1:35">
      <c r="A38" s="757"/>
      <c r="B38" s="741"/>
      <c r="C38" s="121" t="s">
        <v>44</v>
      </c>
      <c r="D38" s="118"/>
      <c r="E38" s="118"/>
      <c r="F38" s="118"/>
      <c r="G38" s="118"/>
      <c r="H38" s="118"/>
      <c r="I38" s="287"/>
      <c r="J38" s="118"/>
      <c r="K38" s="118"/>
      <c r="L38" s="118"/>
      <c r="M38" s="118"/>
      <c r="N38" s="118"/>
      <c r="O38" s="118"/>
      <c r="P38" s="118"/>
      <c r="Q38" s="118"/>
      <c r="R38" s="24"/>
      <c r="S38" s="24"/>
    </row>
    <row r="39" spans="1:35" ht="15" customHeight="1">
      <c r="A39" s="757"/>
      <c r="B39" s="742"/>
      <c r="C39" s="121" t="s">
        <v>46</v>
      </c>
      <c r="D39" s="118"/>
      <c r="E39" s="118"/>
      <c r="F39" s="118"/>
      <c r="G39" s="118"/>
      <c r="H39" s="118"/>
      <c r="I39" s="287"/>
      <c r="J39" s="118"/>
      <c r="K39" s="118"/>
      <c r="L39" s="118"/>
      <c r="M39" s="118"/>
      <c r="N39" s="118"/>
      <c r="O39" s="118"/>
      <c r="P39" s="118"/>
      <c r="Q39" s="118"/>
      <c r="R39" s="24"/>
      <c r="S39" s="675" t="s">
        <v>426</v>
      </c>
      <c r="T39" s="675"/>
      <c r="U39" s="675"/>
      <c r="V39" s="675"/>
      <c r="W39" s="675"/>
      <c r="X39" s="675"/>
      <c r="Y39" s="675"/>
      <c r="Z39" s="675"/>
      <c r="AA39" s="675"/>
      <c r="AB39" s="675"/>
      <c r="AC39" s="675"/>
      <c r="AD39" s="675"/>
      <c r="AE39" s="675"/>
    </row>
    <row r="40" spans="1:35">
      <c r="A40" s="757"/>
      <c r="B40" s="740" t="s">
        <v>50</v>
      </c>
      <c r="C40" s="121" t="s">
        <v>43</v>
      </c>
      <c r="D40" s="118"/>
      <c r="E40" s="118"/>
      <c r="F40" s="118"/>
      <c r="G40" s="118"/>
      <c r="H40" s="118"/>
      <c r="I40" s="287"/>
      <c r="J40" s="118"/>
      <c r="K40" s="118"/>
      <c r="L40" s="118"/>
      <c r="M40" s="118"/>
      <c r="N40" s="118"/>
      <c r="O40" s="118"/>
      <c r="P40" s="118"/>
      <c r="Q40" s="118"/>
      <c r="R40" s="24"/>
      <c r="S40" s="675"/>
      <c r="T40" s="675"/>
      <c r="U40" s="675"/>
      <c r="V40" s="675"/>
      <c r="W40" s="675"/>
      <c r="X40" s="675"/>
      <c r="Y40" s="675"/>
      <c r="Z40" s="675"/>
      <c r="AA40" s="675"/>
      <c r="AB40" s="675"/>
      <c r="AC40" s="675"/>
      <c r="AD40" s="675"/>
      <c r="AE40" s="675"/>
    </row>
    <row r="41" spans="1:35">
      <c r="A41" s="757"/>
      <c r="B41" s="741"/>
      <c r="C41" s="121" t="s">
        <v>44</v>
      </c>
      <c r="D41" s="118"/>
      <c r="E41" s="118"/>
      <c r="F41" s="118"/>
      <c r="G41" s="118"/>
      <c r="H41" s="118"/>
      <c r="I41" s="287"/>
      <c r="J41" s="118"/>
      <c r="K41" s="118"/>
      <c r="L41" s="118"/>
      <c r="M41" s="118"/>
      <c r="N41" s="118"/>
      <c r="O41" s="118"/>
      <c r="P41" s="118"/>
      <c r="Q41" s="118"/>
      <c r="R41" s="24"/>
      <c r="S41" s="675"/>
      <c r="T41" s="675"/>
      <c r="U41" s="675"/>
      <c r="V41" s="675"/>
      <c r="W41" s="675"/>
      <c r="X41" s="675"/>
      <c r="Y41" s="675"/>
      <c r="Z41" s="675"/>
      <c r="AA41" s="675"/>
      <c r="AB41" s="675"/>
      <c r="AC41" s="675"/>
      <c r="AD41" s="675"/>
      <c r="AE41" s="675"/>
    </row>
    <row r="42" spans="1:35">
      <c r="A42" s="757"/>
      <c r="B42" s="742"/>
      <c r="C42" s="121" t="s">
        <v>46</v>
      </c>
      <c r="D42" s="118"/>
      <c r="E42" s="118"/>
      <c r="F42" s="118"/>
      <c r="G42" s="118"/>
      <c r="H42" s="118"/>
      <c r="I42" s="287"/>
      <c r="J42" s="118"/>
      <c r="K42" s="118"/>
      <c r="L42" s="118"/>
      <c r="M42" s="118"/>
      <c r="N42" s="118"/>
      <c r="O42" s="118"/>
      <c r="P42" s="118"/>
      <c r="Q42" s="118"/>
      <c r="R42" s="24"/>
      <c r="S42" s="675"/>
      <c r="T42" s="675"/>
      <c r="U42" s="675"/>
      <c r="V42" s="675"/>
      <c r="W42" s="675"/>
      <c r="X42" s="675"/>
      <c r="Y42" s="675"/>
      <c r="Z42" s="675"/>
      <c r="AA42" s="675"/>
      <c r="AB42" s="675"/>
      <c r="AC42" s="675"/>
      <c r="AD42" s="675"/>
      <c r="AE42" s="675"/>
    </row>
    <row r="43" spans="1:35" ht="15" customHeight="1">
      <c r="A43" s="757"/>
      <c r="B43" s="740" t="s">
        <v>81</v>
      </c>
      <c r="C43" s="121" t="s">
        <v>43</v>
      </c>
      <c r="D43" s="118"/>
      <c r="E43" s="118"/>
      <c r="F43" s="118"/>
      <c r="G43" s="118"/>
      <c r="H43" s="118"/>
      <c r="I43" s="287"/>
      <c r="J43" s="118"/>
      <c r="K43" s="118"/>
      <c r="L43" s="118"/>
      <c r="M43" s="118"/>
      <c r="N43" s="118"/>
      <c r="O43" s="118"/>
      <c r="P43" s="118"/>
      <c r="Q43" s="118"/>
      <c r="R43" s="24"/>
      <c r="S43" s="746" t="s">
        <v>150</v>
      </c>
      <c r="T43" s="746"/>
      <c r="U43" s="746"/>
      <c r="V43" s="746"/>
      <c r="W43" s="746"/>
      <c r="X43" s="746"/>
      <c r="Y43" s="746"/>
      <c r="Z43" s="746"/>
      <c r="AA43" s="746"/>
      <c r="AB43" s="746"/>
      <c r="AC43" s="746"/>
      <c r="AD43" s="746"/>
      <c r="AE43" s="746"/>
    </row>
    <row r="44" spans="1:35" ht="15" customHeight="1">
      <c r="A44" s="757"/>
      <c r="B44" s="741"/>
      <c r="C44" s="121" t="s">
        <v>44</v>
      </c>
      <c r="D44" s="118"/>
      <c r="E44" s="118"/>
      <c r="F44" s="118"/>
      <c r="G44" s="118"/>
      <c r="H44" s="118"/>
      <c r="I44" s="287"/>
      <c r="J44" s="118"/>
      <c r="K44" s="118"/>
      <c r="L44" s="118"/>
      <c r="M44" s="118"/>
      <c r="N44" s="118"/>
      <c r="O44" s="118"/>
      <c r="P44" s="118"/>
      <c r="Q44" s="118"/>
      <c r="R44" s="24"/>
      <c r="S44" s="746"/>
      <c r="T44" s="746"/>
      <c r="U44" s="746"/>
      <c r="V44" s="746"/>
      <c r="W44" s="746"/>
      <c r="X44" s="746"/>
      <c r="Y44" s="746"/>
      <c r="Z44" s="746"/>
      <c r="AA44" s="746"/>
      <c r="AB44" s="746"/>
      <c r="AC44" s="746"/>
      <c r="AD44" s="746"/>
      <c r="AE44" s="746"/>
    </row>
    <row r="45" spans="1:35">
      <c r="A45" s="757"/>
      <c r="B45" s="742"/>
      <c r="C45" s="121" t="s">
        <v>46</v>
      </c>
      <c r="D45" s="118"/>
      <c r="E45" s="118"/>
      <c r="F45" s="118"/>
      <c r="G45" s="118"/>
      <c r="H45" s="118"/>
      <c r="I45" s="287"/>
      <c r="J45" s="118"/>
      <c r="K45" s="118"/>
      <c r="L45" s="118"/>
      <c r="M45" s="118"/>
      <c r="N45" s="118"/>
      <c r="O45" s="118"/>
      <c r="P45" s="118"/>
      <c r="Q45" s="118"/>
      <c r="R45" s="24"/>
      <c r="S45" s="746"/>
      <c r="T45" s="746"/>
      <c r="U45" s="746"/>
      <c r="V45" s="746"/>
      <c r="W45" s="746"/>
      <c r="X45" s="746"/>
      <c r="Y45" s="746"/>
      <c r="Z45" s="746"/>
      <c r="AA45" s="746"/>
      <c r="AB45" s="746"/>
      <c r="AC45" s="746"/>
      <c r="AD45" s="746"/>
      <c r="AE45" s="746"/>
    </row>
    <row r="46" spans="1:35" ht="15" customHeight="1">
      <c r="A46" s="757"/>
      <c r="B46" s="740" t="s">
        <v>49</v>
      </c>
      <c r="C46" s="121" t="s">
        <v>43</v>
      </c>
      <c r="D46" s="118"/>
      <c r="E46" s="118"/>
      <c r="F46" s="118"/>
      <c r="G46" s="118"/>
      <c r="H46" s="118"/>
      <c r="I46" s="287"/>
      <c r="J46" s="118"/>
      <c r="K46" s="118"/>
      <c r="L46" s="118"/>
      <c r="M46" s="118"/>
      <c r="N46" s="118"/>
      <c r="O46" s="118"/>
      <c r="P46" s="118"/>
      <c r="Q46" s="118"/>
      <c r="R46" s="24"/>
      <c r="S46" s="28" t="s">
        <v>104</v>
      </c>
      <c r="T46" s="43"/>
      <c r="U46" s="43"/>
      <c r="V46" s="43"/>
      <c r="W46" s="43"/>
      <c r="X46" s="43"/>
      <c r="Y46" s="43"/>
      <c r="Z46" s="43"/>
      <c r="AA46" s="43"/>
      <c r="AB46" s="43"/>
      <c r="AC46" s="43"/>
      <c r="AD46" s="43"/>
      <c r="AE46" s="43"/>
    </row>
    <row r="47" spans="1:35">
      <c r="A47" s="757"/>
      <c r="B47" s="741"/>
      <c r="C47" s="121" t="s">
        <v>44</v>
      </c>
      <c r="D47" s="118"/>
      <c r="E47" s="118"/>
      <c r="F47" s="118"/>
      <c r="G47" s="118"/>
      <c r="H47" s="118"/>
      <c r="I47" s="287"/>
      <c r="J47" s="118"/>
      <c r="K47" s="118"/>
      <c r="L47" s="118"/>
      <c r="M47" s="118"/>
      <c r="N47" s="118"/>
      <c r="O47" s="118"/>
      <c r="P47" s="118"/>
      <c r="Q47" s="118"/>
      <c r="R47" s="24"/>
      <c r="S47" s="43"/>
      <c r="T47" s="43"/>
      <c r="U47" s="43"/>
      <c r="V47" s="43"/>
      <c r="W47" s="43"/>
      <c r="X47" s="43"/>
      <c r="Y47" s="43"/>
      <c r="Z47" s="43"/>
      <c r="AA47" s="43"/>
      <c r="AB47" s="43"/>
      <c r="AC47" s="43"/>
      <c r="AD47" s="43"/>
      <c r="AE47" s="43"/>
    </row>
    <row r="48" spans="1:35" ht="15" customHeight="1">
      <c r="A48" s="757"/>
      <c r="B48" s="742"/>
      <c r="C48" s="121" t="s">
        <v>46</v>
      </c>
      <c r="D48" s="118"/>
      <c r="E48" s="118"/>
      <c r="F48" s="118"/>
      <c r="G48" s="118"/>
      <c r="H48" s="118"/>
      <c r="I48" s="287"/>
      <c r="J48" s="118"/>
      <c r="K48" s="118"/>
      <c r="L48" s="118"/>
      <c r="M48" s="118"/>
      <c r="N48" s="118"/>
      <c r="O48" s="118"/>
      <c r="P48" s="118"/>
      <c r="Q48" s="118"/>
      <c r="R48" s="24"/>
      <c r="S48" s="43"/>
      <c r="T48" s="43"/>
      <c r="U48" s="43"/>
      <c r="V48" s="43"/>
      <c r="W48" s="43"/>
      <c r="X48" s="43"/>
      <c r="Y48" s="43"/>
      <c r="Z48" s="43"/>
      <c r="AA48" s="43"/>
      <c r="AB48" s="43"/>
      <c r="AC48" s="43"/>
      <c r="AD48" s="43"/>
      <c r="AE48" s="43"/>
    </row>
    <row r="49" spans="1:31">
      <c r="A49" s="757"/>
      <c r="B49" s="740" t="s">
        <v>48</v>
      </c>
      <c r="C49" s="121" t="s">
        <v>43</v>
      </c>
      <c r="D49" s="118"/>
      <c r="E49" s="118"/>
      <c r="F49" s="118"/>
      <c r="G49" s="118"/>
      <c r="H49" s="118"/>
      <c r="I49" s="287"/>
      <c r="J49" s="118"/>
      <c r="K49" s="118"/>
      <c r="L49" s="118"/>
      <c r="M49" s="118"/>
      <c r="N49" s="118"/>
      <c r="O49" s="118"/>
      <c r="P49" s="118"/>
      <c r="Q49" s="118"/>
      <c r="R49" s="24"/>
      <c r="S49" s="28"/>
      <c r="T49" s="28"/>
      <c r="U49" s="28"/>
      <c r="V49" s="28"/>
      <c r="W49" s="28"/>
      <c r="X49" s="28"/>
      <c r="Y49" s="28"/>
      <c r="Z49" s="28"/>
      <c r="AA49" s="28"/>
      <c r="AB49" s="28"/>
      <c r="AC49" s="28"/>
      <c r="AD49" s="28"/>
      <c r="AE49" s="28"/>
    </row>
    <row r="50" spans="1:31">
      <c r="A50" s="757"/>
      <c r="B50" s="741"/>
      <c r="C50" s="121" t="s">
        <v>44</v>
      </c>
      <c r="D50" s="118"/>
      <c r="E50" s="118"/>
      <c r="F50" s="118"/>
      <c r="G50" s="118"/>
      <c r="H50" s="118"/>
      <c r="I50" s="287"/>
      <c r="J50" s="118"/>
      <c r="K50" s="118"/>
      <c r="L50" s="118"/>
      <c r="M50" s="118"/>
      <c r="N50" s="118"/>
      <c r="O50" s="118"/>
      <c r="P50" s="118"/>
      <c r="Q50" s="118"/>
      <c r="R50" s="24"/>
      <c r="S50" s="28"/>
      <c r="T50" s="28"/>
      <c r="U50" s="28"/>
      <c r="V50" s="28"/>
      <c r="W50" s="28"/>
      <c r="X50" s="28"/>
      <c r="Y50" s="28"/>
      <c r="Z50" s="28"/>
      <c r="AA50" s="28"/>
      <c r="AB50" s="28"/>
      <c r="AC50" s="28"/>
      <c r="AD50" s="28"/>
      <c r="AE50" s="28"/>
    </row>
    <row r="51" spans="1:31">
      <c r="A51" s="757"/>
      <c r="B51" s="742"/>
      <c r="C51" s="121" t="s">
        <v>46</v>
      </c>
      <c r="D51" s="118"/>
      <c r="E51" s="118"/>
      <c r="F51" s="118"/>
      <c r="G51" s="118"/>
      <c r="H51" s="118"/>
      <c r="I51" s="287"/>
      <c r="J51" s="118"/>
      <c r="K51" s="118"/>
      <c r="L51" s="118"/>
      <c r="M51" s="118"/>
      <c r="N51" s="118"/>
      <c r="O51" s="118"/>
      <c r="P51" s="118"/>
      <c r="Q51" s="118"/>
      <c r="R51" s="24"/>
    </row>
    <row r="52" spans="1:31">
      <c r="A52" s="757"/>
      <c r="B52" s="740" t="s">
        <v>47</v>
      </c>
      <c r="C52" s="121" t="s">
        <v>43</v>
      </c>
      <c r="D52" s="118"/>
      <c r="E52" s="118"/>
      <c r="F52" s="118"/>
      <c r="G52" s="118"/>
      <c r="H52" s="118"/>
      <c r="I52" s="287"/>
      <c r="J52" s="118"/>
      <c r="K52" s="118"/>
      <c r="L52" s="118"/>
      <c r="M52" s="118"/>
      <c r="N52" s="118"/>
      <c r="O52" s="118"/>
      <c r="P52" s="118"/>
      <c r="Q52" s="118"/>
      <c r="R52" s="24"/>
    </row>
    <row r="53" spans="1:31">
      <c r="A53" s="757"/>
      <c r="B53" s="741"/>
      <c r="C53" s="121" t="s">
        <v>44</v>
      </c>
      <c r="D53" s="118"/>
      <c r="E53" s="118"/>
      <c r="F53" s="118"/>
      <c r="G53" s="118"/>
      <c r="H53" s="118"/>
      <c r="I53" s="287"/>
      <c r="J53" s="118"/>
      <c r="K53" s="118"/>
      <c r="L53" s="118"/>
      <c r="M53" s="118"/>
      <c r="N53" s="118"/>
      <c r="O53" s="118"/>
      <c r="P53" s="118"/>
      <c r="Q53" s="118"/>
      <c r="R53" s="24"/>
    </row>
    <row r="54" spans="1:31">
      <c r="A54" s="757"/>
      <c r="B54" s="742"/>
      <c r="C54" s="121" t="s">
        <v>46</v>
      </c>
      <c r="D54" s="118"/>
      <c r="E54" s="118"/>
      <c r="F54" s="118"/>
      <c r="G54" s="118"/>
      <c r="H54" s="118"/>
      <c r="I54" s="287"/>
      <c r="J54" s="118"/>
      <c r="K54" s="118"/>
      <c r="L54" s="118"/>
      <c r="M54" s="118"/>
      <c r="N54" s="118"/>
      <c r="O54" s="118"/>
      <c r="P54" s="118"/>
      <c r="Q54" s="118"/>
      <c r="R54" s="24"/>
    </row>
    <row r="55" spans="1:31">
      <c r="A55" s="757"/>
      <c r="B55" s="740" t="s">
        <v>57</v>
      </c>
      <c r="C55" s="121" t="s">
        <v>43</v>
      </c>
      <c r="D55" s="118"/>
      <c r="E55" s="118"/>
      <c r="F55" s="118"/>
      <c r="G55" s="118"/>
      <c r="H55" s="118"/>
      <c r="I55" s="287"/>
      <c r="J55" s="118"/>
      <c r="K55" s="118"/>
      <c r="L55" s="118"/>
      <c r="M55" s="118"/>
      <c r="N55" s="118"/>
      <c r="O55" s="118"/>
      <c r="P55" s="118"/>
      <c r="Q55" s="118"/>
      <c r="R55" s="24"/>
    </row>
    <row r="56" spans="1:31">
      <c r="A56" s="757"/>
      <c r="B56" s="741"/>
      <c r="C56" s="121" t="s">
        <v>44</v>
      </c>
      <c r="D56" s="118"/>
      <c r="E56" s="118"/>
      <c r="F56" s="118"/>
      <c r="G56" s="118"/>
      <c r="H56" s="118"/>
      <c r="I56" s="287"/>
      <c r="J56" s="118"/>
      <c r="K56" s="118"/>
      <c r="L56" s="118"/>
      <c r="M56" s="118"/>
      <c r="N56" s="118"/>
      <c r="O56" s="118"/>
      <c r="P56" s="118"/>
      <c r="Q56" s="118"/>
      <c r="R56" s="24"/>
    </row>
    <row r="57" spans="1:31">
      <c r="A57" s="757"/>
      <c r="B57" s="742"/>
      <c r="C57" s="121" t="s">
        <v>46</v>
      </c>
      <c r="D57" s="118"/>
      <c r="E57" s="118"/>
      <c r="F57" s="118"/>
      <c r="G57" s="118"/>
      <c r="H57" s="118"/>
      <c r="I57" s="287"/>
      <c r="J57" s="118"/>
      <c r="K57" s="118"/>
      <c r="L57" s="118"/>
      <c r="M57" s="118"/>
      <c r="N57" s="118"/>
      <c r="O57" s="118"/>
      <c r="P57" s="118"/>
      <c r="Q57" s="118"/>
      <c r="R57" s="24"/>
    </row>
    <row r="58" spans="1:31" s="51" customFormat="1">
      <c r="A58" s="757"/>
      <c r="B58" s="740" t="s">
        <v>46</v>
      </c>
      <c r="C58" s="121" t="s">
        <v>43</v>
      </c>
      <c r="D58" s="122"/>
      <c r="E58" s="122"/>
      <c r="F58" s="122"/>
      <c r="G58" s="122"/>
      <c r="H58" s="122"/>
      <c r="I58" s="288"/>
      <c r="J58" s="122"/>
      <c r="K58" s="122"/>
      <c r="L58" s="122"/>
      <c r="M58" s="122"/>
      <c r="N58" s="122"/>
      <c r="O58" s="122"/>
      <c r="P58" s="122"/>
      <c r="Q58" s="122"/>
      <c r="R58" s="29"/>
    </row>
    <row r="59" spans="1:31" s="51" customFormat="1">
      <c r="A59" s="757"/>
      <c r="B59" s="741"/>
      <c r="C59" s="121" t="s">
        <v>44</v>
      </c>
      <c r="D59" s="122"/>
      <c r="E59" s="122"/>
      <c r="F59" s="122"/>
      <c r="G59" s="122"/>
      <c r="H59" s="122"/>
      <c r="I59" s="288"/>
      <c r="J59" s="122"/>
      <c r="K59" s="122"/>
      <c r="L59" s="122"/>
      <c r="M59" s="122"/>
      <c r="N59" s="122"/>
      <c r="O59" s="122"/>
      <c r="P59" s="122"/>
      <c r="Q59" s="122"/>
      <c r="R59" s="29"/>
    </row>
    <row r="60" spans="1:31" s="51" customFormat="1" ht="15" thickBot="1">
      <c r="A60" s="758"/>
      <c r="B60" s="743"/>
      <c r="C60" s="252" t="s">
        <v>46</v>
      </c>
      <c r="D60" s="253"/>
      <c r="E60" s="253"/>
      <c r="F60" s="253"/>
      <c r="G60" s="253"/>
      <c r="H60" s="253"/>
      <c r="I60" s="296"/>
      <c r="J60" s="253"/>
      <c r="K60" s="253"/>
      <c r="L60" s="253"/>
      <c r="M60" s="253"/>
      <c r="N60" s="253"/>
      <c r="O60" s="253"/>
      <c r="P60" s="253"/>
      <c r="Q60" s="253"/>
      <c r="R60" s="29"/>
    </row>
    <row r="61" spans="1:31">
      <c r="R61" s="24"/>
    </row>
    <row r="62" spans="1:31">
      <c r="R62" s="24"/>
    </row>
    <row r="63" spans="1:31">
      <c r="R63" s="24"/>
    </row>
    <row r="64" spans="1:31">
      <c r="A64" s="24"/>
      <c r="B64" s="24"/>
      <c r="C64" s="24"/>
      <c r="D64" s="24"/>
      <c r="E64" s="24"/>
      <c r="F64" s="24"/>
      <c r="G64" s="24"/>
      <c r="H64" s="24"/>
      <c r="I64" s="24"/>
      <c r="J64" s="24"/>
      <c r="K64" s="24"/>
      <c r="L64" s="24"/>
      <c r="M64" s="24"/>
      <c r="N64" s="24"/>
      <c r="O64" s="24"/>
      <c r="P64" s="24"/>
      <c r="Q64" s="24"/>
      <c r="R64" s="24"/>
    </row>
    <row r="65" spans="1:18">
      <c r="A65" s="24"/>
      <c r="B65" s="24"/>
      <c r="C65" s="24"/>
      <c r="D65" s="24"/>
      <c r="E65" s="24"/>
      <c r="F65" s="24"/>
      <c r="G65" s="24"/>
      <c r="H65" s="24"/>
      <c r="I65" s="24"/>
      <c r="J65" s="24"/>
      <c r="K65" s="24"/>
      <c r="L65" s="24"/>
      <c r="M65" s="24"/>
      <c r="N65" s="24"/>
      <c r="O65" s="24"/>
      <c r="P65" s="24"/>
      <c r="Q65" s="24"/>
      <c r="R65" s="24"/>
    </row>
    <row r="66" spans="1:18">
      <c r="A66" s="24"/>
      <c r="B66" s="24"/>
      <c r="C66" s="24"/>
      <c r="D66" s="24"/>
      <c r="E66" s="24"/>
      <c r="F66" s="24"/>
      <c r="G66" s="24"/>
      <c r="H66" s="24"/>
      <c r="I66" s="24"/>
      <c r="J66" s="24"/>
      <c r="K66" s="24"/>
      <c r="L66" s="24"/>
      <c r="M66" s="24"/>
      <c r="N66" s="24"/>
      <c r="O66" s="24"/>
      <c r="P66" s="24"/>
      <c r="Q66" s="24"/>
      <c r="R66" s="24"/>
    </row>
    <row r="67" spans="1:18">
      <c r="A67" s="24"/>
      <c r="B67" s="24"/>
      <c r="C67" s="24"/>
      <c r="D67" s="24"/>
      <c r="E67" s="24"/>
      <c r="F67" s="24"/>
      <c r="G67" s="24"/>
      <c r="H67" s="24"/>
      <c r="I67" s="24"/>
      <c r="J67" s="24"/>
      <c r="K67" s="24"/>
      <c r="L67" s="24"/>
      <c r="M67" s="24"/>
      <c r="N67" s="24"/>
      <c r="O67" s="24"/>
      <c r="P67" s="24"/>
      <c r="Q67" s="24"/>
      <c r="R67" s="24"/>
    </row>
    <row r="68" spans="1:18">
      <c r="A68" s="24"/>
      <c r="B68" s="24"/>
      <c r="C68" s="24"/>
      <c r="D68" s="24"/>
      <c r="E68" s="24"/>
      <c r="F68" s="24"/>
      <c r="G68" s="24"/>
      <c r="H68" s="24"/>
      <c r="I68" s="24"/>
      <c r="J68" s="24"/>
      <c r="K68" s="24"/>
      <c r="L68" s="24"/>
      <c r="M68" s="24"/>
      <c r="N68" s="24"/>
      <c r="O68" s="24"/>
      <c r="P68" s="24"/>
      <c r="Q68" s="24"/>
      <c r="R68" s="24"/>
    </row>
  </sheetData>
  <mergeCells count="34">
    <mergeCell ref="S43:AE45"/>
    <mergeCell ref="B46:B48"/>
    <mergeCell ref="B16:B18"/>
    <mergeCell ref="T16:T18"/>
    <mergeCell ref="B19:B21"/>
    <mergeCell ref="T19:T21"/>
    <mergeCell ref="B22:B24"/>
    <mergeCell ref="T22:T24"/>
    <mergeCell ref="S4:S33"/>
    <mergeCell ref="T4:T6"/>
    <mergeCell ref="B7:B9"/>
    <mergeCell ref="T7:T9"/>
    <mergeCell ref="B10:B12"/>
    <mergeCell ref="T10:T12"/>
    <mergeCell ref="T31:T33"/>
    <mergeCell ref="B34:B36"/>
    <mergeCell ref="S39:AE42"/>
    <mergeCell ref="B13:B15"/>
    <mergeCell ref="T13:T15"/>
    <mergeCell ref="B28:B30"/>
    <mergeCell ref="T28:T30"/>
    <mergeCell ref="B25:B27"/>
    <mergeCell ref="T25:T27"/>
    <mergeCell ref="A4:A30"/>
    <mergeCell ref="B4:B6"/>
    <mergeCell ref="B55:B57"/>
    <mergeCell ref="B58:B60"/>
    <mergeCell ref="B40:B42"/>
    <mergeCell ref="B43:B45"/>
    <mergeCell ref="A31:A60"/>
    <mergeCell ref="B31:B33"/>
    <mergeCell ref="B49:B51"/>
    <mergeCell ref="B52:B54"/>
    <mergeCell ref="B37:B39"/>
  </mergeCells>
  <printOptions horizontalCentered="1" verticalCentered="1"/>
  <pageMargins left="0.7" right="0.7" top="0.75" bottom="0.75" header="0.3" footer="0.3"/>
  <pageSetup paperSize="9" scale="45" orientation="landscape" r:id="rId1"/>
  <headerFoot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I63"/>
  <sheetViews>
    <sheetView topLeftCell="A32" zoomScale="93" zoomScaleNormal="93" workbookViewId="0">
      <selection activeCell="AI21" sqref="AI21"/>
    </sheetView>
  </sheetViews>
  <sheetFormatPr defaultColWidth="9.21875" defaultRowHeight="14.4"/>
  <cols>
    <col min="1" max="1" width="12.44140625" customWidth="1"/>
    <col min="2" max="2" width="14" customWidth="1"/>
    <col min="3" max="3" width="8.21875" customWidth="1"/>
    <col min="4" max="17" width="7.109375" customWidth="1"/>
    <col min="18" max="18" width="2.44140625" customWidth="1"/>
    <col min="19" max="19" width="12.77734375" customWidth="1"/>
    <col min="20" max="20" width="14.77734375" customWidth="1"/>
    <col min="22" max="22" width="9.5546875" customWidth="1"/>
    <col min="23" max="24" width="9.5546875" bestFit="1" customWidth="1"/>
    <col min="25" max="31" width="7" customWidth="1"/>
  </cols>
  <sheetData>
    <row r="1" spans="1:35">
      <c r="A1" s="16" t="s">
        <v>716</v>
      </c>
      <c r="B1" s="24"/>
      <c r="C1" s="24"/>
      <c r="D1" s="24"/>
      <c r="E1" s="24"/>
      <c r="F1" s="24"/>
      <c r="G1" s="24"/>
      <c r="H1" s="24"/>
      <c r="I1" s="24"/>
      <c r="J1" s="24"/>
      <c r="K1" s="24"/>
      <c r="L1" s="24"/>
      <c r="M1" s="24"/>
      <c r="N1" s="24"/>
      <c r="O1" s="24"/>
      <c r="P1" s="24"/>
      <c r="Q1" s="24"/>
      <c r="R1" s="24"/>
    </row>
    <row r="2" spans="1:35" ht="15" thickBot="1">
      <c r="A2" s="15"/>
      <c r="B2" s="24"/>
      <c r="C2" s="24"/>
      <c r="D2" s="24"/>
      <c r="E2" s="24"/>
      <c r="F2" s="24"/>
      <c r="G2" s="24"/>
      <c r="H2" s="24"/>
      <c r="I2" s="24"/>
      <c r="J2" s="24"/>
      <c r="K2" s="24"/>
      <c r="L2" s="24"/>
      <c r="M2" s="24"/>
      <c r="N2" s="24"/>
      <c r="O2" s="24"/>
      <c r="P2" s="24"/>
      <c r="Q2" s="24"/>
      <c r="R2" s="24"/>
    </row>
    <row r="3" spans="1:35" s="2" customFormat="1" ht="27.6">
      <c r="A3" s="242" t="s">
        <v>15</v>
      </c>
      <c r="B3" s="243" t="s">
        <v>55</v>
      </c>
      <c r="C3" s="244"/>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16"/>
      <c r="S3" s="242" t="s">
        <v>15</v>
      </c>
      <c r="T3" s="243" t="s">
        <v>55</v>
      </c>
      <c r="U3" s="244"/>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ht="15" customHeight="1">
      <c r="A4" s="762" t="s">
        <v>65</v>
      </c>
      <c r="B4" s="740" t="s">
        <v>53</v>
      </c>
      <c r="C4" s="121" t="s">
        <v>43</v>
      </c>
      <c r="D4" s="276"/>
      <c r="E4" s="276"/>
      <c r="F4" s="276"/>
      <c r="G4" s="276"/>
      <c r="H4" s="276"/>
      <c r="I4" s="290"/>
      <c r="J4" s="276"/>
      <c r="K4" s="276"/>
      <c r="L4" s="276"/>
      <c r="M4" s="276"/>
      <c r="N4" s="276"/>
      <c r="O4" s="276"/>
      <c r="P4" s="276"/>
      <c r="Q4" s="276"/>
      <c r="R4" s="24"/>
      <c r="S4" s="753" t="s">
        <v>40</v>
      </c>
      <c r="T4" s="740" t="s">
        <v>53</v>
      </c>
      <c r="U4" s="121" t="s">
        <v>43</v>
      </c>
      <c r="V4" s="276">
        <v>754</v>
      </c>
      <c r="W4" s="276">
        <v>724</v>
      </c>
      <c r="X4" s="276">
        <v>724</v>
      </c>
      <c r="Y4" s="276"/>
      <c r="Z4" s="276"/>
      <c r="AA4" s="276"/>
      <c r="AB4" s="276"/>
      <c r="AC4" s="276"/>
      <c r="AD4" s="276"/>
      <c r="AE4" s="276"/>
      <c r="AF4" s="276"/>
      <c r="AG4" s="276"/>
      <c r="AH4" s="276"/>
      <c r="AI4" s="276"/>
    </row>
    <row r="5" spans="1:35">
      <c r="A5" s="763"/>
      <c r="B5" s="741"/>
      <c r="C5" s="121" t="s">
        <v>44</v>
      </c>
      <c r="D5" s="276"/>
      <c r="E5" s="276"/>
      <c r="F5" s="276"/>
      <c r="G5" s="275"/>
      <c r="H5" s="275"/>
      <c r="I5" s="280"/>
      <c r="J5" s="276"/>
      <c r="K5" s="276"/>
      <c r="L5" s="276"/>
      <c r="M5" s="276"/>
      <c r="N5" s="276"/>
      <c r="O5" s="276"/>
      <c r="P5" s="276"/>
      <c r="Q5" s="276"/>
      <c r="R5" s="24"/>
      <c r="S5" s="754"/>
      <c r="T5" s="741"/>
      <c r="U5" s="121" t="s">
        <v>44</v>
      </c>
      <c r="V5" s="276">
        <v>1451</v>
      </c>
      <c r="W5" s="276">
        <v>1618</v>
      </c>
      <c r="X5" s="276">
        <v>1618</v>
      </c>
      <c r="Y5" s="276"/>
      <c r="Z5" s="276"/>
      <c r="AA5" s="276"/>
      <c r="AB5" s="276"/>
      <c r="AC5" s="276"/>
      <c r="AD5" s="276"/>
      <c r="AE5" s="276"/>
      <c r="AF5" s="276"/>
      <c r="AG5" s="276"/>
      <c r="AH5" s="276"/>
      <c r="AI5" s="276"/>
    </row>
    <row r="6" spans="1:35">
      <c r="A6" s="763"/>
      <c r="B6" s="742"/>
      <c r="C6" s="121" t="s">
        <v>46</v>
      </c>
      <c r="D6" s="275"/>
      <c r="E6" s="275"/>
      <c r="F6" s="275"/>
      <c r="G6" s="275"/>
      <c r="H6" s="275"/>
      <c r="I6" s="280"/>
      <c r="J6" s="275"/>
      <c r="K6" s="275"/>
      <c r="L6" s="275"/>
      <c r="M6" s="275"/>
      <c r="N6" s="275"/>
      <c r="O6" s="275"/>
      <c r="P6" s="275"/>
      <c r="Q6" s="275"/>
      <c r="R6" s="24"/>
      <c r="S6" s="754"/>
      <c r="T6" s="742"/>
      <c r="U6" s="121" t="s">
        <v>46</v>
      </c>
      <c r="V6" s="276">
        <v>2205</v>
      </c>
      <c r="W6" s="276">
        <v>2342</v>
      </c>
      <c r="X6" s="276">
        <v>2342</v>
      </c>
      <c r="Y6" s="276"/>
      <c r="Z6" s="276"/>
      <c r="AA6" s="276"/>
      <c r="AB6" s="276"/>
      <c r="AC6" s="276"/>
      <c r="AD6" s="276"/>
      <c r="AE6" s="276"/>
      <c r="AF6" s="276"/>
      <c r="AG6" s="276"/>
      <c r="AH6" s="276"/>
      <c r="AI6" s="276"/>
    </row>
    <row r="7" spans="1:35">
      <c r="A7" s="763"/>
      <c r="B7" s="740" t="s">
        <v>52</v>
      </c>
      <c r="C7" s="121" t="s">
        <v>43</v>
      </c>
      <c r="D7" s="275"/>
      <c r="E7" s="275"/>
      <c r="F7" s="275"/>
      <c r="G7" s="275"/>
      <c r="H7" s="275"/>
      <c r="I7" s="280"/>
      <c r="J7" s="275"/>
      <c r="K7" s="275"/>
      <c r="L7" s="275"/>
      <c r="M7" s="275"/>
      <c r="N7" s="275"/>
      <c r="O7" s="275"/>
      <c r="P7" s="275"/>
      <c r="Q7" s="275"/>
      <c r="R7" s="24"/>
      <c r="S7" s="754"/>
      <c r="T7" s="740" t="s">
        <v>52</v>
      </c>
      <c r="U7" s="121" t="s">
        <v>43</v>
      </c>
      <c r="V7" s="276">
        <v>11348</v>
      </c>
      <c r="W7" s="276">
        <v>11576</v>
      </c>
      <c r="X7" s="276">
        <v>11693</v>
      </c>
      <c r="Y7" s="276"/>
      <c r="Z7" s="276"/>
      <c r="AA7" s="276"/>
      <c r="AB7" s="276"/>
      <c r="AC7" s="276"/>
      <c r="AD7" s="276"/>
      <c r="AE7" s="276"/>
      <c r="AF7" s="276"/>
      <c r="AG7" s="276"/>
      <c r="AH7" s="276"/>
      <c r="AI7" s="276"/>
    </row>
    <row r="8" spans="1:35">
      <c r="A8" s="763"/>
      <c r="B8" s="741"/>
      <c r="C8" s="121" t="s">
        <v>44</v>
      </c>
      <c r="D8" s="275"/>
      <c r="E8" s="275"/>
      <c r="F8" s="275"/>
      <c r="G8" s="275"/>
      <c r="H8" s="275"/>
      <c r="I8" s="280"/>
      <c r="J8" s="275"/>
      <c r="K8" s="275"/>
      <c r="L8" s="275"/>
      <c r="M8" s="275"/>
      <c r="N8" s="275"/>
      <c r="O8" s="275"/>
      <c r="P8" s="275"/>
      <c r="Q8" s="275"/>
      <c r="R8" s="24"/>
      <c r="S8" s="754"/>
      <c r="T8" s="741"/>
      <c r="U8" s="121" t="s">
        <v>44</v>
      </c>
      <c r="V8" s="276">
        <v>5850</v>
      </c>
      <c r="W8" s="276">
        <v>5738</v>
      </c>
      <c r="X8" s="276">
        <v>4983</v>
      </c>
      <c r="Y8" s="276"/>
      <c r="Z8" s="276"/>
      <c r="AA8" s="276"/>
      <c r="AB8" s="276"/>
      <c r="AC8" s="276"/>
      <c r="AD8" s="276"/>
      <c r="AE8" s="276"/>
      <c r="AF8" s="276"/>
      <c r="AG8" s="276"/>
      <c r="AH8" s="276"/>
      <c r="AI8" s="276"/>
    </row>
    <row r="9" spans="1:35">
      <c r="A9" s="763"/>
      <c r="B9" s="742"/>
      <c r="C9" s="121" t="s">
        <v>46</v>
      </c>
      <c r="D9" s="275"/>
      <c r="E9" s="275"/>
      <c r="F9" s="275"/>
      <c r="G9" s="275"/>
      <c r="H9" s="275"/>
      <c r="I9" s="280"/>
      <c r="J9" s="275"/>
      <c r="K9" s="275"/>
      <c r="L9" s="275"/>
      <c r="M9" s="275"/>
      <c r="N9" s="275"/>
      <c r="O9" s="275"/>
      <c r="P9" s="275"/>
      <c r="Q9" s="275"/>
      <c r="R9" s="24"/>
      <c r="S9" s="754"/>
      <c r="T9" s="742"/>
      <c r="U9" s="121" t="s">
        <v>46</v>
      </c>
      <c r="V9" s="276">
        <v>17198</v>
      </c>
      <c r="W9" s="276">
        <v>17314</v>
      </c>
      <c r="X9" s="276">
        <v>16676</v>
      </c>
      <c r="Y9" s="276"/>
      <c r="Z9" s="276"/>
      <c r="AA9" s="276"/>
      <c r="AB9" s="276"/>
      <c r="AC9" s="276"/>
      <c r="AD9" s="276"/>
      <c r="AE9" s="276"/>
      <c r="AF9" s="276"/>
      <c r="AG9" s="276"/>
      <c r="AH9" s="276"/>
      <c r="AI9" s="276"/>
    </row>
    <row r="10" spans="1:35">
      <c r="A10" s="763"/>
      <c r="B10" s="740" t="s">
        <v>51</v>
      </c>
      <c r="C10" s="121" t="s">
        <v>43</v>
      </c>
      <c r="D10" s="275"/>
      <c r="E10" s="275"/>
      <c r="F10" s="275"/>
      <c r="G10" s="275"/>
      <c r="H10" s="275"/>
      <c r="I10" s="280"/>
      <c r="J10" s="275"/>
      <c r="K10" s="275"/>
      <c r="L10" s="275"/>
      <c r="M10" s="275"/>
      <c r="N10" s="275"/>
      <c r="O10" s="275"/>
      <c r="P10" s="275"/>
      <c r="Q10" s="275"/>
      <c r="R10" s="24"/>
      <c r="S10" s="754"/>
      <c r="T10" s="740" t="s">
        <v>51</v>
      </c>
      <c r="U10" s="121" t="s">
        <v>43</v>
      </c>
      <c r="V10" s="276">
        <v>1668</v>
      </c>
      <c r="W10" s="276">
        <v>2454</v>
      </c>
      <c r="X10" s="276">
        <v>2284</v>
      </c>
      <c r="Y10" s="276"/>
      <c r="Z10" s="276"/>
      <c r="AA10" s="276"/>
      <c r="AB10" s="276"/>
      <c r="AC10" s="276"/>
      <c r="AD10" s="276"/>
      <c r="AE10" s="276"/>
      <c r="AF10" s="276"/>
      <c r="AG10" s="276"/>
      <c r="AH10" s="276"/>
      <c r="AI10" s="276"/>
    </row>
    <row r="11" spans="1:35">
      <c r="A11" s="763"/>
      <c r="B11" s="741"/>
      <c r="C11" s="121" t="s">
        <v>44</v>
      </c>
      <c r="D11" s="275"/>
      <c r="E11" s="275"/>
      <c r="F11" s="275"/>
      <c r="G11" s="275"/>
      <c r="H11" s="275"/>
      <c r="I11" s="280"/>
      <c r="J11" s="275"/>
      <c r="K11" s="275"/>
      <c r="L11" s="275"/>
      <c r="M11" s="275"/>
      <c r="N11" s="275"/>
      <c r="O11" s="275"/>
      <c r="P11" s="275"/>
      <c r="Q11" s="275"/>
      <c r="R11" s="24"/>
      <c r="S11" s="754"/>
      <c r="T11" s="741"/>
      <c r="U11" s="121" t="s">
        <v>44</v>
      </c>
      <c r="V11" s="276">
        <v>3184</v>
      </c>
      <c r="W11" s="276">
        <v>5759</v>
      </c>
      <c r="X11" s="276">
        <v>5956</v>
      </c>
      <c r="Y11" s="276"/>
      <c r="Z11" s="276"/>
      <c r="AA11" s="276"/>
      <c r="AB11" s="276"/>
      <c r="AC11" s="276"/>
      <c r="AD11" s="276"/>
      <c r="AE11" s="276"/>
      <c r="AF11" s="276"/>
      <c r="AG11" s="276"/>
      <c r="AH11" s="276"/>
      <c r="AI11" s="276"/>
    </row>
    <row r="12" spans="1:35">
      <c r="A12" s="763"/>
      <c r="B12" s="742"/>
      <c r="C12" s="121" t="s">
        <v>46</v>
      </c>
      <c r="D12" s="275"/>
      <c r="E12" s="275"/>
      <c r="F12" s="275"/>
      <c r="G12" s="275"/>
      <c r="H12" s="275"/>
      <c r="I12" s="280"/>
      <c r="J12" s="275"/>
      <c r="K12" s="275"/>
      <c r="L12" s="275"/>
      <c r="M12" s="275"/>
      <c r="N12" s="275"/>
      <c r="O12" s="275"/>
      <c r="P12" s="275"/>
      <c r="Q12" s="275"/>
      <c r="R12" s="24"/>
      <c r="S12" s="754"/>
      <c r="T12" s="742"/>
      <c r="U12" s="121" t="s">
        <v>46</v>
      </c>
      <c r="V12" s="276">
        <v>4852</v>
      </c>
      <c r="W12" s="276">
        <v>8213</v>
      </c>
      <c r="X12" s="276">
        <v>8240</v>
      </c>
      <c r="Y12" s="276"/>
      <c r="Z12" s="276"/>
      <c r="AA12" s="276"/>
      <c r="AB12" s="276"/>
      <c r="AC12" s="276"/>
      <c r="AD12" s="276"/>
      <c r="AE12" s="276"/>
      <c r="AF12" s="276"/>
      <c r="AG12" s="276"/>
      <c r="AH12" s="276"/>
      <c r="AI12" s="276"/>
    </row>
    <row r="13" spans="1:35">
      <c r="A13" s="763"/>
      <c r="B13" s="740" t="s">
        <v>50</v>
      </c>
      <c r="C13" s="121" t="s">
        <v>43</v>
      </c>
      <c r="D13" s="275"/>
      <c r="E13" s="275"/>
      <c r="F13" s="275"/>
      <c r="G13" s="275"/>
      <c r="H13" s="275"/>
      <c r="I13" s="280"/>
      <c r="J13" s="275"/>
      <c r="K13" s="275"/>
      <c r="L13" s="275"/>
      <c r="M13" s="275"/>
      <c r="N13" s="275"/>
      <c r="O13" s="275"/>
      <c r="P13" s="275"/>
      <c r="Q13" s="275"/>
      <c r="R13" s="24"/>
      <c r="S13" s="754"/>
      <c r="T13" s="740" t="s">
        <v>50</v>
      </c>
      <c r="U13" s="121" t="s">
        <v>43</v>
      </c>
      <c r="V13" s="276">
        <v>2081</v>
      </c>
      <c r="W13" s="276">
        <v>2428</v>
      </c>
      <c r="X13" s="276">
        <v>2436</v>
      </c>
      <c r="Y13" s="276"/>
      <c r="Z13" s="276"/>
      <c r="AA13" s="276"/>
      <c r="AB13" s="276"/>
      <c r="AC13" s="276"/>
      <c r="AD13" s="276"/>
      <c r="AE13" s="276"/>
      <c r="AF13" s="276"/>
      <c r="AG13" s="276"/>
      <c r="AH13" s="276"/>
      <c r="AI13" s="276"/>
    </row>
    <row r="14" spans="1:35">
      <c r="A14" s="763"/>
      <c r="B14" s="741"/>
      <c r="C14" s="121" t="s">
        <v>44</v>
      </c>
      <c r="D14" s="275"/>
      <c r="E14" s="275"/>
      <c r="F14" s="275"/>
      <c r="G14" s="275"/>
      <c r="H14" s="275"/>
      <c r="I14" s="280"/>
      <c r="J14" s="275"/>
      <c r="K14" s="275"/>
      <c r="L14" s="275"/>
      <c r="M14" s="275"/>
      <c r="N14" s="275"/>
      <c r="O14" s="275"/>
      <c r="P14" s="275"/>
      <c r="Q14" s="275"/>
      <c r="R14" s="24"/>
      <c r="S14" s="754"/>
      <c r="T14" s="741"/>
      <c r="U14" s="121" t="s">
        <v>44</v>
      </c>
      <c r="V14" s="276">
        <v>9179</v>
      </c>
      <c r="W14" s="276">
        <v>9781</v>
      </c>
      <c r="X14" s="276">
        <v>9696</v>
      </c>
      <c r="Y14" s="276"/>
      <c r="Z14" s="276"/>
      <c r="AA14" s="276"/>
      <c r="AB14" s="276"/>
      <c r="AC14" s="276"/>
      <c r="AD14" s="276"/>
      <c r="AE14" s="276"/>
      <c r="AF14" s="276"/>
      <c r="AG14" s="276"/>
      <c r="AH14" s="276"/>
      <c r="AI14" s="276"/>
    </row>
    <row r="15" spans="1:35">
      <c r="A15" s="763"/>
      <c r="B15" s="742"/>
      <c r="C15" s="121" t="s">
        <v>46</v>
      </c>
      <c r="D15" s="275"/>
      <c r="E15" s="275"/>
      <c r="F15" s="275"/>
      <c r="G15" s="275"/>
      <c r="H15" s="275"/>
      <c r="I15" s="280"/>
      <c r="J15" s="275"/>
      <c r="K15" s="275"/>
      <c r="L15" s="275"/>
      <c r="M15" s="275"/>
      <c r="N15" s="275"/>
      <c r="O15" s="275"/>
      <c r="P15" s="275"/>
      <c r="Q15" s="275"/>
      <c r="R15" s="24"/>
      <c r="S15" s="754"/>
      <c r="T15" s="742"/>
      <c r="U15" s="121" t="s">
        <v>46</v>
      </c>
      <c r="V15" s="276">
        <v>11260</v>
      </c>
      <c r="W15" s="276">
        <v>12209</v>
      </c>
      <c r="X15" s="276">
        <v>12132</v>
      </c>
      <c r="Y15" s="276"/>
      <c r="Z15" s="276"/>
      <c r="AA15" s="276"/>
      <c r="AB15" s="276"/>
      <c r="AC15" s="276"/>
      <c r="AD15" s="276"/>
      <c r="AE15" s="276"/>
      <c r="AF15" s="276"/>
      <c r="AG15" s="276"/>
      <c r="AH15" s="276"/>
      <c r="AI15" s="276"/>
    </row>
    <row r="16" spans="1:35">
      <c r="A16" s="763"/>
      <c r="B16" s="740" t="s">
        <v>81</v>
      </c>
      <c r="C16" s="121" t="s">
        <v>43</v>
      </c>
      <c r="D16" s="275"/>
      <c r="E16" s="275"/>
      <c r="F16" s="275"/>
      <c r="G16" s="275"/>
      <c r="H16" s="275"/>
      <c r="I16" s="280"/>
      <c r="J16" s="275"/>
      <c r="K16" s="275"/>
      <c r="L16" s="275"/>
      <c r="M16" s="275"/>
      <c r="N16" s="275"/>
      <c r="O16" s="275"/>
      <c r="P16" s="275"/>
      <c r="Q16" s="275"/>
      <c r="R16" s="24"/>
      <c r="S16" s="754"/>
      <c r="T16" s="740" t="s">
        <v>81</v>
      </c>
      <c r="U16" s="121" t="s">
        <v>43</v>
      </c>
      <c r="V16" s="276">
        <v>4473</v>
      </c>
      <c r="W16" s="276">
        <v>4800</v>
      </c>
      <c r="X16" s="276">
        <v>5251</v>
      </c>
      <c r="Y16" s="276"/>
      <c r="Z16" s="276"/>
      <c r="AA16" s="276"/>
      <c r="AB16" s="276"/>
      <c r="AC16" s="276"/>
      <c r="AD16" s="276"/>
      <c r="AE16" s="276"/>
      <c r="AF16" s="276"/>
      <c r="AG16" s="276"/>
      <c r="AH16" s="276"/>
      <c r="AI16" s="276"/>
    </row>
    <row r="17" spans="1:35">
      <c r="A17" s="763"/>
      <c r="B17" s="741"/>
      <c r="C17" s="121" t="s">
        <v>44</v>
      </c>
      <c r="D17" s="275"/>
      <c r="E17" s="275"/>
      <c r="F17" s="275"/>
      <c r="G17" s="275"/>
      <c r="H17" s="275"/>
      <c r="I17" s="280"/>
      <c r="J17" s="275"/>
      <c r="K17" s="275"/>
      <c r="L17" s="275"/>
      <c r="M17" s="275"/>
      <c r="N17" s="275"/>
      <c r="O17" s="275"/>
      <c r="P17" s="275"/>
      <c r="Q17" s="275"/>
      <c r="R17" s="24"/>
      <c r="S17" s="754"/>
      <c r="T17" s="741"/>
      <c r="U17" s="121" t="s">
        <v>44</v>
      </c>
      <c r="V17" s="276">
        <v>3534</v>
      </c>
      <c r="W17" s="276">
        <v>6266</v>
      </c>
      <c r="X17" s="276">
        <v>5799</v>
      </c>
      <c r="Y17" s="276"/>
      <c r="Z17" s="276"/>
      <c r="AA17" s="276"/>
      <c r="AB17" s="276"/>
      <c r="AC17" s="276"/>
      <c r="AD17" s="276"/>
      <c r="AE17" s="276"/>
      <c r="AF17" s="276"/>
      <c r="AG17" s="276"/>
      <c r="AH17" s="276"/>
      <c r="AI17" s="276"/>
    </row>
    <row r="18" spans="1:35">
      <c r="A18" s="763"/>
      <c r="B18" s="742"/>
      <c r="C18" s="121" t="s">
        <v>46</v>
      </c>
      <c r="D18" s="275"/>
      <c r="E18" s="275"/>
      <c r="F18" s="275"/>
      <c r="G18" s="275"/>
      <c r="H18" s="275"/>
      <c r="I18" s="280"/>
      <c r="J18" s="275"/>
      <c r="K18" s="275"/>
      <c r="L18" s="275"/>
      <c r="M18" s="275"/>
      <c r="N18" s="275"/>
      <c r="O18" s="275"/>
      <c r="P18" s="275"/>
      <c r="Q18" s="275"/>
      <c r="R18" s="24"/>
      <c r="S18" s="754"/>
      <c r="T18" s="742"/>
      <c r="U18" s="121" t="s">
        <v>46</v>
      </c>
      <c r="V18" s="276">
        <v>8007</v>
      </c>
      <c r="W18" s="276">
        <v>11066</v>
      </c>
      <c r="X18" s="276">
        <v>11050</v>
      </c>
      <c r="Y18" s="276"/>
      <c r="Z18" s="276"/>
      <c r="AA18" s="276"/>
      <c r="AB18" s="276"/>
      <c r="AC18" s="276"/>
      <c r="AD18" s="276"/>
      <c r="AE18" s="276"/>
      <c r="AF18" s="276"/>
      <c r="AG18" s="276"/>
      <c r="AH18" s="276"/>
      <c r="AI18" s="276"/>
    </row>
    <row r="19" spans="1:35">
      <c r="A19" s="763"/>
      <c r="B19" s="740" t="s">
        <v>49</v>
      </c>
      <c r="C19" s="121" t="s">
        <v>43</v>
      </c>
      <c r="D19" s="275"/>
      <c r="E19" s="275"/>
      <c r="F19" s="275"/>
      <c r="G19" s="275"/>
      <c r="H19" s="275"/>
      <c r="I19" s="280"/>
      <c r="J19" s="275"/>
      <c r="K19" s="275"/>
      <c r="L19" s="275"/>
      <c r="M19" s="275"/>
      <c r="N19" s="275"/>
      <c r="O19" s="275"/>
      <c r="P19" s="275"/>
      <c r="Q19" s="275"/>
      <c r="R19" s="24"/>
      <c r="S19" s="754"/>
      <c r="T19" s="740" t="s">
        <v>49</v>
      </c>
      <c r="U19" s="121" t="s">
        <v>43</v>
      </c>
      <c r="V19" s="276">
        <v>12466</v>
      </c>
      <c r="W19" s="276">
        <v>17932</v>
      </c>
      <c r="X19" s="276">
        <v>18140</v>
      </c>
      <c r="Y19" s="276"/>
      <c r="Z19" s="276"/>
      <c r="AA19" s="276"/>
      <c r="AB19" s="276"/>
      <c r="AC19" s="276"/>
      <c r="AD19" s="276"/>
      <c r="AE19" s="276"/>
      <c r="AF19" s="276"/>
      <c r="AG19" s="276"/>
      <c r="AH19" s="276"/>
      <c r="AI19" s="276"/>
    </row>
    <row r="20" spans="1:35">
      <c r="A20" s="763"/>
      <c r="B20" s="741"/>
      <c r="C20" s="121" t="s">
        <v>44</v>
      </c>
      <c r="D20" s="275"/>
      <c r="E20" s="275"/>
      <c r="F20" s="275"/>
      <c r="G20" s="275"/>
      <c r="H20" s="275"/>
      <c r="I20" s="280"/>
      <c r="J20" s="275"/>
      <c r="K20" s="275"/>
      <c r="L20" s="275"/>
      <c r="M20" s="275"/>
      <c r="N20" s="275"/>
      <c r="O20" s="275"/>
      <c r="P20" s="275"/>
      <c r="Q20" s="275"/>
      <c r="R20" s="24"/>
      <c r="S20" s="754"/>
      <c r="T20" s="741"/>
      <c r="U20" s="121" t="s">
        <v>44</v>
      </c>
      <c r="V20" s="276">
        <v>20570</v>
      </c>
      <c r="W20" s="276">
        <v>21568</v>
      </c>
      <c r="X20" s="276">
        <v>22803</v>
      </c>
      <c r="Y20" s="276"/>
      <c r="Z20" s="276"/>
      <c r="AA20" s="276"/>
      <c r="AB20" s="276"/>
      <c r="AC20" s="276"/>
      <c r="AD20" s="276"/>
      <c r="AE20" s="276"/>
      <c r="AF20" s="276"/>
      <c r="AG20" s="276"/>
      <c r="AH20" s="276"/>
      <c r="AI20" s="276"/>
    </row>
    <row r="21" spans="1:35">
      <c r="A21" s="763"/>
      <c r="B21" s="742"/>
      <c r="C21" s="121" t="s">
        <v>46</v>
      </c>
      <c r="D21" s="275"/>
      <c r="E21" s="275"/>
      <c r="F21" s="275"/>
      <c r="G21" s="275"/>
      <c r="H21" s="275"/>
      <c r="I21" s="280"/>
      <c r="J21" s="275"/>
      <c r="K21" s="275"/>
      <c r="L21" s="275"/>
      <c r="M21" s="275"/>
      <c r="N21" s="275"/>
      <c r="O21" s="275"/>
      <c r="P21" s="275"/>
      <c r="Q21" s="275"/>
      <c r="R21" s="24"/>
      <c r="S21" s="754"/>
      <c r="T21" s="742"/>
      <c r="U21" s="121" t="s">
        <v>46</v>
      </c>
      <c r="V21" s="276">
        <v>33036</v>
      </c>
      <c r="W21" s="276">
        <v>39500</v>
      </c>
      <c r="X21" s="276">
        <v>40943</v>
      </c>
      <c r="Y21" s="276"/>
      <c r="Z21" s="276"/>
      <c r="AA21" s="276"/>
      <c r="AB21" s="276"/>
      <c r="AC21" s="276"/>
      <c r="AD21" s="276"/>
      <c r="AE21" s="276"/>
      <c r="AF21" s="276"/>
      <c r="AG21" s="276"/>
      <c r="AH21" s="276"/>
      <c r="AI21" s="276"/>
    </row>
    <row r="22" spans="1:35">
      <c r="A22" s="763"/>
      <c r="B22" s="740" t="s">
        <v>48</v>
      </c>
      <c r="C22" s="121" t="s">
        <v>43</v>
      </c>
      <c r="D22" s="275"/>
      <c r="E22" s="275"/>
      <c r="F22" s="275"/>
      <c r="G22" s="275"/>
      <c r="H22" s="275"/>
      <c r="I22" s="280"/>
      <c r="J22" s="275"/>
      <c r="K22" s="275"/>
      <c r="L22" s="275"/>
      <c r="M22" s="275"/>
      <c r="N22" s="275"/>
      <c r="O22" s="275"/>
      <c r="P22" s="275"/>
      <c r="Q22" s="275"/>
      <c r="R22" s="24"/>
      <c r="S22" s="754"/>
      <c r="T22" s="740" t="s">
        <v>48</v>
      </c>
      <c r="U22" s="121" t="s">
        <v>43</v>
      </c>
      <c r="V22" s="276"/>
      <c r="W22" s="276"/>
      <c r="X22" s="276"/>
      <c r="Y22" s="276"/>
      <c r="Z22" s="276"/>
      <c r="AA22" s="276"/>
      <c r="AB22" s="276"/>
      <c r="AC22" s="276"/>
      <c r="AD22" s="276"/>
      <c r="AE22" s="276"/>
      <c r="AF22" s="276"/>
      <c r="AG22" s="276"/>
      <c r="AH22" s="276"/>
      <c r="AI22" s="276"/>
    </row>
    <row r="23" spans="1:35">
      <c r="A23" s="763"/>
      <c r="B23" s="741"/>
      <c r="C23" s="121" t="s">
        <v>44</v>
      </c>
      <c r="D23" s="275"/>
      <c r="E23" s="275"/>
      <c r="F23" s="275"/>
      <c r="G23" s="275"/>
      <c r="H23" s="275"/>
      <c r="I23" s="280"/>
      <c r="J23" s="275"/>
      <c r="K23" s="275"/>
      <c r="L23" s="275"/>
      <c r="M23" s="275"/>
      <c r="N23" s="275"/>
      <c r="O23" s="275"/>
      <c r="P23" s="275"/>
      <c r="Q23" s="275"/>
      <c r="R23" s="24"/>
      <c r="S23" s="754"/>
      <c r="T23" s="741"/>
      <c r="U23" s="121" t="s">
        <v>44</v>
      </c>
      <c r="V23" s="276"/>
      <c r="W23" s="276"/>
      <c r="X23" s="276"/>
      <c r="Y23" s="276"/>
      <c r="Z23" s="276"/>
      <c r="AA23" s="276"/>
      <c r="AB23" s="276"/>
      <c r="AC23" s="276"/>
      <c r="AD23" s="276"/>
      <c r="AE23" s="276"/>
      <c r="AF23" s="276"/>
      <c r="AG23" s="276"/>
      <c r="AH23" s="276"/>
      <c r="AI23" s="276"/>
    </row>
    <row r="24" spans="1:35">
      <c r="A24" s="763"/>
      <c r="B24" s="742"/>
      <c r="C24" s="121" t="s">
        <v>46</v>
      </c>
      <c r="D24" s="275"/>
      <c r="E24" s="275"/>
      <c r="F24" s="275"/>
      <c r="G24" s="275"/>
      <c r="H24" s="275"/>
      <c r="I24" s="280"/>
      <c r="J24" s="275"/>
      <c r="K24" s="275"/>
      <c r="L24" s="275"/>
      <c r="M24" s="275"/>
      <c r="N24" s="275"/>
      <c r="O24" s="275"/>
      <c r="P24" s="275"/>
      <c r="Q24" s="275"/>
      <c r="R24" s="24"/>
      <c r="S24" s="754"/>
      <c r="T24" s="742"/>
      <c r="U24" s="121" t="s">
        <v>46</v>
      </c>
      <c r="V24" s="276"/>
      <c r="W24" s="276"/>
      <c r="X24" s="276"/>
      <c r="Y24" s="276"/>
      <c r="Z24" s="276"/>
      <c r="AA24" s="276"/>
      <c r="AB24" s="276"/>
      <c r="AC24" s="276"/>
      <c r="AD24" s="276"/>
      <c r="AE24" s="276"/>
      <c r="AF24" s="276"/>
      <c r="AG24" s="276"/>
      <c r="AH24" s="276"/>
      <c r="AI24" s="276"/>
    </row>
    <row r="25" spans="1:35">
      <c r="A25" s="763"/>
      <c r="B25" s="740" t="s">
        <v>47</v>
      </c>
      <c r="C25" s="121" t="s">
        <v>43</v>
      </c>
      <c r="D25" s="275"/>
      <c r="E25" s="275"/>
      <c r="F25" s="275"/>
      <c r="G25" s="275"/>
      <c r="H25" s="275"/>
      <c r="I25" s="280"/>
      <c r="J25" s="275"/>
      <c r="K25" s="275"/>
      <c r="L25" s="275"/>
      <c r="M25" s="275"/>
      <c r="N25" s="275"/>
      <c r="O25" s="275"/>
      <c r="P25" s="275"/>
      <c r="Q25" s="275"/>
      <c r="R25" s="24"/>
      <c r="S25" s="754"/>
      <c r="T25" s="740" t="s">
        <v>47</v>
      </c>
      <c r="U25" s="121" t="s">
        <v>43</v>
      </c>
      <c r="V25" s="276">
        <v>6841</v>
      </c>
      <c r="W25" s="276">
        <v>890</v>
      </c>
      <c r="X25" s="276">
        <v>878</v>
      </c>
      <c r="Y25" s="276"/>
      <c r="Z25" s="276"/>
      <c r="AA25" s="276"/>
      <c r="AB25" s="276"/>
      <c r="AC25" s="276"/>
      <c r="AD25" s="276"/>
      <c r="AE25" s="276"/>
      <c r="AF25" s="276"/>
      <c r="AG25" s="276"/>
      <c r="AH25" s="276"/>
      <c r="AI25" s="276"/>
    </row>
    <row r="26" spans="1:35">
      <c r="A26" s="763"/>
      <c r="B26" s="741"/>
      <c r="C26" s="121" t="s">
        <v>44</v>
      </c>
      <c r="D26" s="275"/>
      <c r="E26" s="275"/>
      <c r="F26" s="275"/>
      <c r="G26" s="275"/>
      <c r="H26" s="275"/>
      <c r="I26" s="280"/>
      <c r="J26" s="275"/>
      <c r="K26" s="275"/>
      <c r="L26" s="275"/>
      <c r="M26" s="275"/>
      <c r="N26" s="275"/>
      <c r="O26" s="275"/>
      <c r="P26" s="275"/>
      <c r="Q26" s="275"/>
      <c r="R26" s="24"/>
      <c r="S26" s="754"/>
      <c r="T26" s="741"/>
      <c r="U26" s="121" t="s">
        <v>44</v>
      </c>
      <c r="V26" s="276">
        <v>5772</v>
      </c>
      <c r="W26" s="276">
        <v>1751</v>
      </c>
      <c r="X26" s="276">
        <v>1751</v>
      </c>
      <c r="Y26" s="276"/>
      <c r="Z26" s="276"/>
      <c r="AA26" s="276"/>
      <c r="AB26" s="276"/>
      <c r="AC26" s="276"/>
      <c r="AD26" s="276"/>
      <c r="AE26" s="276"/>
      <c r="AF26" s="276"/>
      <c r="AG26" s="276"/>
      <c r="AH26" s="276"/>
      <c r="AI26" s="276"/>
    </row>
    <row r="27" spans="1:35">
      <c r="A27" s="763"/>
      <c r="B27" s="742"/>
      <c r="C27" s="121" t="s">
        <v>46</v>
      </c>
      <c r="D27" s="275"/>
      <c r="E27" s="275"/>
      <c r="F27" s="275"/>
      <c r="G27" s="275"/>
      <c r="H27" s="275"/>
      <c r="I27" s="280"/>
      <c r="J27" s="275"/>
      <c r="K27" s="275"/>
      <c r="L27" s="275"/>
      <c r="M27" s="275"/>
      <c r="N27" s="275"/>
      <c r="O27" s="275"/>
      <c r="P27" s="275"/>
      <c r="Q27" s="275"/>
      <c r="R27" s="24"/>
      <c r="S27" s="754"/>
      <c r="T27" s="742"/>
      <c r="U27" s="121" t="s">
        <v>46</v>
      </c>
      <c r="V27" s="276">
        <v>12613</v>
      </c>
      <c r="W27" s="276">
        <v>2641</v>
      </c>
      <c r="X27" s="276">
        <v>2629</v>
      </c>
      <c r="Y27" s="276"/>
      <c r="Z27" s="276"/>
      <c r="AA27" s="276"/>
      <c r="AB27" s="276"/>
      <c r="AC27" s="276"/>
      <c r="AD27" s="276"/>
      <c r="AE27" s="276"/>
      <c r="AF27" s="276"/>
      <c r="AG27" s="276"/>
      <c r="AH27" s="276"/>
      <c r="AI27" s="276"/>
    </row>
    <row r="28" spans="1:35" s="51" customFormat="1">
      <c r="A28" s="763"/>
      <c r="B28" s="740" t="s">
        <v>46</v>
      </c>
      <c r="C28" s="121" t="s">
        <v>43</v>
      </c>
      <c r="D28" s="277"/>
      <c r="E28" s="277"/>
      <c r="F28" s="277"/>
      <c r="G28" s="277"/>
      <c r="H28" s="277"/>
      <c r="I28" s="281"/>
      <c r="J28" s="277"/>
      <c r="K28" s="277"/>
      <c r="L28" s="277"/>
      <c r="M28" s="277"/>
      <c r="N28" s="277"/>
      <c r="O28" s="277"/>
      <c r="P28" s="277"/>
      <c r="Q28" s="277"/>
      <c r="R28" s="29"/>
      <c r="S28" s="754"/>
      <c r="T28" s="740" t="s">
        <v>135</v>
      </c>
      <c r="U28" s="121" t="s">
        <v>43</v>
      </c>
      <c r="V28" s="276">
        <v>2932</v>
      </c>
      <c r="W28" s="276"/>
      <c r="X28" s="276"/>
      <c r="Y28" s="276"/>
      <c r="Z28" s="276"/>
      <c r="AA28" s="276"/>
      <c r="AB28" s="276"/>
      <c r="AC28" s="276"/>
      <c r="AD28" s="276"/>
      <c r="AE28" s="276"/>
      <c r="AF28" s="276"/>
      <c r="AG28" s="276"/>
      <c r="AH28" s="276"/>
      <c r="AI28" s="276"/>
    </row>
    <row r="29" spans="1:35" s="51" customFormat="1">
      <c r="A29" s="763"/>
      <c r="B29" s="741"/>
      <c r="C29" s="121" t="s">
        <v>44</v>
      </c>
      <c r="D29" s="277"/>
      <c r="E29" s="277"/>
      <c r="F29" s="277"/>
      <c r="G29" s="277"/>
      <c r="H29" s="277"/>
      <c r="I29" s="281"/>
      <c r="J29" s="277"/>
      <c r="K29" s="277"/>
      <c r="L29" s="277"/>
      <c r="M29" s="277"/>
      <c r="N29" s="277"/>
      <c r="O29" s="277"/>
      <c r="P29" s="277"/>
      <c r="Q29" s="277"/>
      <c r="R29" s="29"/>
      <c r="S29" s="754"/>
      <c r="T29" s="741"/>
      <c r="U29" s="121" t="s">
        <v>44</v>
      </c>
      <c r="V29" s="276">
        <v>2508</v>
      </c>
      <c r="W29" s="276"/>
      <c r="X29" s="276"/>
      <c r="Y29" s="276"/>
      <c r="Z29" s="276"/>
      <c r="AA29" s="276"/>
      <c r="AB29" s="276"/>
      <c r="AC29" s="276"/>
      <c r="AD29" s="276"/>
      <c r="AE29" s="276"/>
      <c r="AF29" s="276"/>
      <c r="AG29" s="276"/>
      <c r="AH29" s="276"/>
      <c r="AI29" s="276"/>
    </row>
    <row r="30" spans="1:35" s="51" customFormat="1">
      <c r="A30" s="764"/>
      <c r="B30" s="742"/>
      <c r="C30" s="121" t="s">
        <v>46</v>
      </c>
      <c r="D30" s="277"/>
      <c r="E30" s="277"/>
      <c r="F30" s="277"/>
      <c r="G30" s="277"/>
      <c r="H30" s="277"/>
      <c r="I30" s="281"/>
      <c r="J30" s="277"/>
      <c r="K30" s="277"/>
      <c r="L30" s="277"/>
      <c r="M30" s="277"/>
      <c r="N30" s="277"/>
      <c r="O30" s="277"/>
      <c r="P30" s="277"/>
      <c r="Q30" s="277"/>
      <c r="R30" s="29"/>
      <c r="S30" s="754"/>
      <c r="T30" s="742"/>
      <c r="U30" s="121" t="s">
        <v>46</v>
      </c>
      <c r="V30" s="276">
        <v>5440</v>
      </c>
      <c r="W30" s="276"/>
      <c r="X30" s="276"/>
      <c r="Y30" s="276"/>
      <c r="Z30" s="276"/>
      <c r="AA30" s="276"/>
      <c r="AB30" s="276"/>
      <c r="AC30" s="276"/>
      <c r="AD30" s="276"/>
      <c r="AE30" s="276"/>
      <c r="AF30" s="276"/>
      <c r="AG30" s="276"/>
      <c r="AH30" s="276"/>
      <c r="AI30" s="276"/>
    </row>
    <row r="31" spans="1:35">
      <c r="A31" s="753" t="s">
        <v>2</v>
      </c>
      <c r="B31" s="740" t="s">
        <v>53</v>
      </c>
      <c r="C31" s="121" t="s">
        <v>43</v>
      </c>
      <c r="D31" s="276"/>
      <c r="E31" s="276"/>
      <c r="F31" s="276"/>
      <c r="G31" s="276">
        <v>137</v>
      </c>
      <c r="H31" s="276"/>
      <c r="I31" s="290">
        <v>203</v>
      </c>
      <c r="J31" s="276"/>
      <c r="K31" s="276"/>
      <c r="L31" s="276"/>
      <c r="M31" s="276"/>
      <c r="N31" s="276"/>
      <c r="O31" s="276"/>
      <c r="P31" s="276"/>
      <c r="Q31" s="276"/>
      <c r="R31" s="24"/>
      <c r="S31" s="754"/>
      <c r="T31" s="740" t="s">
        <v>46</v>
      </c>
      <c r="U31" s="121" t="s">
        <v>43</v>
      </c>
      <c r="V31" s="279">
        <v>42563</v>
      </c>
      <c r="W31" s="279">
        <v>40804</v>
      </c>
      <c r="X31" s="279">
        <v>41406</v>
      </c>
      <c r="Y31" s="279"/>
      <c r="Z31" s="279"/>
      <c r="AA31" s="279"/>
      <c r="AB31" s="279"/>
      <c r="AC31" s="279"/>
      <c r="AD31" s="279"/>
      <c r="AE31" s="279"/>
      <c r="AF31" s="279"/>
      <c r="AG31" s="279"/>
      <c r="AH31" s="279"/>
      <c r="AI31" s="279"/>
    </row>
    <row r="32" spans="1:35">
      <c r="A32" s="754"/>
      <c r="B32" s="741"/>
      <c r="C32" s="121" t="s">
        <v>44</v>
      </c>
      <c r="D32" s="276"/>
      <c r="E32" s="276"/>
      <c r="F32" s="276"/>
      <c r="G32" s="276">
        <v>220</v>
      </c>
      <c r="H32" s="276"/>
      <c r="I32" s="290">
        <v>383</v>
      </c>
      <c r="J32" s="276"/>
      <c r="K32" s="276"/>
      <c r="L32" s="276"/>
      <c r="M32" s="276"/>
      <c r="N32" s="276"/>
      <c r="O32" s="276"/>
      <c r="P32" s="276"/>
      <c r="Q32" s="276"/>
      <c r="R32" s="24"/>
      <c r="S32" s="754"/>
      <c r="T32" s="741"/>
      <c r="U32" s="121" t="s">
        <v>44</v>
      </c>
      <c r="V32" s="279">
        <v>52048</v>
      </c>
      <c r="W32" s="279">
        <v>52481</v>
      </c>
      <c r="X32" s="279">
        <v>52606</v>
      </c>
      <c r="Y32" s="279"/>
      <c r="Z32" s="279"/>
      <c r="AA32" s="279"/>
      <c r="AB32" s="279"/>
      <c r="AC32" s="279"/>
      <c r="AD32" s="279"/>
      <c r="AE32" s="279"/>
      <c r="AF32" s="279"/>
      <c r="AG32" s="279"/>
      <c r="AH32" s="279"/>
      <c r="AI32" s="279"/>
    </row>
    <row r="33" spans="1:35" ht="15" thickBot="1">
      <c r="A33" s="754"/>
      <c r="B33" s="742"/>
      <c r="C33" s="121" t="s">
        <v>46</v>
      </c>
      <c r="D33" s="276"/>
      <c r="E33" s="276"/>
      <c r="F33" s="276"/>
      <c r="G33" s="276">
        <v>357</v>
      </c>
      <c r="H33" s="276"/>
      <c r="I33" s="290">
        <v>586</v>
      </c>
      <c r="J33" s="276"/>
      <c r="K33" s="276"/>
      <c r="L33" s="276"/>
      <c r="M33" s="276"/>
      <c r="N33" s="276"/>
      <c r="O33" s="276"/>
      <c r="P33" s="276"/>
      <c r="Q33" s="276"/>
      <c r="S33" s="755"/>
      <c r="T33" s="743"/>
      <c r="U33" s="252" t="s">
        <v>46</v>
      </c>
      <c r="V33" s="283">
        <v>94611</v>
      </c>
      <c r="W33" s="283">
        <v>93285</v>
      </c>
      <c r="X33" s="283">
        <v>94012</v>
      </c>
      <c r="Y33" s="283"/>
      <c r="Z33" s="283"/>
      <c r="AA33" s="283"/>
      <c r="AB33" s="283"/>
      <c r="AC33" s="283"/>
      <c r="AD33" s="283"/>
      <c r="AE33" s="283"/>
      <c r="AF33" s="283"/>
      <c r="AG33" s="283"/>
      <c r="AH33" s="283"/>
      <c r="AI33" s="283"/>
    </row>
    <row r="34" spans="1:35">
      <c r="A34" s="754"/>
      <c r="B34" s="740" t="s">
        <v>52</v>
      </c>
      <c r="C34" s="121" t="s">
        <v>43</v>
      </c>
      <c r="D34" s="276"/>
      <c r="E34" s="276"/>
      <c r="F34" s="276"/>
      <c r="G34" s="276">
        <v>2883</v>
      </c>
      <c r="H34" s="276"/>
      <c r="I34" s="290">
        <v>2883</v>
      </c>
      <c r="J34" s="276"/>
      <c r="K34" s="276"/>
      <c r="L34" s="276"/>
      <c r="M34" s="276"/>
      <c r="N34" s="276"/>
      <c r="O34" s="276"/>
      <c r="P34" s="276"/>
      <c r="Q34" s="276"/>
    </row>
    <row r="35" spans="1:35">
      <c r="A35" s="754"/>
      <c r="B35" s="741"/>
      <c r="C35" s="121" t="s">
        <v>44</v>
      </c>
      <c r="D35" s="276"/>
      <c r="E35" s="276"/>
      <c r="F35" s="276"/>
      <c r="G35" s="276">
        <v>2693</v>
      </c>
      <c r="H35" s="276"/>
      <c r="I35" s="290">
        <v>2693</v>
      </c>
      <c r="J35" s="276"/>
      <c r="K35" s="276"/>
      <c r="L35" s="276"/>
      <c r="M35" s="276"/>
      <c r="N35" s="276"/>
      <c r="O35" s="276"/>
      <c r="P35" s="276"/>
      <c r="Q35" s="276"/>
    </row>
    <row r="36" spans="1:35">
      <c r="A36" s="754"/>
      <c r="B36" s="742"/>
      <c r="C36" s="121" t="s">
        <v>46</v>
      </c>
      <c r="D36" s="276"/>
      <c r="E36" s="276"/>
      <c r="F36" s="276"/>
      <c r="G36" s="276">
        <v>5576</v>
      </c>
      <c r="H36" s="276"/>
      <c r="I36" s="290">
        <v>5576</v>
      </c>
      <c r="J36" s="276"/>
      <c r="K36" s="276"/>
      <c r="L36" s="276"/>
      <c r="M36" s="276"/>
      <c r="N36" s="276"/>
      <c r="O36" s="276"/>
      <c r="P36" s="276"/>
      <c r="Q36" s="276"/>
    </row>
    <row r="37" spans="1:35">
      <c r="A37" s="754"/>
      <c r="B37" s="740" t="s">
        <v>51</v>
      </c>
      <c r="C37" s="121" t="s">
        <v>43</v>
      </c>
      <c r="D37" s="276"/>
      <c r="E37" s="276"/>
      <c r="F37" s="276"/>
      <c r="G37" s="276">
        <v>610</v>
      </c>
      <c r="H37" s="276"/>
      <c r="I37" s="290">
        <v>554</v>
      </c>
      <c r="J37" s="276"/>
      <c r="K37" s="276"/>
      <c r="L37" s="276"/>
      <c r="M37" s="276"/>
      <c r="N37" s="276"/>
      <c r="O37" s="276"/>
      <c r="P37" s="276"/>
      <c r="Q37" s="276"/>
      <c r="S37" s="29" t="s">
        <v>26</v>
      </c>
    </row>
    <row r="38" spans="1:35">
      <c r="A38" s="754"/>
      <c r="B38" s="741"/>
      <c r="C38" s="121" t="s">
        <v>44</v>
      </c>
      <c r="D38" s="276"/>
      <c r="E38" s="276"/>
      <c r="F38" s="276"/>
      <c r="G38" s="276">
        <v>1000</v>
      </c>
      <c r="H38" s="276"/>
      <c r="I38" s="290">
        <v>1173</v>
      </c>
      <c r="J38" s="276"/>
      <c r="K38" s="276"/>
      <c r="L38" s="276"/>
      <c r="M38" s="276"/>
      <c r="N38" s="276"/>
      <c r="O38" s="276"/>
      <c r="P38" s="276"/>
      <c r="Q38" s="276"/>
      <c r="S38" s="24"/>
    </row>
    <row r="39" spans="1:35" ht="15" customHeight="1">
      <c r="A39" s="754"/>
      <c r="B39" s="742"/>
      <c r="C39" s="121" t="s">
        <v>46</v>
      </c>
      <c r="D39" s="276"/>
      <c r="E39" s="276"/>
      <c r="F39" s="276"/>
      <c r="G39" s="276">
        <v>1610</v>
      </c>
      <c r="H39" s="276"/>
      <c r="I39" s="290">
        <v>1727</v>
      </c>
      <c r="J39" s="276"/>
      <c r="K39" s="276"/>
      <c r="L39" s="276"/>
      <c r="M39" s="276"/>
      <c r="N39" s="276"/>
      <c r="O39" s="276"/>
      <c r="P39" s="276"/>
      <c r="Q39" s="276"/>
      <c r="S39" s="675" t="s">
        <v>426</v>
      </c>
      <c r="T39" s="675"/>
      <c r="U39" s="675"/>
      <c r="V39" s="675"/>
      <c r="W39" s="675"/>
      <c r="X39" s="675"/>
      <c r="Y39" s="675"/>
      <c r="Z39" s="675"/>
      <c r="AA39" s="675"/>
      <c r="AB39" s="675"/>
      <c r="AC39" s="675"/>
      <c r="AD39" s="675"/>
      <c r="AE39" s="675"/>
    </row>
    <row r="40" spans="1:35">
      <c r="A40" s="754"/>
      <c r="B40" s="740" t="s">
        <v>50</v>
      </c>
      <c r="C40" s="121" t="s">
        <v>43</v>
      </c>
      <c r="D40" s="276"/>
      <c r="E40" s="276"/>
      <c r="F40" s="276"/>
      <c r="G40" s="276">
        <v>27</v>
      </c>
      <c r="H40" s="276"/>
      <c r="I40" s="290">
        <v>151</v>
      </c>
      <c r="J40" s="276"/>
      <c r="K40" s="276"/>
      <c r="L40" s="276"/>
      <c r="M40" s="276"/>
      <c r="N40" s="276"/>
      <c r="O40" s="276"/>
      <c r="P40" s="276"/>
      <c r="Q40" s="276"/>
      <c r="S40" s="675"/>
      <c r="T40" s="675"/>
      <c r="U40" s="675"/>
      <c r="V40" s="675"/>
      <c r="W40" s="675"/>
      <c r="X40" s="675"/>
      <c r="Y40" s="675"/>
      <c r="Z40" s="675"/>
      <c r="AA40" s="675"/>
      <c r="AB40" s="675"/>
      <c r="AC40" s="675"/>
      <c r="AD40" s="675"/>
      <c r="AE40" s="675"/>
    </row>
    <row r="41" spans="1:35">
      <c r="A41" s="754"/>
      <c r="B41" s="741"/>
      <c r="C41" s="121" t="s">
        <v>44</v>
      </c>
      <c r="D41" s="276"/>
      <c r="E41" s="276"/>
      <c r="F41" s="276"/>
      <c r="G41" s="276">
        <v>388</v>
      </c>
      <c r="H41" s="276"/>
      <c r="I41" s="290">
        <v>1311</v>
      </c>
      <c r="J41" s="276"/>
      <c r="K41" s="276"/>
      <c r="L41" s="276"/>
      <c r="M41" s="276"/>
      <c r="N41" s="276"/>
      <c r="O41" s="276"/>
      <c r="P41" s="276"/>
      <c r="Q41" s="276"/>
      <c r="S41" s="675"/>
      <c r="T41" s="675"/>
      <c r="U41" s="675"/>
      <c r="V41" s="675"/>
      <c r="W41" s="675"/>
      <c r="X41" s="675"/>
      <c r="Y41" s="675"/>
      <c r="Z41" s="675"/>
      <c r="AA41" s="675"/>
      <c r="AB41" s="675"/>
      <c r="AC41" s="675"/>
      <c r="AD41" s="675"/>
      <c r="AE41" s="675"/>
    </row>
    <row r="42" spans="1:35">
      <c r="A42" s="754"/>
      <c r="B42" s="742"/>
      <c r="C42" s="121" t="s">
        <v>46</v>
      </c>
      <c r="D42" s="276"/>
      <c r="E42" s="276"/>
      <c r="F42" s="276"/>
      <c r="G42" s="276">
        <v>415</v>
      </c>
      <c r="H42" s="276"/>
      <c r="I42" s="290">
        <v>1462</v>
      </c>
      <c r="J42" s="276"/>
      <c r="K42" s="276"/>
      <c r="L42" s="276"/>
      <c r="M42" s="276"/>
      <c r="N42" s="276"/>
      <c r="O42" s="276"/>
      <c r="P42" s="276"/>
      <c r="Q42" s="276"/>
      <c r="S42" s="675"/>
      <c r="T42" s="675"/>
      <c r="U42" s="675"/>
      <c r="V42" s="675"/>
      <c r="W42" s="675"/>
      <c r="X42" s="675"/>
      <c r="Y42" s="675"/>
      <c r="Z42" s="675"/>
      <c r="AA42" s="675"/>
      <c r="AB42" s="675"/>
      <c r="AC42" s="675"/>
      <c r="AD42" s="675"/>
      <c r="AE42" s="675"/>
    </row>
    <row r="43" spans="1:35" ht="15" customHeight="1">
      <c r="A43" s="754"/>
      <c r="B43" s="740" t="s">
        <v>81</v>
      </c>
      <c r="C43" s="121" t="s">
        <v>43</v>
      </c>
      <c r="D43" s="276"/>
      <c r="E43" s="276"/>
      <c r="F43" s="276"/>
      <c r="G43" s="276">
        <v>1494</v>
      </c>
      <c r="H43" s="276"/>
      <c r="I43" s="290">
        <v>1798</v>
      </c>
      <c r="J43" s="276"/>
      <c r="K43" s="276"/>
      <c r="L43" s="276"/>
      <c r="M43" s="276"/>
      <c r="N43" s="276"/>
      <c r="O43" s="276"/>
      <c r="P43" s="276"/>
      <c r="Q43" s="276"/>
      <c r="S43" s="746" t="s">
        <v>150</v>
      </c>
      <c r="T43" s="746"/>
      <c r="U43" s="746"/>
      <c r="V43" s="746"/>
      <c r="W43" s="746"/>
      <c r="X43" s="746"/>
      <c r="Y43" s="746"/>
      <c r="Z43" s="746"/>
      <c r="AA43" s="746"/>
      <c r="AB43" s="746"/>
      <c r="AC43" s="746"/>
      <c r="AD43" s="746"/>
      <c r="AE43" s="746"/>
    </row>
    <row r="44" spans="1:35" ht="15" customHeight="1">
      <c r="A44" s="754"/>
      <c r="B44" s="741"/>
      <c r="C44" s="121" t="s">
        <v>44</v>
      </c>
      <c r="D44" s="276"/>
      <c r="E44" s="276"/>
      <c r="F44" s="276"/>
      <c r="G44" s="276">
        <v>1440</v>
      </c>
      <c r="H44" s="276"/>
      <c r="I44" s="290">
        <v>1673</v>
      </c>
      <c r="J44" s="276"/>
      <c r="K44" s="276"/>
      <c r="L44" s="276"/>
      <c r="M44" s="276"/>
      <c r="N44" s="276"/>
      <c r="O44" s="276"/>
      <c r="P44" s="276"/>
      <c r="Q44" s="276"/>
      <c r="S44" s="746"/>
      <c r="T44" s="746"/>
      <c r="U44" s="746"/>
      <c r="V44" s="746"/>
      <c r="W44" s="746"/>
      <c r="X44" s="746"/>
      <c r="Y44" s="746"/>
      <c r="Z44" s="746"/>
      <c r="AA44" s="746"/>
      <c r="AB44" s="746"/>
      <c r="AC44" s="746"/>
      <c r="AD44" s="746"/>
      <c r="AE44" s="746"/>
    </row>
    <row r="45" spans="1:35">
      <c r="A45" s="754"/>
      <c r="B45" s="742"/>
      <c r="C45" s="121" t="s">
        <v>46</v>
      </c>
      <c r="D45" s="276"/>
      <c r="E45" s="276"/>
      <c r="F45" s="276"/>
      <c r="G45" s="276">
        <v>2934</v>
      </c>
      <c r="H45" s="276"/>
      <c r="I45" s="290">
        <v>3471</v>
      </c>
      <c r="J45" s="276"/>
      <c r="K45" s="276"/>
      <c r="L45" s="276"/>
      <c r="M45" s="276"/>
      <c r="N45" s="276"/>
      <c r="O45" s="276"/>
      <c r="P45" s="276"/>
      <c r="Q45" s="276"/>
      <c r="S45" s="746"/>
      <c r="T45" s="746"/>
      <c r="U45" s="746"/>
      <c r="V45" s="746"/>
      <c r="W45" s="746"/>
      <c r="X45" s="746"/>
      <c r="Y45" s="746"/>
      <c r="Z45" s="746"/>
      <c r="AA45" s="746"/>
      <c r="AB45" s="746"/>
      <c r="AC45" s="746"/>
      <c r="AD45" s="746"/>
      <c r="AE45" s="746"/>
    </row>
    <row r="46" spans="1:35" ht="15" customHeight="1">
      <c r="A46" s="754"/>
      <c r="B46" s="740" t="s">
        <v>49</v>
      </c>
      <c r="C46" s="121" t="s">
        <v>43</v>
      </c>
      <c r="D46" s="276"/>
      <c r="E46" s="276"/>
      <c r="F46" s="276"/>
      <c r="G46" s="276"/>
      <c r="H46" s="276"/>
      <c r="I46" s="290">
        <v>128</v>
      </c>
      <c r="J46" s="276"/>
      <c r="K46" s="276"/>
      <c r="L46" s="276"/>
      <c r="M46" s="276"/>
      <c r="N46" s="276"/>
      <c r="O46" s="276"/>
      <c r="P46" s="276"/>
      <c r="Q46" s="276"/>
      <c r="S46" s="28" t="s">
        <v>104</v>
      </c>
      <c r="T46" s="43"/>
      <c r="U46" s="43"/>
      <c r="V46" s="43"/>
      <c r="W46" s="43"/>
      <c r="X46" s="43"/>
      <c r="Y46" s="43"/>
      <c r="Z46" s="43"/>
      <c r="AA46" s="43"/>
      <c r="AB46" s="43"/>
      <c r="AC46" s="43"/>
      <c r="AD46" s="43"/>
      <c r="AE46" s="43"/>
    </row>
    <row r="47" spans="1:35">
      <c r="A47" s="754"/>
      <c r="B47" s="741"/>
      <c r="C47" s="121" t="s">
        <v>44</v>
      </c>
      <c r="D47" s="276"/>
      <c r="E47" s="276"/>
      <c r="F47" s="276"/>
      <c r="G47" s="276"/>
      <c r="H47" s="276"/>
      <c r="I47" s="290">
        <v>129</v>
      </c>
      <c r="J47" s="276"/>
      <c r="K47" s="276"/>
      <c r="L47" s="276"/>
      <c r="M47" s="276"/>
      <c r="N47" s="276"/>
      <c r="O47" s="276"/>
      <c r="P47" s="276"/>
      <c r="Q47" s="276"/>
      <c r="S47" s="43"/>
      <c r="T47" s="43"/>
      <c r="U47" s="43"/>
      <c r="V47" s="43"/>
      <c r="W47" s="43"/>
      <c r="X47" s="43"/>
      <c r="Y47" s="43"/>
      <c r="Z47" s="43"/>
      <c r="AA47" s="43"/>
      <c r="AB47" s="43"/>
      <c r="AC47" s="43"/>
      <c r="AD47" s="43"/>
      <c r="AE47" s="43"/>
    </row>
    <row r="48" spans="1:35" ht="15" customHeight="1">
      <c r="A48" s="754"/>
      <c r="B48" s="742"/>
      <c r="C48" s="121" t="s">
        <v>46</v>
      </c>
      <c r="D48" s="276"/>
      <c r="E48" s="276"/>
      <c r="F48" s="276"/>
      <c r="G48" s="276"/>
      <c r="H48" s="276"/>
      <c r="I48" s="290">
        <v>257</v>
      </c>
      <c r="J48" s="276"/>
      <c r="K48" s="276"/>
      <c r="L48" s="276"/>
      <c r="M48" s="276"/>
      <c r="N48" s="276"/>
      <c r="O48" s="276"/>
      <c r="P48" s="276"/>
      <c r="Q48" s="276"/>
      <c r="R48" s="24"/>
      <c r="S48" s="43"/>
      <c r="T48" s="43"/>
      <c r="U48" s="43"/>
      <c r="V48" s="43"/>
      <c r="W48" s="43"/>
      <c r="X48" s="43"/>
      <c r="Y48" s="43"/>
      <c r="Z48" s="43"/>
      <c r="AA48" s="43"/>
      <c r="AB48" s="43"/>
      <c r="AC48" s="43"/>
      <c r="AD48" s="43"/>
      <c r="AE48" s="43"/>
    </row>
    <row r="49" spans="1:31">
      <c r="A49" s="754"/>
      <c r="B49" s="740" t="s">
        <v>48</v>
      </c>
      <c r="C49" s="121" t="s">
        <v>43</v>
      </c>
      <c r="D49" s="276"/>
      <c r="E49" s="276"/>
      <c r="F49" s="276"/>
      <c r="G49" s="276">
        <v>128</v>
      </c>
      <c r="H49" s="276"/>
      <c r="I49" s="290">
        <v>709</v>
      </c>
      <c r="J49" s="276"/>
      <c r="K49" s="276"/>
      <c r="L49" s="276"/>
      <c r="M49" s="276"/>
      <c r="N49" s="276"/>
      <c r="O49" s="276"/>
      <c r="P49" s="276"/>
      <c r="Q49" s="276"/>
      <c r="R49" s="24"/>
      <c r="S49" s="28"/>
      <c r="T49" s="28"/>
      <c r="U49" s="28"/>
      <c r="V49" s="28"/>
      <c r="W49" s="28"/>
      <c r="X49" s="28"/>
      <c r="Y49" s="28"/>
      <c r="Z49" s="28"/>
      <c r="AA49" s="28"/>
      <c r="AB49" s="28"/>
      <c r="AC49" s="28"/>
      <c r="AD49" s="28"/>
      <c r="AE49" s="28"/>
    </row>
    <row r="50" spans="1:31">
      <c r="A50" s="754"/>
      <c r="B50" s="741"/>
      <c r="C50" s="121" t="s">
        <v>44</v>
      </c>
      <c r="D50" s="276"/>
      <c r="E50" s="276"/>
      <c r="F50" s="276"/>
      <c r="G50" s="276">
        <v>129</v>
      </c>
      <c r="H50" s="276"/>
      <c r="I50" s="290">
        <v>478</v>
      </c>
      <c r="J50" s="276"/>
      <c r="K50" s="276"/>
      <c r="L50" s="276"/>
      <c r="M50" s="276"/>
      <c r="N50" s="276"/>
      <c r="O50" s="276"/>
      <c r="P50" s="276"/>
      <c r="Q50" s="276"/>
      <c r="R50" s="24"/>
      <c r="S50" s="28"/>
      <c r="T50" s="28"/>
      <c r="U50" s="28"/>
      <c r="V50" s="28"/>
      <c r="W50" s="28"/>
      <c r="X50" s="28"/>
      <c r="Y50" s="28"/>
      <c r="Z50" s="28"/>
      <c r="AA50" s="28"/>
      <c r="AB50" s="28"/>
      <c r="AC50" s="28"/>
      <c r="AD50" s="28"/>
      <c r="AE50" s="28"/>
    </row>
    <row r="51" spans="1:31">
      <c r="A51" s="754"/>
      <c r="B51" s="742"/>
      <c r="C51" s="121" t="s">
        <v>46</v>
      </c>
      <c r="D51" s="276"/>
      <c r="E51" s="276"/>
      <c r="F51" s="276"/>
      <c r="G51" s="276">
        <v>257</v>
      </c>
      <c r="H51" s="276"/>
      <c r="I51" s="290">
        <v>1187</v>
      </c>
      <c r="J51" s="276"/>
      <c r="K51" s="276"/>
      <c r="L51" s="276"/>
      <c r="M51" s="276"/>
      <c r="N51" s="276"/>
      <c r="O51" s="276"/>
      <c r="P51" s="276"/>
      <c r="Q51" s="276"/>
      <c r="R51" s="24"/>
    </row>
    <row r="52" spans="1:31">
      <c r="A52" s="754"/>
      <c r="B52" s="740" t="s">
        <v>47</v>
      </c>
      <c r="C52" s="121" t="s">
        <v>43</v>
      </c>
      <c r="D52" s="276"/>
      <c r="E52" s="276"/>
      <c r="F52" s="276"/>
      <c r="G52" s="276"/>
      <c r="H52" s="276"/>
      <c r="I52" s="290">
        <v>97</v>
      </c>
      <c r="J52" s="276"/>
      <c r="K52" s="276"/>
      <c r="L52" s="276"/>
      <c r="M52" s="276"/>
      <c r="N52" s="276"/>
      <c r="O52" s="276"/>
      <c r="P52" s="276"/>
      <c r="Q52" s="276"/>
      <c r="R52" s="24"/>
    </row>
    <row r="53" spans="1:31">
      <c r="A53" s="754"/>
      <c r="B53" s="741"/>
      <c r="C53" s="121" t="s">
        <v>44</v>
      </c>
      <c r="D53" s="276"/>
      <c r="E53" s="276"/>
      <c r="F53" s="276"/>
      <c r="G53" s="276"/>
      <c r="H53" s="276"/>
      <c r="I53" s="290">
        <v>345</v>
      </c>
      <c r="J53" s="276"/>
      <c r="K53" s="276"/>
      <c r="L53" s="276"/>
      <c r="M53" s="276"/>
      <c r="N53" s="276"/>
      <c r="O53" s="276"/>
      <c r="P53" s="276"/>
      <c r="Q53" s="276"/>
      <c r="R53" s="24"/>
    </row>
    <row r="54" spans="1:31">
      <c r="A54" s="754"/>
      <c r="B54" s="742"/>
      <c r="C54" s="121" t="s">
        <v>46</v>
      </c>
      <c r="D54" s="276"/>
      <c r="E54" s="276"/>
      <c r="F54" s="276"/>
      <c r="G54" s="276"/>
      <c r="H54" s="276"/>
      <c r="I54" s="290">
        <v>436</v>
      </c>
      <c r="J54" s="276"/>
      <c r="K54" s="276"/>
      <c r="L54" s="276"/>
      <c r="M54" s="276"/>
      <c r="N54" s="276"/>
      <c r="O54" s="276"/>
      <c r="P54" s="276"/>
      <c r="Q54" s="276"/>
      <c r="R54" s="24"/>
    </row>
    <row r="55" spans="1:31" s="51" customFormat="1">
      <c r="A55" s="754"/>
      <c r="B55" s="740" t="s">
        <v>46</v>
      </c>
      <c r="C55" s="121" t="s">
        <v>43</v>
      </c>
      <c r="D55" s="279"/>
      <c r="E55" s="279"/>
      <c r="F55" s="279"/>
      <c r="G55" s="279">
        <v>5279</v>
      </c>
      <c r="H55" s="279"/>
      <c r="I55" s="292">
        <v>9607</v>
      </c>
      <c r="J55" s="279"/>
      <c r="K55" s="279"/>
      <c r="L55" s="279"/>
      <c r="M55" s="279"/>
      <c r="N55" s="279"/>
      <c r="O55" s="279"/>
      <c r="P55" s="279"/>
      <c r="Q55" s="279"/>
      <c r="R55" s="29"/>
    </row>
    <row r="56" spans="1:31" s="51" customFormat="1">
      <c r="A56" s="754"/>
      <c r="B56" s="741"/>
      <c r="C56" s="121" t="s">
        <v>44</v>
      </c>
      <c r="D56" s="279"/>
      <c r="E56" s="279"/>
      <c r="F56" s="279"/>
      <c r="G56" s="279">
        <v>5870</v>
      </c>
      <c r="H56" s="279"/>
      <c r="I56" s="292">
        <v>13146</v>
      </c>
      <c r="J56" s="279"/>
      <c r="K56" s="279"/>
      <c r="L56" s="279"/>
      <c r="M56" s="279"/>
      <c r="N56" s="279"/>
      <c r="O56" s="279"/>
      <c r="P56" s="279"/>
      <c r="Q56" s="279"/>
      <c r="R56" s="29"/>
    </row>
    <row r="57" spans="1:31" s="51" customFormat="1" ht="15" thickBot="1">
      <c r="A57" s="755"/>
      <c r="B57" s="743"/>
      <c r="C57" s="252" t="s">
        <v>46</v>
      </c>
      <c r="D57" s="283"/>
      <c r="E57" s="283"/>
      <c r="F57" s="283"/>
      <c r="G57" s="283">
        <v>11149</v>
      </c>
      <c r="H57" s="283"/>
      <c r="I57" s="297">
        <v>22753</v>
      </c>
      <c r="J57" s="283"/>
      <c r="K57" s="283"/>
      <c r="L57" s="283"/>
      <c r="M57" s="283"/>
      <c r="N57" s="283"/>
      <c r="O57" s="283"/>
      <c r="P57" s="283"/>
      <c r="Q57" s="283"/>
      <c r="R57" s="29"/>
    </row>
    <row r="58" spans="1:31">
      <c r="R58" s="24"/>
    </row>
    <row r="59" spans="1:31">
      <c r="A59" s="24"/>
      <c r="B59" s="24"/>
      <c r="C59" s="24"/>
      <c r="D59" s="24"/>
      <c r="E59" s="24"/>
      <c r="F59" s="24"/>
      <c r="G59" s="24"/>
      <c r="H59" s="24"/>
      <c r="I59" s="24"/>
      <c r="J59" s="24"/>
      <c r="K59" s="24"/>
      <c r="L59" s="24"/>
      <c r="M59" s="24"/>
      <c r="N59" s="24"/>
      <c r="O59" s="24"/>
      <c r="P59" s="24"/>
      <c r="Q59" s="24"/>
      <c r="R59" s="24"/>
    </row>
    <row r="60" spans="1:31">
      <c r="A60" s="24"/>
      <c r="B60" s="24"/>
      <c r="C60" s="24"/>
      <c r="D60" s="24"/>
      <c r="E60" s="24"/>
      <c r="F60" s="24"/>
      <c r="G60" s="24"/>
      <c r="H60" s="24"/>
      <c r="I60" s="24"/>
      <c r="J60" s="24"/>
      <c r="K60" s="24"/>
      <c r="L60" s="24"/>
      <c r="M60" s="24"/>
      <c r="N60" s="24"/>
      <c r="O60" s="24"/>
      <c r="P60" s="24"/>
      <c r="Q60" s="24"/>
      <c r="R60" s="24"/>
    </row>
    <row r="61" spans="1:31">
      <c r="A61" s="24"/>
      <c r="B61" s="24"/>
      <c r="C61" s="24"/>
      <c r="D61" s="24"/>
      <c r="E61" s="24"/>
      <c r="F61" s="24"/>
      <c r="G61" s="24"/>
      <c r="H61" s="24"/>
      <c r="I61" s="24"/>
      <c r="J61" s="24"/>
      <c r="K61" s="24"/>
      <c r="L61" s="24"/>
      <c r="M61" s="24"/>
      <c r="N61" s="24"/>
      <c r="O61" s="24"/>
      <c r="P61" s="24"/>
      <c r="Q61" s="24"/>
      <c r="R61" s="24"/>
    </row>
    <row r="62" spans="1:31">
      <c r="A62" s="24"/>
      <c r="B62" s="24"/>
      <c r="C62" s="24"/>
      <c r="D62" s="24"/>
      <c r="E62" s="24"/>
      <c r="F62" s="24"/>
      <c r="G62" s="24"/>
      <c r="H62" s="24"/>
      <c r="I62" s="24"/>
      <c r="J62" s="24"/>
      <c r="K62" s="24"/>
      <c r="L62" s="24"/>
      <c r="M62" s="24"/>
      <c r="N62" s="24"/>
      <c r="O62" s="24"/>
      <c r="P62" s="24"/>
      <c r="Q62" s="24"/>
      <c r="R62" s="24"/>
    </row>
    <row r="63" spans="1:31">
      <c r="A63" s="24"/>
      <c r="B63" s="24"/>
      <c r="C63" s="24"/>
      <c r="D63" s="24"/>
      <c r="E63" s="24"/>
      <c r="F63" s="24"/>
      <c r="G63" s="24"/>
      <c r="H63" s="24"/>
      <c r="I63" s="24"/>
      <c r="J63" s="24"/>
      <c r="K63" s="24"/>
      <c r="L63" s="24"/>
      <c r="M63" s="24"/>
      <c r="N63" s="24"/>
      <c r="O63" s="24"/>
      <c r="P63" s="24"/>
      <c r="Q63" s="24"/>
      <c r="R63" s="24"/>
    </row>
  </sheetData>
  <mergeCells count="33">
    <mergeCell ref="T16:T18"/>
    <mergeCell ref="B19:B21"/>
    <mergeCell ref="T19:T21"/>
    <mergeCell ref="B22:B24"/>
    <mergeCell ref="T22:T24"/>
    <mergeCell ref="S4:S33"/>
    <mergeCell ref="T4:T6"/>
    <mergeCell ref="B7:B9"/>
    <mergeCell ref="T7:T9"/>
    <mergeCell ref="B10:B12"/>
    <mergeCell ref="T10:T12"/>
    <mergeCell ref="B13:B15"/>
    <mergeCell ref="T13:T15"/>
    <mergeCell ref="T31:T33"/>
    <mergeCell ref="A4:A30"/>
    <mergeCell ref="B4:B6"/>
    <mergeCell ref="B55:B57"/>
    <mergeCell ref="B40:B42"/>
    <mergeCell ref="B43:B45"/>
    <mergeCell ref="B49:B51"/>
    <mergeCell ref="B16:B18"/>
    <mergeCell ref="A31:A57"/>
    <mergeCell ref="B31:B33"/>
    <mergeCell ref="B34:B36"/>
    <mergeCell ref="B37:B39"/>
    <mergeCell ref="S39:AE42"/>
    <mergeCell ref="S43:AE45"/>
    <mergeCell ref="B46:B48"/>
    <mergeCell ref="B25:B27"/>
    <mergeCell ref="B52:B54"/>
    <mergeCell ref="B28:B30"/>
    <mergeCell ref="T28:T30"/>
    <mergeCell ref="T25:T27"/>
  </mergeCells>
  <printOptions horizontalCentered="1" verticalCentered="1"/>
  <pageMargins left="0.7" right="0.7" top="0.75" bottom="0.75" header="0.3" footer="0.3"/>
  <pageSetup paperSize="9" scale="57" orientation="landscape" r:id="rId1"/>
  <headerFoot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AI114"/>
  <sheetViews>
    <sheetView zoomScale="108" zoomScaleNormal="108" workbookViewId="0">
      <selection activeCell="AD12" sqref="AD12"/>
    </sheetView>
  </sheetViews>
  <sheetFormatPr defaultColWidth="9.21875" defaultRowHeight="14.4"/>
  <cols>
    <col min="1" max="1" width="12" customWidth="1"/>
    <col min="2" max="2" width="17.21875" customWidth="1"/>
    <col min="3" max="3" width="9.77734375" customWidth="1"/>
    <col min="4" max="17" width="7.33203125" customWidth="1"/>
    <col min="18" max="18" width="6.77734375" customWidth="1"/>
    <col min="19" max="19" width="13.44140625" customWidth="1"/>
    <col min="20" max="20" width="16.77734375" customWidth="1"/>
    <col min="22" max="35" width="7.109375" customWidth="1"/>
  </cols>
  <sheetData>
    <row r="1" spans="1:35">
      <c r="A1" s="16" t="s">
        <v>717</v>
      </c>
      <c r="B1" s="24"/>
      <c r="C1" s="24"/>
      <c r="D1" s="24"/>
      <c r="E1" s="24"/>
      <c r="F1" s="24"/>
      <c r="G1" s="24"/>
      <c r="H1" s="24"/>
      <c r="I1" s="24"/>
      <c r="J1" s="24"/>
      <c r="K1" s="24"/>
      <c r="L1" s="24"/>
      <c r="M1" s="24"/>
      <c r="N1" s="24"/>
      <c r="O1" s="24"/>
      <c r="P1" s="24"/>
      <c r="Q1" s="24"/>
      <c r="R1" s="24"/>
    </row>
    <row r="2" spans="1:35" ht="15" thickBot="1">
      <c r="A2" s="24"/>
      <c r="B2" s="24"/>
      <c r="C2" s="24"/>
      <c r="D2" s="24"/>
      <c r="E2" s="24"/>
      <c r="F2" s="24"/>
      <c r="G2" s="24"/>
      <c r="H2" s="24"/>
      <c r="I2" s="24"/>
      <c r="J2" s="24"/>
      <c r="K2" s="24"/>
      <c r="L2" s="24"/>
      <c r="M2" s="24"/>
      <c r="N2" s="24"/>
      <c r="O2" s="24"/>
      <c r="P2" s="24"/>
      <c r="Q2" s="24"/>
      <c r="R2" s="24"/>
    </row>
    <row r="3" spans="1:35" ht="27.6">
      <c r="A3" s="254" t="s">
        <v>15</v>
      </c>
      <c r="B3" s="255" t="s">
        <v>62</v>
      </c>
      <c r="C3" s="256" t="s">
        <v>45</v>
      </c>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
      <c r="S3" s="254" t="s">
        <v>15</v>
      </c>
      <c r="T3" s="255" t="s">
        <v>62</v>
      </c>
      <c r="U3" s="256" t="s">
        <v>45</v>
      </c>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69" t="s">
        <v>14</v>
      </c>
      <c r="B4" s="772" t="s">
        <v>52</v>
      </c>
      <c r="C4" s="257" t="s">
        <v>44</v>
      </c>
      <c r="D4" s="275"/>
      <c r="E4" s="275"/>
      <c r="F4" s="275"/>
      <c r="G4" s="275">
        <v>1333</v>
      </c>
      <c r="H4" s="275">
        <v>1333</v>
      </c>
      <c r="I4" s="280">
        <v>2379</v>
      </c>
      <c r="J4" s="280">
        <v>3504</v>
      </c>
      <c r="K4" s="280">
        <v>3073</v>
      </c>
      <c r="L4" s="280">
        <v>3378</v>
      </c>
      <c r="M4" s="280"/>
      <c r="N4" s="280"/>
      <c r="O4" s="280"/>
      <c r="P4" s="280"/>
      <c r="Q4" s="280"/>
      <c r="R4" s="24"/>
      <c r="S4" s="777" t="s">
        <v>85</v>
      </c>
      <c r="T4" s="772" t="s">
        <v>52</v>
      </c>
      <c r="U4" s="257" t="s">
        <v>44</v>
      </c>
      <c r="V4" s="275"/>
      <c r="W4" s="275"/>
      <c r="X4" s="275"/>
      <c r="Y4" s="275"/>
      <c r="Z4" s="275"/>
      <c r="AA4" s="280"/>
      <c r="AB4" s="280"/>
      <c r="AC4" s="280"/>
      <c r="AD4" s="280"/>
      <c r="AE4" s="280"/>
      <c r="AF4" s="280"/>
      <c r="AG4" s="280"/>
      <c r="AH4" s="280"/>
      <c r="AI4" s="280"/>
    </row>
    <row r="5" spans="1:35">
      <c r="A5" s="770"/>
      <c r="B5" s="773"/>
      <c r="C5" s="257" t="s">
        <v>43</v>
      </c>
      <c r="D5" s="275"/>
      <c r="E5" s="275"/>
      <c r="F5" s="275"/>
      <c r="G5" s="275">
        <v>762</v>
      </c>
      <c r="H5" s="275">
        <v>762</v>
      </c>
      <c r="I5" s="280">
        <v>1585</v>
      </c>
      <c r="J5" s="280">
        <v>2109</v>
      </c>
      <c r="K5" s="280">
        <v>2417</v>
      </c>
      <c r="L5" s="280">
        <v>2861</v>
      </c>
      <c r="M5" s="280"/>
      <c r="N5" s="280"/>
      <c r="O5" s="280"/>
      <c r="P5" s="280"/>
      <c r="Q5" s="280"/>
      <c r="S5" s="778"/>
      <c r="T5" s="773"/>
      <c r="U5" s="257" t="s">
        <v>43</v>
      </c>
      <c r="V5" s="275"/>
      <c r="W5" s="275"/>
      <c r="X5" s="275"/>
      <c r="Y5" s="275"/>
      <c r="Z5" s="275"/>
      <c r="AA5" s="280"/>
      <c r="AB5" s="280"/>
      <c r="AC5" s="280"/>
      <c r="AD5" s="280"/>
      <c r="AE5" s="280"/>
      <c r="AF5" s="280"/>
      <c r="AG5" s="280"/>
      <c r="AH5" s="280"/>
      <c r="AI5" s="280"/>
    </row>
    <row r="6" spans="1:35">
      <c r="A6" s="770"/>
      <c r="B6" s="776"/>
      <c r="C6" s="257" t="s">
        <v>46</v>
      </c>
      <c r="D6" s="275"/>
      <c r="E6" s="275"/>
      <c r="F6" s="275"/>
      <c r="G6" s="275">
        <v>2095</v>
      </c>
      <c r="H6" s="275">
        <v>2095</v>
      </c>
      <c r="I6" s="280">
        <v>3964</v>
      </c>
      <c r="J6" s="280">
        <v>5613</v>
      </c>
      <c r="K6" s="280">
        <v>5490</v>
      </c>
      <c r="L6" s="280">
        <v>6239</v>
      </c>
      <c r="M6" s="280"/>
      <c r="N6" s="280"/>
      <c r="O6" s="280"/>
      <c r="P6" s="280"/>
      <c r="Q6" s="280"/>
      <c r="S6" s="778"/>
      <c r="T6" s="776"/>
      <c r="U6" s="257" t="s">
        <v>46</v>
      </c>
      <c r="V6" s="275"/>
      <c r="W6" s="275"/>
      <c r="X6" s="275"/>
      <c r="Y6" s="275"/>
      <c r="Z6" s="275"/>
      <c r="AA6" s="280"/>
      <c r="AB6" s="280"/>
      <c r="AC6" s="280"/>
      <c r="AD6" s="280"/>
      <c r="AE6" s="280"/>
      <c r="AF6" s="280"/>
      <c r="AG6" s="280"/>
      <c r="AH6" s="280"/>
      <c r="AI6" s="280"/>
    </row>
    <row r="7" spans="1:35">
      <c r="A7" s="770"/>
      <c r="B7" s="765" t="s">
        <v>81</v>
      </c>
      <c r="C7" s="257" t="s">
        <v>44</v>
      </c>
      <c r="D7" s="275"/>
      <c r="E7" s="275"/>
      <c r="F7" s="275"/>
      <c r="G7" s="275">
        <v>846</v>
      </c>
      <c r="H7" s="275">
        <v>846</v>
      </c>
      <c r="I7" s="280">
        <v>82</v>
      </c>
      <c r="J7" s="280">
        <v>259</v>
      </c>
      <c r="K7" s="280">
        <v>1</v>
      </c>
      <c r="L7" s="280">
        <v>39</v>
      </c>
      <c r="M7" s="280"/>
      <c r="N7" s="280"/>
      <c r="O7" s="280"/>
      <c r="P7" s="280"/>
      <c r="Q7" s="280"/>
      <c r="R7" t="s">
        <v>16</v>
      </c>
      <c r="S7" s="778"/>
      <c r="T7" s="765" t="s">
        <v>81</v>
      </c>
      <c r="U7" s="257" t="s">
        <v>44</v>
      </c>
      <c r="V7" s="275"/>
      <c r="W7" s="275"/>
      <c r="X7" s="275"/>
      <c r="Y7" s="275"/>
      <c r="Z7" s="275"/>
      <c r="AA7" s="280"/>
      <c r="AB7" s="280"/>
      <c r="AC7" s="280"/>
      <c r="AD7" s="280"/>
      <c r="AE7" s="280"/>
      <c r="AF7" s="280"/>
      <c r="AG7" s="280"/>
      <c r="AH7" s="280"/>
      <c r="AI7" s="280"/>
    </row>
    <row r="8" spans="1:35">
      <c r="A8" s="770"/>
      <c r="B8" s="766"/>
      <c r="C8" s="257" t="s">
        <v>43</v>
      </c>
      <c r="D8" s="275"/>
      <c r="E8" s="275"/>
      <c r="F8" s="275"/>
      <c r="G8" s="275">
        <v>713</v>
      </c>
      <c r="H8" s="275">
        <v>713</v>
      </c>
      <c r="I8" s="280">
        <v>47</v>
      </c>
      <c r="J8" s="280">
        <v>194</v>
      </c>
      <c r="K8" s="280">
        <v>0</v>
      </c>
      <c r="L8" s="280">
        <v>15</v>
      </c>
      <c r="M8" s="280"/>
      <c r="N8" s="280"/>
      <c r="O8" s="280"/>
      <c r="P8" s="280"/>
      <c r="Q8" s="280"/>
      <c r="S8" s="778"/>
      <c r="T8" s="766"/>
      <c r="U8" s="257" t="s">
        <v>43</v>
      </c>
      <c r="V8" s="275"/>
      <c r="W8" s="275"/>
      <c r="X8" s="275"/>
      <c r="Y8" s="275"/>
      <c r="Z8" s="275"/>
      <c r="AA8" s="280"/>
      <c r="AB8" s="280"/>
      <c r="AC8" s="280"/>
      <c r="AD8" s="280"/>
      <c r="AE8" s="280"/>
      <c r="AF8" s="280"/>
      <c r="AG8" s="280"/>
      <c r="AH8" s="280"/>
      <c r="AI8" s="280"/>
    </row>
    <row r="9" spans="1:35">
      <c r="A9" s="770"/>
      <c r="B9" s="767"/>
      <c r="C9" s="257" t="s">
        <v>46</v>
      </c>
      <c r="D9" s="275"/>
      <c r="E9" s="275"/>
      <c r="F9" s="275"/>
      <c r="G9" s="275">
        <v>1559</v>
      </c>
      <c r="H9" s="275">
        <v>1559</v>
      </c>
      <c r="I9" s="280">
        <v>129</v>
      </c>
      <c r="J9" s="280">
        <v>453</v>
      </c>
      <c r="K9" s="280">
        <v>1</v>
      </c>
      <c r="L9" s="280">
        <v>54</v>
      </c>
      <c r="M9" s="280"/>
      <c r="N9" s="280"/>
      <c r="O9" s="280"/>
      <c r="P9" s="280"/>
      <c r="Q9" s="280"/>
      <c r="S9" s="778"/>
      <c r="T9" s="767"/>
      <c r="U9" s="257" t="s">
        <v>46</v>
      </c>
      <c r="V9" s="275"/>
      <c r="W9" s="275"/>
      <c r="X9" s="275"/>
      <c r="Y9" s="275"/>
      <c r="Z9" s="275"/>
      <c r="AA9" s="280"/>
      <c r="AB9" s="280"/>
      <c r="AC9" s="280"/>
      <c r="AD9" s="280"/>
      <c r="AE9" s="280"/>
      <c r="AF9" s="280"/>
      <c r="AG9" s="280"/>
      <c r="AH9" s="280"/>
      <c r="AI9" s="280"/>
    </row>
    <row r="10" spans="1:35" ht="15" customHeight="1">
      <c r="A10" s="770"/>
      <c r="B10" s="765" t="s">
        <v>60</v>
      </c>
      <c r="C10" s="257" t="s">
        <v>44</v>
      </c>
      <c r="D10" s="275"/>
      <c r="E10" s="275"/>
      <c r="F10" s="275"/>
      <c r="G10" s="275">
        <v>2939</v>
      </c>
      <c r="H10" s="275">
        <v>2939</v>
      </c>
      <c r="I10" s="280">
        <v>2483</v>
      </c>
      <c r="J10" s="280">
        <v>2372</v>
      </c>
      <c r="K10" s="280">
        <v>4635</v>
      </c>
      <c r="L10" s="280">
        <v>4406</v>
      </c>
      <c r="M10" s="280"/>
      <c r="N10" s="280"/>
      <c r="O10" s="280"/>
      <c r="P10" s="280"/>
      <c r="Q10" s="280"/>
      <c r="R10" s="24"/>
      <c r="S10" s="778"/>
      <c r="T10" s="765" t="s">
        <v>60</v>
      </c>
      <c r="U10" s="257" t="s">
        <v>44</v>
      </c>
      <c r="V10" s="275"/>
      <c r="W10" s="275"/>
      <c r="X10" s="275"/>
      <c r="Y10" s="275"/>
      <c r="Z10" s="275"/>
      <c r="AA10" s="280"/>
      <c r="AB10" s="280"/>
      <c r="AC10" s="280"/>
      <c r="AD10" s="280"/>
      <c r="AE10" s="280"/>
      <c r="AF10" s="280"/>
      <c r="AG10" s="280"/>
      <c r="AH10" s="280"/>
      <c r="AI10" s="280"/>
    </row>
    <row r="11" spans="1:35">
      <c r="A11" s="770"/>
      <c r="B11" s="766"/>
      <c r="C11" s="257" t="s">
        <v>43</v>
      </c>
      <c r="D11" s="275"/>
      <c r="E11" s="275"/>
      <c r="F11" s="275"/>
      <c r="G11" s="275">
        <v>3783</v>
      </c>
      <c r="H11" s="275">
        <v>3783</v>
      </c>
      <c r="I11" s="280">
        <v>2769</v>
      </c>
      <c r="J11" s="280">
        <v>2710</v>
      </c>
      <c r="K11" s="280">
        <v>5008</v>
      </c>
      <c r="L11" s="280">
        <v>4959</v>
      </c>
      <c r="M11" s="280"/>
      <c r="N11" s="280"/>
      <c r="O11" s="280"/>
      <c r="P11" s="280"/>
      <c r="Q11" s="280"/>
      <c r="R11" s="24"/>
      <c r="S11" s="778"/>
      <c r="T11" s="766"/>
      <c r="U11" s="257" t="s">
        <v>43</v>
      </c>
      <c r="V11" s="275"/>
      <c r="W11" s="275"/>
      <c r="X11" s="275"/>
      <c r="Y11" s="275"/>
      <c r="Z11" s="275"/>
      <c r="AA11" s="280"/>
      <c r="AB11" s="280"/>
      <c r="AC11" s="280"/>
      <c r="AD11" s="280"/>
      <c r="AE11" s="280"/>
      <c r="AF11" s="280"/>
      <c r="AG11" s="280"/>
      <c r="AH11" s="280"/>
      <c r="AI11" s="280"/>
    </row>
    <row r="12" spans="1:35" ht="27.75" customHeight="1">
      <c r="A12" s="770"/>
      <c r="B12" s="767"/>
      <c r="C12" s="257" t="s">
        <v>46</v>
      </c>
      <c r="D12" s="275"/>
      <c r="E12" s="275"/>
      <c r="F12" s="275"/>
      <c r="G12" s="275">
        <v>6722</v>
      </c>
      <c r="H12" s="275">
        <v>6722</v>
      </c>
      <c r="I12" s="280">
        <v>5252</v>
      </c>
      <c r="J12" s="280">
        <v>5082</v>
      </c>
      <c r="K12" s="280">
        <v>9643</v>
      </c>
      <c r="L12" s="280">
        <v>9365</v>
      </c>
      <c r="M12" s="280"/>
      <c r="N12" s="280"/>
      <c r="O12" s="280"/>
      <c r="P12" s="280"/>
      <c r="Q12" s="280"/>
      <c r="R12" s="24"/>
      <c r="S12" s="778"/>
      <c r="T12" s="767"/>
      <c r="U12" s="257" t="s">
        <v>46</v>
      </c>
      <c r="V12" s="275"/>
      <c r="W12" s="275"/>
      <c r="X12" s="275"/>
      <c r="Y12" s="275"/>
      <c r="Z12" s="275"/>
      <c r="AA12" s="280"/>
      <c r="AB12" s="280"/>
      <c r="AC12" s="280"/>
      <c r="AD12" s="280"/>
      <c r="AE12" s="280"/>
      <c r="AF12" s="280"/>
      <c r="AG12" s="280"/>
      <c r="AH12" s="280"/>
      <c r="AI12" s="280"/>
    </row>
    <row r="13" spans="1:35">
      <c r="A13" s="770"/>
      <c r="B13" s="772" t="s">
        <v>51</v>
      </c>
      <c r="C13" s="257" t="s">
        <v>44</v>
      </c>
      <c r="D13" s="275"/>
      <c r="E13" s="275"/>
      <c r="F13" s="275"/>
      <c r="G13" s="275">
        <v>332</v>
      </c>
      <c r="H13" s="275">
        <v>645</v>
      </c>
      <c r="I13" s="280">
        <v>597</v>
      </c>
      <c r="J13" s="280">
        <v>218</v>
      </c>
      <c r="K13" s="280">
        <v>264</v>
      </c>
      <c r="L13" s="280">
        <v>330</v>
      </c>
      <c r="M13" s="280"/>
      <c r="N13" s="280"/>
      <c r="O13" s="280"/>
      <c r="P13" s="280"/>
      <c r="Q13" s="280"/>
      <c r="R13" s="24"/>
      <c r="S13" s="778"/>
      <c r="T13" s="772" t="s">
        <v>51</v>
      </c>
      <c r="U13" s="257" t="s">
        <v>44</v>
      </c>
      <c r="V13" s="275"/>
      <c r="W13" s="275"/>
      <c r="X13" s="275"/>
      <c r="Y13" s="275"/>
      <c r="Z13" s="275"/>
      <c r="AA13" s="280"/>
      <c r="AB13" s="280"/>
      <c r="AC13" s="280"/>
      <c r="AD13" s="280"/>
      <c r="AE13" s="280"/>
      <c r="AF13" s="280"/>
      <c r="AG13" s="280"/>
      <c r="AH13" s="280"/>
      <c r="AI13" s="280"/>
    </row>
    <row r="14" spans="1:35">
      <c r="A14" s="770"/>
      <c r="B14" s="773"/>
      <c r="C14" s="257" t="s">
        <v>43</v>
      </c>
      <c r="D14" s="275"/>
      <c r="E14" s="275"/>
      <c r="F14" s="275"/>
      <c r="G14" s="275">
        <v>645</v>
      </c>
      <c r="H14" s="275">
        <v>332</v>
      </c>
      <c r="I14" s="280">
        <v>340</v>
      </c>
      <c r="J14" s="280">
        <v>81</v>
      </c>
      <c r="K14" s="280">
        <v>125</v>
      </c>
      <c r="L14" s="280">
        <v>133</v>
      </c>
      <c r="M14" s="280"/>
      <c r="N14" s="280"/>
      <c r="O14" s="280"/>
      <c r="P14" s="280"/>
      <c r="Q14" s="280"/>
      <c r="R14" s="24"/>
      <c r="S14" s="778"/>
      <c r="T14" s="773"/>
      <c r="U14" s="257" t="s">
        <v>43</v>
      </c>
      <c r="V14" s="275"/>
      <c r="W14" s="275"/>
      <c r="X14" s="275"/>
      <c r="Y14" s="275"/>
      <c r="Z14" s="275"/>
      <c r="AA14" s="280"/>
      <c r="AB14" s="280"/>
      <c r="AC14" s="280"/>
      <c r="AD14" s="280"/>
      <c r="AE14" s="280"/>
      <c r="AF14" s="280"/>
      <c r="AG14" s="280"/>
      <c r="AH14" s="280"/>
      <c r="AI14" s="280"/>
    </row>
    <row r="15" spans="1:35">
      <c r="A15" s="770"/>
      <c r="B15" s="776"/>
      <c r="C15" s="257" t="s">
        <v>46</v>
      </c>
      <c r="D15" s="275"/>
      <c r="E15" s="275"/>
      <c r="F15" s="275"/>
      <c r="G15" s="275">
        <v>977</v>
      </c>
      <c r="H15" s="275">
        <v>977</v>
      </c>
      <c r="I15" s="280">
        <v>937</v>
      </c>
      <c r="J15" s="280">
        <v>299</v>
      </c>
      <c r="K15" s="280">
        <v>389</v>
      </c>
      <c r="L15" s="280">
        <v>463</v>
      </c>
      <c r="M15" s="280"/>
      <c r="N15" s="280"/>
      <c r="O15" s="280"/>
      <c r="P15" s="280"/>
      <c r="Q15" s="280"/>
      <c r="R15" s="24"/>
      <c r="S15" s="778"/>
      <c r="T15" s="776"/>
      <c r="U15" s="257" t="s">
        <v>46</v>
      </c>
      <c r="V15" s="275"/>
      <c r="W15" s="275"/>
      <c r="X15" s="275"/>
      <c r="Y15" s="275"/>
      <c r="Z15" s="275"/>
      <c r="AA15" s="280"/>
      <c r="AB15" s="280"/>
      <c r="AC15" s="280"/>
      <c r="AD15" s="280"/>
      <c r="AE15" s="280"/>
      <c r="AF15" s="280"/>
      <c r="AG15" s="280"/>
      <c r="AH15" s="280"/>
      <c r="AI15" s="280"/>
    </row>
    <row r="16" spans="1:35" ht="15" customHeight="1">
      <c r="A16" s="770"/>
      <c r="B16" s="765" t="s">
        <v>59</v>
      </c>
      <c r="C16" s="257" t="s">
        <v>44</v>
      </c>
      <c r="D16" s="275"/>
      <c r="E16" s="275"/>
      <c r="F16" s="275"/>
      <c r="G16" s="275">
        <v>367</v>
      </c>
      <c r="H16" s="275">
        <v>369</v>
      </c>
      <c r="I16" s="280">
        <v>447</v>
      </c>
      <c r="J16" s="280">
        <v>973</v>
      </c>
      <c r="K16" s="280">
        <v>1297</v>
      </c>
      <c r="L16" s="280">
        <v>1451</v>
      </c>
      <c r="M16" s="280"/>
      <c r="N16" s="280"/>
      <c r="O16" s="280"/>
      <c r="P16" s="280"/>
      <c r="Q16" s="280"/>
      <c r="R16" s="24"/>
      <c r="S16" s="778"/>
      <c r="T16" s="765" t="s">
        <v>59</v>
      </c>
      <c r="U16" s="257" t="s">
        <v>44</v>
      </c>
      <c r="V16" s="275"/>
      <c r="W16" s="275"/>
      <c r="X16" s="275"/>
      <c r="Y16" s="275"/>
      <c r="Z16" s="275"/>
      <c r="AA16" s="280"/>
      <c r="AB16" s="280"/>
      <c r="AC16" s="280"/>
      <c r="AD16" s="280"/>
      <c r="AE16" s="280"/>
      <c r="AF16" s="280"/>
      <c r="AG16" s="280"/>
      <c r="AH16" s="280"/>
      <c r="AI16" s="280"/>
    </row>
    <row r="17" spans="1:35">
      <c r="A17" s="770"/>
      <c r="B17" s="766"/>
      <c r="C17" s="257" t="s">
        <v>43</v>
      </c>
      <c r="D17" s="275"/>
      <c r="E17" s="275"/>
      <c r="F17" s="275"/>
      <c r="G17" s="275">
        <v>83</v>
      </c>
      <c r="H17" s="275">
        <v>83</v>
      </c>
      <c r="I17" s="280">
        <v>129</v>
      </c>
      <c r="J17" s="280">
        <v>344</v>
      </c>
      <c r="K17" s="280">
        <v>476</v>
      </c>
      <c r="L17" s="280">
        <v>467</v>
      </c>
      <c r="M17" s="280"/>
      <c r="N17" s="280"/>
      <c r="O17" s="280"/>
      <c r="P17" s="280"/>
      <c r="Q17" s="280"/>
      <c r="R17" s="24"/>
      <c r="S17" s="778"/>
      <c r="T17" s="766"/>
      <c r="U17" s="257" t="s">
        <v>43</v>
      </c>
      <c r="V17" s="275"/>
      <c r="W17" s="275"/>
      <c r="X17" s="275"/>
      <c r="Y17" s="275"/>
      <c r="Z17" s="275"/>
      <c r="AA17" s="280"/>
      <c r="AB17" s="280"/>
      <c r="AC17" s="280"/>
      <c r="AD17" s="280"/>
      <c r="AE17" s="280"/>
      <c r="AF17" s="280"/>
      <c r="AG17" s="280"/>
      <c r="AH17" s="280"/>
      <c r="AI17" s="280"/>
    </row>
    <row r="18" spans="1:35" ht="26.25" customHeight="1">
      <c r="A18" s="770"/>
      <c r="B18" s="767"/>
      <c r="C18" s="257" t="s">
        <v>46</v>
      </c>
      <c r="D18" s="275"/>
      <c r="E18" s="275"/>
      <c r="F18" s="275"/>
      <c r="G18" s="275">
        <v>452</v>
      </c>
      <c r="H18" s="275">
        <v>452</v>
      </c>
      <c r="I18" s="280">
        <v>576</v>
      </c>
      <c r="J18" s="280">
        <v>1317</v>
      </c>
      <c r="K18" s="280">
        <v>1773</v>
      </c>
      <c r="L18" s="280">
        <v>1918</v>
      </c>
      <c r="M18" s="280"/>
      <c r="N18" s="280"/>
      <c r="O18" s="280"/>
      <c r="P18" s="280"/>
      <c r="Q18" s="280"/>
      <c r="R18" s="24"/>
      <c r="S18" s="778"/>
      <c r="T18" s="767"/>
      <c r="U18" s="257" t="s">
        <v>46</v>
      </c>
      <c r="V18" s="275"/>
      <c r="W18" s="275"/>
      <c r="X18" s="275"/>
      <c r="Y18" s="275"/>
      <c r="Z18" s="275"/>
      <c r="AA18" s="280"/>
      <c r="AB18" s="280"/>
      <c r="AC18" s="280"/>
      <c r="AD18" s="280"/>
      <c r="AE18" s="280"/>
      <c r="AF18" s="280"/>
      <c r="AG18" s="280"/>
      <c r="AH18" s="280"/>
      <c r="AI18" s="280"/>
    </row>
    <row r="19" spans="1:35">
      <c r="A19" s="770"/>
      <c r="B19" s="765" t="s">
        <v>53</v>
      </c>
      <c r="C19" s="257" t="s">
        <v>44</v>
      </c>
      <c r="D19" s="275"/>
      <c r="E19" s="275"/>
      <c r="F19" s="275"/>
      <c r="G19" s="275">
        <v>109</v>
      </c>
      <c r="H19" s="275">
        <v>109</v>
      </c>
      <c r="I19" s="280">
        <v>56</v>
      </c>
      <c r="J19" s="280">
        <v>111</v>
      </c>
      <c r="K19" s="280">
        <v>113</v>
      </c>
      <c r="L19" s="280">
        <v>126</v>
      </c>
      <c r="M19" s="280"/>
      <c r="N19" s="280"/>
      <c r="O19" s="280"/>
      <c r="P19" s="280"/>
      <c r="Q19" s="280"/>
      <c r="R19" s="24"/>
      <c r="S19" s="778"/>
      <c r="T19" s="772" t="s">
        <v>53</v>
      </c>
      <c r="U19" s="257" t="s">
        <v>44</v>
      </c>
      <c r="V19" s="275"/>
      <c r="W19" s="275"/>
      <c r="X19" s="275"/>
      <c r="Y19" s="275"/>
      <c r="Z19" s="275"/>
      <c r="AA19" s="280"/>
      <c r="AB19" s="280"/>
      <c r="AC19" s="280"/>
      <c r="AD19" s="280"/>
      <c r="AE19" s="280"/>
      <c r="AF19" s="280"/>
      <c r="AG19" s="280"/>
      <c r="AH19" s="280"/>
      <c r="AI19" s="280"/>
    </row>
    <row r="20" spans="1:35">
      <c r="A20" s="770"/>
      <c r="B20" s="766"/>
      <c r="C20" s="257" t="s">
        <v>43</v>
      </c>
      <c r="D20" s="275"/>
      <c r="E20" s="275"/>
      <c r="F20" s="275"/>
      <c r="G20" s="275">
        <v>44</v>
      </c>
      <c r="H20" s="275">
        <v>44</v>
      </c>
      <c r="I20" s="280">
        <v>22</v>
      </c>
      <c r="J20" s="280">
        <v>62</v>
      </c>
      <c r="K20" s="280">
        <v>35</v>
      </c>
      <c r="L20" s="280">
        <v>48</v>
      </c>
      <c r="M20" s="280"/>
      <c r="N20" s="280"/>
      <c r="O20" s="280"/>
      <c r="P20" s="280"/>
      <c r="Q20" s="280"/>
      <c r="R20" s="24"/>
      <c r="S20" s="778"/>
      <c r="T20" s="773"/>
      <c r="U20" s="257" t="s">
        <v>43</v>
      </c>
      <c r="V20" s="275"/>
      <c r="W20" s="275"/>
      <c r="X20" s="275"/>
      <c r="Y20" s="275"/>
      <c r="Z20" s="275"/>
      <c r="AA20" s="280"/>
      <c r="AB20" s="280"/>
      <c r="AC20" s="280"/>
      <c r="AD20" s="280"/>
      <c r="AE20" s="280"/>
      <c r="AF20" s="280"/>
      <c r="AG20" s="280"/>
      <c r="AH20" s="280"/>
      <c r="AI20" s="280"/>
    </row>
    <row r="21" spans="1:35">
      <c r="A21" s="770"/>
      <c r="B21" s="767"/>
      <c r="C21" s="257" t="s">
        <v>46</v>
      </c>
      <c r="D21" s="275"/>
      <c r="E21" s="275"/>
      <c r="F21" s="275"/>
      <c r="G21" s="275">
        <v>153</v>
      </c>
      <c r="H21" s="275">
        <v>153</v>
      </c>
      <c r="I21" s="280">
        <v>78</v>
      </c>
      <c r="J21" s="280">
        <v>173</v>
      </c>
      <c r="K21" s="280">
        <v>148</v>
      </c>
      <c r="L21" s="280">
        <v>174</v>
      </c>
      <c r="M21" s="280"/>
      <c r="N21" s="280"/>
      <c r="O21" s="280"/>
      <c r="P21" s="280"/>
      <c r="Q21" s="280"/>
      <c r="R21" s="24"/>
      <c r="S21" s="778"/>
      <c r="T21" s="776"/>
      <c r="U21" s="257" t="s">
        <v>46</v>
      </c>
      <c r="V21" s="275"/>
      <c r="W21" s="275"/>
      <c r="X21" s="275"/>
      <c r="Y21" s="275"/>
      <c r="Z21" s="275"/>
      <c r="AA21" s="280"/>
      <c r="AB21" s="280"/>
      <c r="AC21" s="280"/>
      <c r="AD21" s="280"/>
      <c r="AE21" s="280"/>
      <c r="AF21" s="280"/>
      <c r="AG21" s="280"/>
      <c r="AH21" s="280"/>
      <c r="AI21" s="280"/>
    </row>
    <row r="22" spans="1:35">
      <c r="A22" s="770"/>
      <c r="B22" s="765" t="s">
        <v>58</v>
      </c>
      <c r="C22" s="257" t="s">
        <v>44</v>
      </c>
      <c r="D22" s="275"/>
      <c r="E22" s="275"/>
      <c r="F22" s="275"/>
      <c r="G22" s="275">
        <v>433</v>
      </c>
      <c r="H22" s="275">
        <v>503</v>
      </c>
      <c r="I22" s="280">
        <v>462</v>
      </c>
      <c r="J22" s="280">
        <v>598</v>
      </c>
      <c r="K22" s="280">
        <v>1062</v>
      </c>
      <c r="L22" s="280">
        <v>987</v>
      </c>
      <c r="M22" s="280"/>
      <c r="N22" s="280"/>
      <c r="O22" s="280"/>
      <c r="P22" s="280"/>
      <c r="Q22" s="280"/>
      <c r="R22" s="24"/>
      <c r="S22" s="778"/>
      <c r="T22" s="765" t="s">
        <v>58</v>
      </c>
      <c r="U22" s="257" t="s">
        <v>44</v>
      </c>
      <c r="V22" s="275"/>
      <c r="W22" s="275"/>
      <c r="X22" s="275"/>
      <c r="Y22" s="275"/>
      <c r="Z22" s="275"/>
      <c r="AA22" s="280"/>
      <c r="AB22" s="280"/>
      <c r="AC22" s="280"/>
      <c r="AD22" s="280"/>
      <c r="AE22" s="280"/>
      <c r="AF22" s="280"/>
      <c r="AG22" s="280"/>
      <c r="AH22" s="280"/>
      <c r="AI22" s="280"/>
    </row>
    <row r="23" spans="1:35">
      <c r="A23" s="770"/>
      <c r="B23" s="766"/>
      <c r="C23" s="257" t="s">
        <v>43</v>
      </c>
      <c r="D23" s="275"/>
      <c r="E23" s="275"/>
      <c r="F23" s="275"/>
      <c r="G23" s="275">
        <v>726</v>
      </c>
      <c r="H23" s="275">
        <v>1044</v>
      </c>
      <c r="I23" s="280">
        <v>931</v>
      </c>
      <c r="J23" s="280">
        <v>1180</v>
      </c>
      <c r="K23" s="280">
        <v>2472</v>
      </c>
      <c r="L23" s="280">
        <v>2151</v>
      </c>
      <c r="M23" s="280"/>
      <c r="N23" s="280"/>
      <c r="O23" s="280"/>
      <c r="P23" s="280"/>
      <c r="Q23" s="280"/>
      <c r="R23" s="24"/>
      <c r="S23" s="778"/>
      <c r="T23" s="766"/>
      <c r="U23" s="257" t="s">
        <v>43</v>
      </c>
      <c r="V23" s="275"/>
      <c r="W23" s="275"/>
      <c r="X23" s="275"/>
      <c r="Y23" s="275"/>
      <c r="Z23" s="275"/>
      <c r="AA23" s="280"/>
      <c r="AB23" s="280"/>
      <c r="AC23" s="280"/>
      <c r="AD23" s="280"/>
      <c r="AE23" s="280"/>
      <c r="AF23" s="280"/>
      <c r="AG23" s="280"/>
      <c r="AH23" s="280"/>
      <c r="AI23" s="280"/>
    </row>
    <row r="24" spans="1:35">
      <c r="A24" s="770"/>
      <c r="B24" s="767"/>
      <c r="C24" s="257" t="s">
        <v>46</v>
      </c>
      <c r="D24" s="275"/>
      <c r="E24" s="275"/>
      <c r="F24" s="275"/>
      <c r="G24" s="275">
        <v>1159</v>
      </c>
      <c r="H24" s="275">
        <v>1547</v>
      </c>
      <c r="I24" s="280">
        <v>1393</v>
      </c>
      <c r="J24" s="280">
        <v>1778</v>
      </c>
      <c r="K24" s="280">
        <v>3534</v>
      </c>
      <c r="L24" s="280">
        <v>3138</v>
      </c>
      <c r="M24" s="280"/>
      <c r="N24" s="280"/>
      <c r="O24" s="280"/>
      <c r="P24" s="280"/>
      <c r="Q24" s="280"/>
      <c r="R24" s="24"/>
      <c r="S24" s="778"/>
      <c r="T24" s="767"/>
      <c r="U24" s="257" t="s">
        <v>46</v>
      </c>
      <c r="V24" s="275"/>
      <c r="W24" s="275"/>
      <c r="X24" s="275"/>
      <c r="Y24" s="275"/>
      <c r="Z24" s="275"/>
      <c r="AA24" s="280"/>
      <c r="AB24" s="280"/>
      <c r="AC24" s="280"/>
      <c r="AD24" s="280"/>
      <c r="AE24" s="280"/>
      <c r="AF24" s="280"/>
      <c r="AG24" s="280"/>
      <c r="AH24" s="280"/>
      <c r="AI24" s="280"/>
    </row>
    <row r="25" spans="1:35">
      <c r="A25" s="770"/>
      <c r="B25" s="765" t="s">
        <v>57</v>
      </c>
      <c r="C25" s="257" t="s">
        <v>44</v>
      </c>
      <c r="D25" s="275"/>
      <c r="E25" s="275"/>
      <c r="F25" s="275"/>
      <c r="G25" s="275">
        <v>41</v>
      </c>
      <c r="H25" s="275">
        <v>983</v>
      </c>
      <c r="I25" s="280"/>
      <c r="J25" s="280">
        <v>15</v>
      </c>
      <c r="K25" s="280"/>
      <c r="L25" s="280">
        <v>105</v>
      </c>
      <c r="M25" s="280"/>
      <c r="N25" s="280"/>
      <c r="O25" s="280"/>
      <c r="P25" s="280"/>
      <c r="Q25" s="280"/>
      <c r="R25" s="24"/>
      <c r="S25" s="778"/>
      <c r="T25" s="765" t="s">
        <v>57</v>
      </c>
      <c r="U25" s="257" t="s">
        <v>44</v>
      </c>
      <c r="V25" s="275"/>
      <c r="W25" s="275"/>
      <c r="X25" s="275"/>
      <c r="Y25" s="275"/>
      <c r="Z25" s="275"/>
      <c r="AA25" s="280"/>
      <c r="AB25" s="280"/>
      <c r="AC25" s="280"/>
      <c r="AD25" s="280"/>
      <c r="AE25" s="280"/>
      <c r="AF25" s="280"/>
      <c r="AG25" s="280"/>
      <c r="AH25" s="280"/>
      <c r="AI25" s="280"/>
    </row>
    <row r="26" spans="1:35">
      <c r="A26" s="770"/>
      <c r="B26" s="766"/>
      <c r="C26" s="257" t="s">
        <v>43</v>
      </c>
      <c r="D26" s="275"/>
      <c r="E26" s="275"/>
      <c r="F26" s="275"/>
      <c r="G26" s="275">
        <v>57</v>
      </c>
      <c r="H26" s="275">
        <v>1059</v>
      </c>
      <c r="I26" s="280"/>
      <c r="J26" s="280">
        <v>5</v>
      </c>
      <c r="K26" s="280"/>
      <c r="L26" s="280">
        <v>46</v>
      </c>
      <c r="M26" s="280"/>
      <c r="N26" s="280"/>
      <c r="O26" s="280"/>
      <c r="P26" s="280"/>
      <c r="Q26" s="280"/>
      <c r="R26" s="24"/>
      <c r="S26" s="778"/>
      <c r="T26" s="766"/>
      <c r="U26" s="257" t="s">
        <v>43</v>
      </c>
      <c r="V26" s="275"/>
      <c r="W26" s="275"/>
      <c r="X26" s="275"/>
      <c r="Y26" s="275"/>
      <c r="Z26" s="275"/>
      <c r="AA26" s="280"/>
      <c r="AB26" s="280"/>
      <c r="AC26" s="280"/>
      <c r="AD26" s="280"/>
      <c r="AE26" s="280"/>
      <c r="AF26" s="280"/>
      <c r="AG26" s="280"/>
      <c r="AH26" s="280"/>
      <c r="AI26" s="280"/>
    </row>
    <row r="27" spans="1:35">
      <c r="A27" s="770"/>
      <c r="B27" s="767"/>
      <c r="C27" s="257" t="s">
        <v>46</v>
      </c>
      <c r="D27" s="275"/>
      <c r="E27" s="275"/>
      <c r="F27" s="275"/>
      <c r="G27" s="275">
        <v>98</v>
      </c>
      <c r="H27" s="275">
        <v>2042</v>
      </c>
      <c r="I27" s="280"/>
      <c r="J27" s="280">
        <v>20</v>
      </c>
      <c r="K27" s="280"/>
      <c r="L27" s="280">
        <v>151</v>
      </c>
      <c r="M27" s="280"/>
      <c r="N27" s="280"/>
      <c r="O27" s="280"/>
      <c r="P27" s="280"/>
      <c r="Q27" s="280"/>
      <c r="R27" s="24"/>
      <c r="S27" s="778"/>
      <c r="T27" s="767"/>
      <c r="U27" s="257" t="s">
        <v>46</v>
      </c>
      <c r="V27" s="275"/>
      <c r="W27" s="275"/>
      <c r="X27" s="275"/>
      <c r="Y27" s="275"/>
      <c r="Z27" s="275"/>
      <c r="AA27" s="280"/>
      <c r="AB27" s="280"/>
      <c r="AC27" s="280"/>
      <c r="AD27" s="280"/>
      <c r="AE27" s="280"/>
      <c r="AF27" s="280"/>
      <c r="AG27" s="280"/>
      <c r="AH27" s="280"/>
      <c r="AI27" s="280"/>
    </row>
    <row r="28" spans="1:35">
      <c r="A28" s="770"/>
      <c r="B28" s="765" t="s">
        <v>56</v>
      </c>
      <c r="C28" s="257" t="s">
        <v>44</v>
      </c>
      <c r="D28" s="275"/>
      <c r="E28" s="275"/>
      <c r="F28" s="275"/>
      <c r="G28" s="275">
        <v>374</v>
      </c>
      <c r="H28" s="275">
        <v>374</v>
      </c>
      <c r="I28" s="280"/>
      <c r="J28" s="280"/>
      <c r="K28" s="280"/>
      <c r="L28" s="280"/>
      <c r="M28" s="280"/>
      <c r="N28" s="280"/>
      <c r="O28" s="280"/>
      <c r="P28" s="280"/>
      <c r="Q28" s="280"/>
      <c r="R28" s="24"/>
      <c r="S28" s="778"/>
      <c r="T28" s="765" t="s">
        <v>56</v>
      </c>
      <c r="U28" s="257" t="s">
        <v>44</v>
      </c>
      <c r="V28" s="275"/>
      <c r="W28" s="275"/>
      <c r="X28" s="275"/>
      <c r="Y28" s="275"/>
      <c r="Z28" s="275"/>
      <c r="AA28" s="280"/>
      <c r="AB28" s="280"/>
      <c r="AC28" s="280"/>
      <c r="AD28" s="280"/>
      <c r="AE28" s="280"/>
      <c r="AF28" s="280"/>
      <c r="AG28" s="280"/>
      <c r="AH28" s="280"/>
      <c r="AI28" s="280"/>
    </row>
    <row r="29" spans="1:35">
      <c r="A29" s="770"/>
      <c r="B29" s="766"/>
      <c r="C29" s="257" t="s">
        <v>43</v>
      </c>
      <c r="D29" s="275"/>
      <c r="E29" s="275"/>
      <c r="F29" s="275"/>
      <c r="G29" s="275">
        <v>158</v>
      </c>
      <c r="H29" s="275">
        <v>158</v>
      </c>
      <c r="I29" s="280"/>
      <c r="J29" s="280"/>
      <c r="K29" s="280"/>
      <c r="L29" s="280"/>
      <c r="M29" s="280"/>
      <c r="N29" s="280"/>
      <c r="O29" s="280"/>
      <c r="P29" s="280"/>
      <c r="Q29" s="280"/>
      <c r="R29" s="24"/>
      <c r="S29" s="778"/>
      <c r="T29" s="766"/>
      <c r="U29" s="257" t="s">
        <v>43</v>
      </c>
      <c r="V29" s="275"/>
      <c r="W29" s="275"/>
      <c r="X29" s="275"/>
      <c r="Y29" s="275"/>
      <c r="Z29" s="275"/>
      <c r="AA29" s="280"/>
      <c r="AB29" s="280"/>
      <c r="AC29" s="280"/>
      <c r="AD29" s="280"/>
      <c r="AE29" s="280"/>
      <c r="AF29" s="280"/>
      <c r="AG29" s="280"/>
      <c r="AH29" s="280"/>
      <c r="AI29" s="280"/>
    </row>
    <row r="30" spans="1:35">
      <c r="A30" s="770"/>
      <c r="B30" s="767"/>
      <c r="C30" s="257" t="s">
        <v>46</v>
      </c>
      <c r="D30" s="275"/>
      <c r="E30" s="275"/>
      <c r="F30" s="275"/>
      <c r="G30" s="275">
        <v>532</v>
      </c>
      <c r="H30" s="275">
        <v>532</v>
      </c>
      <c r="I30" s="280"/>
      <c r="J30" s="280"/>
      <c r="K30" s="280"/>
      <c r="L30" s="280"/>
      <c r="M30" s="280"/>
      <c r="N30" s="280"/>
      <c r="O30" s="280"/>
      <c r="P30" s="280"/>
      <c r="Q30" s="280"/>
      <c r="R30" s="24"/>
      <c r="S30" s="778"/>
      <c r="T30" s="767"/>
      <c r="U30" s="257" t="s">
        <v>46</v>
      </c>
      <c r="V30" s="275"/>
      <c r="W30" s="275"/>
      <c r="X30" s="275"/>
      <c r="Y30" s="275"/>
      <c r="Z30" s="275"/>
      <c r="AA30" s="280"/>
      <c r="AB30" s="280"/>
      <c r="AC30" s="280"/>
      <c r="AD30" s="280"/>
      <c r="AE30" s="280"/>
      <c r="AF30" s="280"/>
      <c r="AG30" s="280"/>
      <c r="AH30" s="280"/>
      <c r="AI30" s="280"/>
    </row>
    <row r="31" spans="1:35" s="51" customFormat="1">
      <c r="A31" s="770"/>
      <c r="B31" s="765" t="s">
        <v>46</v>
      </c>
      <c r="C31" s="257" t="s">
        <v>44</v>
      </c>
      <c r="D31" s="277"/>
      <c r="E31" s="277"/>
      <c r="F31" s="277"/>
      <c r="G31" s="277">
        <v>6717</v>
      </c>
      <c r="H31" s="277">
        <v>8101</v>
      </c>
      <c r="I31" s="281">
        <v>6506</v>
      </c>
      <c r="J31" s="281">
        <v>8050</v>
      </c>
      <c r="K31" s="281">
        <v>10445</v>
      </c>
      <c r="L31" s="281">
        <v>10822</v>
      </c>
      <c r="M31" s="281"/>
      <c r="N31" s="281"/>
      <c r="O31" s="281"/>
      <c r="P31" s="281"/>
      <c r="Q31" s="281"/>
      <c r="R31" s="29"/>
      <c r="S31" s="778"/>
      <c r="T31" s="772" t="s">
        <v>46</v>
      </c>
      <c r="U31" s="257" t="s">
        <v>44</v>
      </c>
      <c r="V31" s="277"/>
      <c r="W31" s="277"/>
      <c r="X31" s="277"/>
      <c r="Y31" s="277"/>
      <c r="Z31" s="277"/>
      <c r="AA31" s="281"/>
      <c r="AB31" s="281"/>
      <c r="AC31" s="281"/>
      <c r="AD31" s="281"/>
      <c r="AE31" s="281"/>
      <c r="AF31" s="281"/>
      <c r="AG31" s="281"/>
      <c r="AH31" s="281"/>
      <c r="AI31" s="281"/>
    </row>
    <row r="32" spans="1:35" s="51" customFormat="1">
      <c r="A32" s="770"/>
      <c r="B32" s="766"/>
      <c r="C32" s="257" t="s">
        <v>43</v>
      </c>
      <c r="D32" s="277"/>
      <c r="E32" s="277"/>
      <c r="F32" s="277"/>
      <c r="G32" s="277">
        <v>6828</v>
      </c>
      <c r="H32" s="277">
        <v>7978</v>
      </c>
      <c r="I32" s="281">
        <v>5823</v>
      </c>
      <c r="J32" s="281">
        <v>6685</v>
      </c>
      <c r="K32" s="281">
        <v>10533</v>
      </c>
      <c r="L32" s="281">
        <v>10680</v>
      </c>
      <c r="M32" s="281"/>
      <c r="N32" s="281"/>
      <c r="O32" s="281"/>
      <c r="P32" s="281"/>
      <c r="Q32" s="281"/>
      <c r="R32" s="29"/>
      <c r="S32" s="778"/>
      <c r="T32" s="773"/>
      <c r="U32" s="257" t="s">
        <v>43</v>
      </c>
      <c r="V32" s="277"/>
      <c r="W32" s="277"/>
      <c r="X32" s="277"/>
      <c r="Y32" s="277"/>
      <c r="Z32" s="277"/>
      <c r="AA32" s="281"/>
      <c r="AB32" s="281"/>
      <c r="AC32" s="281"/>
      <c r="AD32" s="281"/>
      <c r="AE32" s="281"/>
      <c r="AF32" s="281"/>
      <c r="AG32" s="281"/>
      <c r="AH32" s="281"/>
      <c r="AI32" s="281"/>
    </row>
    <row r="33" spans="1:35" s="51" customFormat="1" ht="15" thickBot="1">
      <c r="A33" s="775"/>
      <c r="B33" s="767"/>
      <c r="C33" s="257" t="s">
        <v>46</v>
      </c>
      <c r="D33" s="277"/>
      <c r="E33" s="277"/>
      <c r="F33" s="277"/>
      <c r="G33" s="277">
        <v>13545</v>
      </c>
      <c r="H33" s="277">
        <v>16079</v>
      </c>
      <c r="I33" s="281">
        <v>12329</v>
      </c>
      <c r="J33" s="281">
        <v>14735</v>
      </c>
      <c r="K33" s="281">
        <v>20978</v>
      </c>
      <c r="L33" s="281">
        <v>21502</v>
      </c>
      <c r="M33" s="281"/>
      <c r="N33" s="281"/>
      <c r="O33" s="281"/>
      <c r="P33" s="281"/>
      <c r="Q33" s="281"/>
      <c r="R33" s="29"/>
      <c r="S33" s="779"/>
      <c r="T33" s="774"/>
      <c r="U33" s="258" t="s">
        <v>46</v>
      </c>
      <c r="V33" s="282"/>
      <c r="W33" s="282"/>
      <c r="X33" s="282"/>
      <c r="Y33" s="282"/>
      <c r="Z33" s="282"/>
      <c r="AA33" s="284"/>
      <c r="AB33" s="284"/>
      <c r="AC33" s="284"/>
      <c r="AD33" s="284"/>
      <c r="AE33" s="284"/>
      <c r="AF33" s="284"/>
      <c r="AG33" s="284"/>
      <c r="AH33" s="284"/>
      <c r="AI33" s="284"/>
    </row>
    <row r="34" spans="1:35">
      <c r="A34" s="769" t="s">
        <v>13</v>
      </c>
      <c r="B34" s="765" t="s">
        <v>52</v>
      </c>
      <c r="C34" s="257" t="s">
        <v>44</v>
      </c>
      <c r="D34" s="275"/>
      <c r="E34" s="275">
        <v>241</v>
      </c>
      <c r="F34" s="275"/>
      <c r="G34" s="275"/>
      <c r="H34" s="275"/>
      <c r="I34" s="280"/>
      <c r="J34" s="275"/>
      <c r="K34" s="275"/>
      <c r="L34" s="275"/>
      <c r="M34" s="275"/>
      <c r="N34" s="275"/>
      <c r="O34" s="275"/>
      <c r="P34" s="275"/>
      <c r="Q34" s="275"/>
      <c r="R34" s="24"/>
    </row>
    <row r="35" spans="1:35">
      <c r="A35" s="770"/>
      <c r="B35" s="766"/>
      <c r="C35" s="257" t="s">
        <v>43</v>
      </c>
      <c r="D35" s="275"/>
      <c r="E35" s="275">
        <v>530</v>
      </c>
      <c r="F35" s="275"/>
      <c r="G35" s="275"/>
      <c r="H35" s="275"/>
      <c r="I35" s="280"/>
      <c r="J35" s="275"/>
      <c r="K35" s="275"/>
      <c r="L35" s="275"/>
      <c r="M35" s="275"/>
      <c r="N35" s="275"/>
      <c r="O35" s="275"/>
      <c r="P35" s="275"/>
      <c r="Q35" s="275"/>
      <c r="R35" s="24"/>
    </row>
    <row r="36" spans="1:35">
      <c r="A36" s="770"/>
      <c r="B36" s="767"/>
      <c r="C36" s="257" t="s">
        <v>46</v>
      </c>
      <c r="D36" s="275"/>
      <c r="E36" s="275">
        <v>771</v>
      </c>
      <c r="F36" s="275">
        <v>1608</v>
      </c>
      <c r="G36" s="275"/>
      <c r="H36" s="275"/>
      <c r="I36" s="280"/>
      <c r="J36" s="275"/>
      <c r="K36" s="275"/>
      <c r="L36" s="275"/>
      <c r="M36" s="275"/>
      <c r="N36" s="275"/>
      <c r="O36" s="275"/>
      <c r="P36" s="275"/>
      <c r="Q36" s="275"/>
      <c r="R36" s="24"/>
    </row>
    <row r="37" spans="1:35">
      <c r="A37" s="770"/>
      <c r="B37" s="765" t="s">
        <v>81</v>
      </c>
      <c r="C37" s="257" t="s">
        <v>44</v>
      </c>
      <c r="D37" s="275"/>
      <c r="E37" s="275"/>
      <c r="F37" s="275"/>
      <c r="G37" s="275"/>
      <c r="H37" s="275"/>
      <c r="I37" s="280"/>
      <c r="J37" s="275"/>
      <c r="K37" s="275"/>
      <c r="L37" s="275"/>
      <c r="M37" s="275"/>
      <c r="N37" s="275"/>
      <c r="O37" s="275"/>
      <c r="P37" s="275"/>
      <c r="Q37" s="275"/>
      <c r="R37" s="24"/>
      <c r="S37" s="149" t="s">
        <v>26</v>
      </c>
      <c r="V37" s="24"/>
      <c r="W37" s="24"/>
      <c r="X37" s="24"/>
    </row>
    <row r="38" spans="1:35">
      <c r="A38" s="770"/>
      <c r="B38" s="766"/>
      <c r="C38" s="257" t="s">
        <v>43</v>
      </c>
      <c r="D38" s="275"/>
      <c r="E38" s="275"/>
      <c r="F38" s="275"/>
      <c r="G38" s="275"/>
      <c r="H38" s="275"/>
      <c r="I38" s="280"/>
      <c r="J38" s="275"/>
      <c r="K38" s="275"/>
      <c r="L38" s="275"/>
      <c r="M38" s="275"/>
      <c r="N38" s="275"/>
      <c r="O38" s="275"/>
      <c r="P38" s="275"/>
      <c r="Q38" s="275"/>
      <c r="R38" s="24"/>
      <c r="S38" s="24"/>
      <c r="T38" s="24"/>
      <c r="U38" s="24"/>
      <c r="V38" s="24"/>
      <c r="W38" s="24"/>
      <c r="X38" s="24"/>
    </row>
    <row r="39" spans="1:35">
      <c r="A39" s="770"/>
      <c r="B39" s="767"/>
      <c r="C39" s="257" t="s">
        <v>46</v>
      </c>
      <c r="D39" s="275"/>
      <c r="E39" s="275"/>
      <c r="F39" s="275">
        <v>465</v>
      </c>
      <c r="G39" s="275"/>
      <c r="H39" s="275"/>
      <c r="I39" s="280"/>
      <c r="J39" s="275"/>
      <c r="K39" s="275"/>
      <c r="L39" s="275"/>
      <c r="M39" s="275"/>
      <c r="N39" s="275"/>
      <c r="O39" s="275"/>
      <c r="P39" s="275"/>
      <c r="Q39" s="275"/>
      <c r="R39" s="24"/>
      <c r="S39" s="698" t="s">
        <v>120</v>
      </c>
      <c r="T39" s="698"/>
      <c r="U39" s="698"/>
      <c r="V39" s="698"/>
      <c r="W39" s="698"/>
      <c r="X39" s="698"/>
      <c r="Y39" s="698"/>
      <c r="Z39" s="698"/>
      <c r="AA39" s="698"/>
      <c r="AB39" s="698"/>
      <c r="AC39" s="698"/>
      <c r="AD39" s="698"/>
      <c r="AE39" s="698"/>
    </row>
    <row r="40" spans="1:35" ht="15" customHeight="1">
      <c r="A40" s="770"/>
      <c r="B40" s="765" t="s">
        <v>60</v>
      </c>
      <c r="C40" s="257" t="s">
        <v>44</v>
      </c>
      <c r="D40" s="275"/>
      <c r="E40" s="275">
        <v>131</v>
      </c>
      <c r="F40" s="275"/>
      <c r="G40" s="275"/>
      <c r="H40" s="275"/>
      <c r="I40" s="280"/>
      <c r="J40" s="275"/>
      <c r="K40" s="275"/>
      <c r="L40" s="275"/>
      <c r="M40" s="275"/>
      <c r="N40" s="275"/>
      <c r="O40" s="275"/>
      <c r="P40" s="275"/>
      <c r="Q40" s="275"/>
      <c r="R40" s="24"/>
      <c r="S40" s="698"/>
      <c r="T40" s="698"/>
      <c r="U40" s="698"/>
      <c r="V40" s="698"/>
      <c r="W40" s="698"/>
      <c r="X40" s="698"/>
      <c r="Y40" s="698"/>
      <c r="Z40" s="698"/>
      <c r="AA40" s="698"/>
      <c r="AB40" s="698"/>
      <c r="AC40" s="698"/>
      <c r="AD40" s="698"/>
      <c r="AE40" s="698"/>
    </row>
    <row r="41" spans="1:35">
      <c r="A41" s="770"/>
      <c r="B41" s="766"/>
      <c r="C41" s="257" t="s">
        <v>43</v>
      </c>
      <c r="D41" s="275"/>
      <c r="E41" s="275">
        <v>437</v>
      </c>
      <c r="F41" s="275"/>
      <c r="G41" s="275"/>
      <c r="H41" s="275"/>
      <c r="I41" s="280"/>
      <c r="J41" s="275"/>
      <c r="K41" s="275"/>
      <c r="L41" s="275"/>
      <c r="M41" s="275"/>
      <c r="N41" s="275"/>
      <c r="O41" s="275"/>
      <c r="P41" s="275"/>
      <c r="Q41" s="275"/>
      <c r="R41" s="24"/>
      <c r="S41" s="698"/>
      <c r="T41" s="698"/>
      <c r="U41" s="698"/>
      <c r="V41" s="698"/>
      <c r="W41" s="698"/>
      <c r="X41" s="698"/>
      <c r="Y41" s="698"/>
      <c r="Z41" s="698"/>
      <c r="AA41" s="698"/>
      <c r="AB41" s="698"/>
      <c r="AC41" s="698"/>
      <c r="AD41" s="698"/>
      <c r="AE41" s="698"/>
    </row>
    <row r="42" spans="1:35" ht="24" customHeight="1">
      <c r="A42" s="770"/>
      <c r="B42" s="767"/>
      <c r="C42" s="257" t="s">
        <v>46</v>
      </c>
      <c r="D42" s="275"/>
      <c r="E42" s="275">
        <v>568</v>
      </c>
      <c r="F42" s="275">
        <v>2202</v>
      </c>
      <c r="G42" s="275"/>
      <c r="H42" s="275"/>
      <c r="I42" s="280"/>
      <c r="J42" s="275"/>
      <c r="K42" s="275"/>
      <c r="L42" s="275"/>
      <c r="M42" s="275"/>
      <c r="N42" s="275"/>
      <c r="O42" s="275"/>
      <c r="P42" s="275"/>
      <c r="Q42" s="275"/>
      <c r="R42" s="24"/>
      <c r="S42" s="685" t="s">
        <v>149</v>
      </c>
      <c r="T42" s="685"/>
      <c r="U42" s="685"/>
      <c r="V42" s="685"/>
      <c r="W42" s="685"/>
      <c r="X42" s="685"/>
      <c r="Y42" s="685"/>
      <c r="Z42" s="685"/>
      <c r="AA42" s="685"/>
      <c r="AB42" s="685"/>
      <c r="AC42" s="685"/>
      <c r="AD42" s="685"/>
      <c r="AE42" s="685"/>
    </row>
    <row r="43" spans="1:35" ht="15" customHeight="1">
      <c r="A43" s="770"/>
      <c r="B43" s="765" t="s">
        <v>51</v>
      </c>
      <c r="C43" s="257" t="s">
        <v>44</v>
      </c>
      <c r="D43" s="275"/>
      <c r="E43" s="275"/>
      <c r="F43" s="275"/>
      <c r="G43" s="275"/>
      <c r="H43" s="275"/>
      <c r="I43" s="280"/>
      <c r="J43" s="275"/>
      <c r="K43" s="275"/>
      <c r="L43" s="275"/>
      <c r="M43" s="275"/>
      <c r="N43" s="275"/>
      <c r="O43" s="275"/>
      <c r="P43" s="275"/>
      <c r="Q43" s="275"/>
      <c r="R43" s="24"/>
      <c r="S43" s="685"/>
      <c r="T43" s="685"/>
      <c r="U43" s="685"/>
      <c r="V43" s="685"/>
      <c r="W43" s="685"/>
      <c r="X43" s="685"/>
      <c r="Y43" s="685"/>
      <c r="Z43" s="685"/>
      <c r="AA43" s="685"/>
      <c r="AB43" s="685"/>
      <c r="AC43" s="685"/>
      <c r="AD43" s="685"/>
      <c r="AE43" s="685"/>
    </row>
    <row r="44" spans="1:35">
      <c r="A44" s="770"/>
      <c r="B44" s="766"/>
      <c r="C44" s="257" t="s">
        <v>43</v>
      </c>
      <c r="D44" s="275"/>
      <c r="E44" s="275"/>
      <c r="F44" s="275"/>
      <c r="G44" s="275"/>
      <c r="H44" s="275"/>
      <c r="I44" s="280"/>
      <c r="J44" s="275"/>
      <c r="K44" s="275"/>
      <c r="L44" s="275"/>
      <c r="M44" s="275"/>
      <c r="N44" s="275"/>
      <c r="O44" s="275"/>
      <c r="P44" s="275"/>
      <c r="Q44" s="275"/>
      <c r="R44" s="24"/>
      <c r="S44" s="685"/>
      <c r="T44" s="685"/>
      <c r="U44" s="685"/>
      <c r="V44" s="685"/>
      <c r="W44" s="685"/>
      <c r="X44" s="685"/>
      <c r="Y44" s="685"/>
      <c r="Z44" s="685"/>
      <c r="AA44" s="685"/>
      <c r="AB44" s="685"/>
      <c r="AC44" s="685"/>
      <c r="AD44" s="685"/>
      <c r="AE44" s="685"/>
    </row>
    <row r="45" spans="1:35" ht="15" customHeight="1">
      <c r="A45" s="770"/>
      <c r="B45" s="767"/>
      <c r="C45" s="257" t="s">
        <v>46</v>
      </c>
      <c r="D45" s="275"/>
      <c r="E45" s="275"/>
      <c r="F45" s="275">
        <v>778</v>
      </c>
      <c r="G45" s="275"/>
      <c r="H45" s="275"/>
      <c r="I45" s="280"/>
      <c r="J45" s="275"/>
      <c r="K45" s="275"/>
      <c r="L45" s="275"/>
      <c r="M45" s="275"/>
      <c r="N45" s="275"/>
      <c r="O45" s="275"/>
      <c r="P45" s="275"/>
      <c r="Q45" s="275"/>
      <c r="R45" s="24"/>
      <c r="S45" s="152" t="s">
        <v>104</v>
      </c>
      <c r="T45" s="152"/>
      <c r="U45" s="152"/>
      <c r="V45" s="152"/>
      <c r="W45" s="152"/>
      <c r="X45" s="152"/>
      <c r="Y45" s="152"/>
      <c r="Z45" s="152"/>
      <c r="AA45" s="152"/>
      <c r="AB45" s="152"/>
      <c r="AC45" s="152"/>
      <c r="AD45" s="152"/>
      <c r="AE45" s="152"/>
    </row>
    <row r="46" spans="1:35" ht="15" customHeight="1">
      <c r="A46" s="770"/>
      <c r="B46" s="765" t="s">
        <v>59</v>
      </c>
      <c r="C46" s="257" t="s">
        <v>44</v>
      </c>
      <c r="D46" s="275"/>
      <c r="E46" s="275"/>
      <c r="F46" s="275"/>
      <c r="G46" s="275"/>
      <c r="H46" s="275"/>
      <c r="I46" s="280"/>
      <c r="J46" s="275"/>
      <c r="K46" s="275"/>
      <c r="L46" s="275"/>
      <c r="M46" s="275"/>
      <c r="N46" s="275"/>
      <c r="O46" s="275"/>
      <c r="P46" s="275"/>
      <c r="Q46" s="275"/>
      <c r="R46" s="24"/>
      <c r="S46" s="152" t="s">
        <v>427</v>
      </c>
      <c r="T46" s="152"/>
      <c r="U46" s="152"/>
      <c r="V46" s="152"/>
      <c r="W46" s="152"/>
      <c r="X46" s="152"/>
      <c r="Y46" s="152"/>
      <c r="Z46" s="152"/>
      <c r="AA46" s="152"/>
      <c r="AB46" s="152"/>
      <c r="AC46" s="152"/>
      <c r="AD46" s="152"/>
      <c r="AE46" s="152"/>
    </row>
    <row r="47" spans="1:35">
      <c r="A47" s="770"/>
      <c r="B47" s="766"/>
      <c r="C47" s="257" t="s">
        <v>43</v>
      </c>
      <c r="D47" s="275"/>
      <c r="E47" s="275"/>
      <c r="F47" s="275"/>
      <c r="G47" s="275"/>
      <c r="H47" s="275"/>
      <c r="I47" s="280"/>
      <c r="J47" s="275"/>
      <c r="K47" s="275"/>
      <c r="L47" s="275"/>
      <c r="M47" s="275"/>
      <c r="N47" s="275"/>
      <c r="O47" s="275"/>
      <c r="P47" s="275"/>
      <c r="Q47" s="275"/>
      <c r="R47" s="24"/>
      <c r="S47" s="151"/>
      <c r="T47" s="151"/>
      <c r="U47" s="151"/>
      <c r="V47" s="151"/>
      <c r="W47" s="151"/>
      <c r="X47" s="151"/>
      <c r="Y47" s="151"/>
      <c r="Z47" s="151"/>
      <c r="AA47" s="151"/>
      <c r="AB47" s="151"/>
      <c r="AC47" s="151"/>
      <c r="AD47" s="151"/>
      <c r="AE47" s="151"/>
    </row>
    <row r="48" spans="1:35" ht="28.5" customHeight="1">
      <c r="A48" s="770"/>
      <c r="B48" s="767"/>
      <c r="C48" s="257" t="s">
        <v>46</v>
      </c>
      <c r="D48" s="275"/>
      <c r="E48" s="275"/>
      <c r="F48" s="275">
        <v>463</v>
      </c>
      <c r="G48" s="275"/>
      <c r="H48" s="275"/>
      <c r="I48" s="280"/>
      <c r="J48" s="275"/>
      <c r="K48" s="275"/>
      <c r="L48" s="275"/>
      <c r="M48" s="275"/>
      <c r="N48" s="275"/>
      <c r="O48" s="275"/>
      <c r="P48" s="275"/>
      <c r="Q48" s="275"/>
      <c r="R48" s="24"/>
      <c r="S48" s="151"/>
      <c r="T48" s="151"/>
      <c r="U48" s="151"/>
      <c r="V48" s="151"/>
      <c r="W48" s="151"/>
      <c r="X48" s="151"/>
      <c r="Y48" s="151"/>
      <c r="Z48" s="151"/>
      <c r="AA48" s="151"/>
      <c r="AB48" s="151"/>
      <c r="AC48" s="151"/>
      <c r="AD48" s="151"/>
      <c r="AE48" s="151"/>
    </row>
    <row r="49" spans="1:18">
      <c r="A49" s="770"/>
      <c r="B49" s="765" t="s">
        <v>53</v>
      </c>
      <c r="C49" s="257" t="s">
        <v>44</v>
      </c>
      <c r="D49" s="275"/>
      <c r="E49" s="275">
        <v>143</v>
      </c>
      <c r="F49" s="275"/>
      <c r="G49" s="275"/>
      <c r="H49" s="275"/>
      <c r="I49" s="280"/>
      <c r="J49" s="275"/>
      <c r="K49" s="275"/>
      <c r="L49" s="275"/>
      <c r="M49" s="275"/>
      <c r="N49" s="275"/>
      <c r="O49" s="275"/>
      <c r="P49" s="275"/>
      <c r="Q49" s="275"/>
      <c r="R49" s="24"/>
    </row>
    <row r="50" spans="1:18">
      <c r="A50" s="770"/>
      <c r="B50" s="766"/>
      <c r="C50" s="257" t="s">
        <v>43</v>
      </c>
      <c r="D50" s="275"/>
      <c r="E50" s="275">
        <v>98</v>
      </c>
      <c r="F50" s="275"/>
      <c r="G50" s="275"/>
      <c r="H50" s="275"/>
      <c r="I50" s="280"/>
      <c r="J50" s="275"/>
      <c r="K50" s="275"/>
      <c r="L50" s="275"/>
      <c r="M50" s="275"/>
      <c r="N50" s="275"/>
      <c r="O50" s="275"/>
      <c r="P50" s="275"/>
      <c r="Q50" s="275"/>
      <c r="R50" s="24"/>
    </row>
    <row r="51" spans="1:18">
      <c r="A51" s="770"/>
      <c r="B51" s="767"/>
      <c r="C51" s="257" t="s">
        <v>46</v>
      </c>
      <c r="D51" s="275"/>
      <c r="E51" s="275">
        <v>241</v>
      </c>
      <c r="F51" s="275">
        <v>167</v>
      </c>
      <c r="G51" s="275"/>
      <c r="H51" s="275"/>
      <c r="I51" s="280"/>
      <c r="J51" s="275"/>
      <c r="K51" s="275"/>
      <c r="L51" s="275"/>
      <c r="M51" s="275"/>
      <c r="N51" s="275"/>
      <c r="O51" s="275"/>
      <c r="P51" s="275"/>
      <c r="Q51" s="275"/>
      <c r="R51" s="24"/>
    </row>
    <row r="52" spans="1:18">
      <c r="A52" s="770"/>
      <c r="B52" s="765" t="s">
        <v>58</v>
      </c>
      <c r="C52" s="257" t="s">
        <v>44</v>
      </c>
      <c r="D52" s="275"/>
      <c r="E52" s="275">
        <v>202</v>
      </c>
      <c r="F52" s="275"/>
      <c r="G52" s="275"/>
      <c r="H52" s="275"/>
      <c r="I52" s="280"/>
      <c r="J52" s="275"/>
      <c r="K52" s="275"/>
      <c r="L52" s="275"/>
      <c r="M52" s="275"/>
      <c r="N52" s="275"/>
      <c r="O52" s="275"/>
      <c r="P52" s="275"/>
      <c r="Q52" s="275"/>
      <c r="R52" s="24"/>
    </row>
    <row r="53" spans="1:18">
      <c r="A53" s="770"/>
      <c r="B53" s="766"/>
      <c r="C53" s="257" t="s">
        <v>43</v>
      </c>
      <c r="D53" s="275"/>
      <c r="E53" s="275">
        <v>347</v>
      </c>
      <c r="F53" s="275"/>
      <c r="G53" s="275"/>
      <c r="H53" s="275"/>
      <c r="I53" s="280"/>
      <c r="J53" s="275"/>
      <c r="K53" s="275"/>
      <c r="L53" s="275"/>
      <c r="M53" s="275"/>
      <c r="N53" s="275"/>
      <c r="O53" s="275"/>
      <c r="P53" s="275"/>
      <c r="Q53" s="275"/>
      <c r="R53" s="24"/>
    </row>
    <row r="54" spans="1:18">
      <c r="A54" s="770"/>
      <c r="B54" s="767"/>
      <c r="C54" s="257" t="s">
        <v>46</v>
      </c>
      <c r="D54" s="275"/>
      <c r="E54" s="275">
        <v>549</v>
      </c>
      <c r="F54" s="275">
        <v>683</v>
      </c>
      <c r="G54" s="275"/>
      <c r="H54" s="275"/>
      <c r="I54" s="280"/>
      <c r="J54" s="275"/>
      <c r="K54" s="275"/>
      <c r="L54" s="275"/>
      <c r="M54" s="275"/>
      <c r="N54" s="275"/>
      <c r="O54" s="275"/>
      <c r="P54" s="275"/>
      <c r="Q54" s="275"/>
      <c r="R54" s="24"/>
    </row>
    <row r="55" spans="1:18">
      <c r="A55" s="770"/>
      <c r="B55" s="765" t="s">
        <v>57</v>
      </c>
      <c r="C55" s="257" t="s">
        <v>44</v>
      </c>
      <c r="D55" s="275"/>
      <c r="E55" s="275"/>
      <c r="F55" s="275"/>
      <c r="G55" s="275"/>
      <c r="H55" s="275"/>
      <c r="I55" s="280"/>
      <c r="J55" s="275"/>
      <c r="K55" s="275"/>
      <c r="L55" s="275"/>
      <c r="M55" s="275"/>
      <c r="N55" s="275"/>
      <c r="O55" s="275"/>
      <c r="P55" s="275"/>
      <c r="Q55" s="275"/>
      <c r="R55" s="24"/>
    </row>
    <row r="56" spans="1:18">
      <c r="A56" s="770"/>
      <c r="B56" s="766"/>
      <c r="C56" s="257" t="s">
        <v>43</v>
      </c>
      <c r="D56" s="275"/>
      <c r="E56" s="275"/>
      <c r="F56" s="275"/>
      <c r="G56" s="275"/>
      <c r="H56" s="275"/>
      <c r="I56" s="280"/>
      <c r="J56" s="275"/>
      <c r="K56" s="275"/>
      <c r="L56" s="275"/>
      <c r="M56" s="275"/>
      <c r="N56" s="275"/>
      <c r="O56" s="275"/>
      <c r="P56" s="275"/>
      <c r="Q56" s="275"/>
      <c r="R56" s="24"/>
    </row>
    <row r="57" spans="1:18">
      <c r="A57" s="770"/>
      <c r="B57" s="767"/>
      <c r="C57" s="257" t="s">
        <v>46</v>
      </c>
      <c r="D57" s="275"/>
      <c r="E57" s="275"/>
      <c r="F57" s="275">
        <v>183</v>
      </c>
      <c r="G57" s="275"/>
      <c r="H57" s="275"/>
      <c r="I57" s="280"/>
      <c r="J57" s="275"/>
      <c r="K57" s="275"/>
      <c r="L57" s="275"/>
      <c r="M57" s="275"/>
      <c r="N57" s="275"/>
      <c r="O57" s="275"/>
      <c r="P57" s="275"/>
      <c r="Q57" s="275"/>
      <c r="R57" s="24"/>
    </row>
    <row r="58" spans="1:18">
      <c r="A58" s="770"/>
      <c r="B58" s="765" t="s">
        <v>56</v>
      </c>
      <c r="C58" s="257" t="s">
        <v>44</v>
      </c>
      <c r="D58" s="275"/>
      <c r="E58" s="275"/>
      <c r="F58" s="275"/>
      <c r="G58" s="275"/>
      <c r="H58" s="275"/>
      <c r="I58" s="280"/>
      <c r="J58" s="275"/>
      <c r="K58" s="275"/>
      <c r="L58" s="275"/>
      <c r="M58" s="275"/>
      <c r="N58" s="275"/>
      <c r="O58" s="275"/>
      <c r="P58" s="275"/>
      <c r="Q58" s="275"/>
      <c r="R58" s="24"/>
    </row>
    <row r="59" spans="1:18">
      <c r="A59" s="770"/>
      <c r="B59" s="766"/>
      <c r="C59" s="257" t="s">
        <v>43</v>
      </c>
      <c r="D59" s="275"/>
      <c r="E59" s="275"/>
      <c r="F59" s="275"/>
      <c r="G59" s="275"/>
      <c r="H59" s="275"/>
      <c r="I59" s="280"/>
      <c r="J59" s="275"/>
      <c r="K59" s="275"/>
      <c r="L59" s="275"/>
      <c r="M59" s="275"/>
      <c r="N59" s="275"/>
      <c r="O59" s="275"/>
      <c r="P59" s="275"/>
      <c r="Q59" s="275"/>
      <c r="R59" s="24"/>
    </row>
    <row r="60" spans="1:18">
      <c r="A60" s="770"/>
      <c r="B60" s="767"/>
      <c r="C60" s="257" t="s">
        <v>46</v>
      </c>
      <c r="D60" s="275"/>
      <c r="E60" s="275"/>
      <c r="F60" s="275"/>
      <c r="G60" s="275"/>
      <c r="H60" s="275"/>
      <c r="I60" s="280"/>
      <c r="J60" s="275"/>
      <c r="K60" s="275"/>
      <c r="L60" s="275"/>
      <c r="M60" s="275"/>
      <c r="N60" s="275"/>
      <c r="O60" s="275"/>
      <c r="P60" s="275"/>
      <c r="Q60" s="275"/>
      <c r="R60" s="24"/>
    </row>
    <row r="61" spans="1:18" s="51" customFormat="1">
      <c r="A61" s="770"/>
      <c r="B61" s="765" t="s">
        <v>46</v>
      </c>
      <c r="C61" s="257" t="s">
        <v>44</v>
      </c>
      <c r="D61" s="277"/>
      <c r="E61" s="277">
        <v>717</v>
      </c>
      <c r="F61" s="277"/>
      <c r="G61" s="277"/>
      <c r="H61" s="277"/>
      <c r="I61" s="281"/>
      <c r="J61" s="277"/>
      <c r="K61" s="277"/>
      <c r="L61" s="277"/>
      <c r="M61" s="277"/>
      <c r="N61" s="277"/>
      <c r="O61" s="277"/>
      <c r="P61" s="277"/>
      <c r="Q61" s="277"/>
      <c r="R61" s="29"/>
    </row>
    <row r="62" spans="1:18" s="51" customFormat="1">
      <c r="A62" s="770"/>
      <c r="B62" s="766"/>
      <c r="C62" s="257" t="s">
        <v>43</v>
      </c>
      <c r="D62" s="277"/>
      <c r="E62" s="277">
        <v>1412</v>
      </c>
      <c r="F62" s="277"/>
      <c r="G62" s="277"/>
      <c r="H62" s="277"/>
      <c r="I62" s="281"/>
      <c r="J62" s="277"/>
      <c r="K62" s="277"/>
      <c r="L62" s="277"/>
      <c r="M62" s="277"/>
      <c r="N62" s="277"/>
      <c r="O62" s="277"/>
      <c r="P62" s="277"/>
      <c r="Q62" s="277"/>
      <c r="R62" s="29"/>
    </row>
    <row r="63" spans="1:18" s="51" customFormat="1" ht="15" thickBot="1">
      <c r="A63" s="771"/>
      <c r="B63" s="768"/>
      <c r="C63" s="258" t="s">
        <v>46</v>
      </c>
      <c r="D63" s="282"/>
      <c r="E63" s="282">
        <v>2129</v>
      </c>
      <c r="F63" s="282">
        <v>6549</v>
      </c>
      <c r="G63" s="282"/>
      <c r="H63" s="282"/>
      <c r="I63" s="284">
        <v>8790</v>
      </c>
      <c r="J63" s="282"/>
      <c r="K63" s="282"/>
      <c r="L63" s="282"/>
      <c r="M63" s="282"/>
      <c r="N63" s="282"/>
      <c r="O63" s="282"/>
      <c r="P63" s="282"/>
      <c r="Q63" s="282"/>
      <c r="R63" s="29"/>
    </row>
    <row r="64" spans="1:18">
      <c r="R64" s="24"/>
    </row>
    <row r="65" spans="18:18">
      <c r="R65" s="24"/>
    </row>
    <row r="66" spans="18:18">
      <c r="R66" s="24"/>
    </row>
    <row r="67" spans="18:18">
      <c r="R67" s="24"/>
    </row>
    <row r="68" spans="18:18">
      <c r="R68" s="24"/>
    </row>
    <row r="69" spans="18:18">
      <c r="R69" s="24"/>
    </row>
    <row r="70" spans="18:18">
      <c r="R70" s="24"/>
    </row>
    <row r="71" spans="18:18">
      <c r="R71" s="24"/>
    </row>
    <row r="72" spans="18:18">
      <c r="R72" s="24"/>
    </row>
    <row r="73" spans="18:18">
      <c r="R73" s="24"/>
    </row>
    <row r="74" spans="18:18">
      <c r="R74" s="24"/>
    </row>
    <row r="75" spans="18:18">
      <c r="R75" s="24"/>
    </row>
    <row r="76" spans="18:18">
      <c r="R76" s="24"/>
    </row>
    <row r="77" spans="18:18">
      <c r="R77" s="24"/>
    </row>
    <row r="78" spans="18:18">
      <c r="R78" s="24"/>
    </row>
    <row r="79" spans="18:18">
      <c r="R79" s="24"/>
    </row>
    <row r="80" spans="18:18">
      <c r="R80" s="24"/>
    </row>
    <row r="81" spans="1:18">
      <c r="R81" s="24"/>
    </row>
    <row r="82" spans="1:18">
      <c r="R82" s="24"/>
    </row>
    <row r="83" spans="1:18">
      <c r="R83" s="24"/>
    </row>
    <row r="84" spans="1:18">
      <c r="R84" s="24"/>
    </row>
    <row r="85" spans="1:18">
      <c r="R85" s="24"/>
    </row>
    <row r="86" spans="1:18">
      <c r="R86" s="24"/>
    </row>
    <row r="87" spans="1:18">
      <c r="R87" s="24"/>
    </row>
    <row r="88" spans="1:18">
      <c r="R88" s="24"/>
    </row>
    <row r="89" spans="1:18">
      <c r="R89" s="24"/>
    </row>
    <row r="90" spans="1:18">
      <c r="R90" s="24"/>
    </row>
    <row r="91" spans="1:18" s="51" customFormat="1">
      <c r="R91" s="29"/>
    </row>
    <row r="92" spans="1:18" s="51" customFormat="1">
      <c r="R92" s="29"/>
    </row>
    <row r="93" spans="1:18" s="51" customFormat="1">
      <c r="R93" s="29"/>
    </row>
    <row r="94" spans="1:18">
      <c r="A94" s="24"/>
      <c r="B94" s="24"/>
      <c r="C94" s="24"/>
      <c r="D94" s="24"/>
      <c r="E94" s="24"/>
      <c r="F94" s="24"/>
      <c r="G94" s="24"/>
      <c r="H94" s="24"/>
      <c r="I94" s="24"/>
      <c r="J94" s="24"/>
      <c r="K94" s="24"/>
      <c r="L94" s="24"/>
      <c r="M94" s="24"/>
      <c r="N94" s="24"/>
      <c r="O94" s="24"/>
      <c r="P94" s="24"/>
      <c r="Q94" s="24"/>
      <c r="R94" s="24"/>
    </row>
    <row r="95" spans="1:18">
      <c r="B95" s="24"/>
      <c r="C95" s="24"/>
      <c r="D95" s="24"/>
      <c r="E95" s="24"/>
      <c r="F95" s="24"/>
      <c r="G95" s="24"/>
      <c r="H95" s="24"/>
      <c r="I95" s="24"/>
      <c r="J95" s="24"/>
      <c r="K95" s="24"/>
      <c r="L95" s="24"/>
      <c r="M95" s="24"/>
      <c r="N95" s="24"/>
      <c r="O95" s="24"/>
      <c r="P95" s="24"/>
      <c r="Q95" s="24"/>
      <c r="R95" s="24"/>
    </row>
    <row r="96" spans="1:18">
      <c r="E96" s="24"/>
      <c r="F96" s="24"/>
      <c r="G96" s="24"/>
      <c r="H96" s="24"/>
      <c r="I96" s="24"/>
      <c r="J96" s="24"/>
      <c r="K96" s="24"/>
      <c r="L96" s="24"/>
      <c r="M96" s="24"/>
      <c r="N96" s="24"/>
      <c r="O96" s="24"/>
      <c r="P96" s="24"/>
      <c r="Q96" s="24"/>
      <c r="R96" s="24"/>
    </row>
    <row r="97" spans="1:3" ht="15" customHeight="1"/>
    <row r="98" spans="1:3">
      <c r="A98" s="24"/>
      <c r="B98" s="24"/>
      <c r="C98" s="24"/>
    </row>
    <row r="99" spans="1:3" ht="15" customHeight="1"/>
    <row r="100" spans="1:3" ht="15" customHeight="1"/>
    <row r="101" spans="1:3" ht="15" customHeight="1"/>
    <row r="102" spans="1:3" ht="15" customHeight="1"/>
    <row r="103" spans="1:3" ht="15" customHeight="1"/>
    <row r="104" spans="1:3" ht="15" customHeight="1"/>
    <row r="105" spans="1:3" ht="15" customHeight="1"/>
    <row r="106" spans="1:3" ht="15" customHeight="1"/>
    <row r="107" spans="1:3" ht="15" customHeight="1"/>
    <row r="108" spans="1:3" ht="15" customHeight="1"/>
    <row r="109" spans="1:3" ht="15" customHeight="1"/>
    <row r="110" spans="1:3" ht="15" customHeight="1"/>
    <row r="111" spans="1:3" ht="15" customHeight="1"/>
    <row r="112" spans="1:3" ht="15" customHeight="1"/>
    <row r="113" ht="15" customHeight="1"/>
    <row r="114" ht="15" customHeight="1"/>
  </sheetData>
  <mergeCells count="35">
    <mergeCell ref="A4:A33"/>
    <mergeCell ref="B4:B6"/>
    <mergeCell ref="S4:S33"/>
    <mergeCell ref="T4:T6"/>
    <mergeCell ref="B7:B9"/>
    <mergeCell ref="T7:T9"/>
    <mergeCell ref="B10:B12"/>
    <mergeCell ref="T10:T12"/>
    <mergeCell ref="B13:B15"/>
    <mergeCell ref="T13:T15"/>
    <mergeCell ref="B16:B18"/>
    <mergeCell ref="T16:T18"/>
    <mergeCell ref="B19:B21"/>
    <mergeCell ref="T19:T21"/>
    <mergeCell ref="B22:B24"/>
    <mergeCell ref="T22:T24"/>
    <mergeCell ref="B25:B27"/>
    <mergeCell ref="T25:T27"/>
    <mergeCell ref="B28:B30"/>
    <mergeCell ref="T28:T30"/>
    <mergeCell ref="B31:B33"/>
    <mergeCell ref="T31:T33"/>
    <mergeCell ref="S39:AE41"/>
    <mergeCell ref="B40:B42"/>
    <mergeCell ref="S42:AE44"/>
    <mergeCell ref="B43:B45"/>
    <mergeCell ref="B46:B48"/>
    <mergeCell ref="B55:B57"/>
    <mergeCell ref="B58:B60"/>
    <mergeCell ref="B61:B63"/>
    <mergeCell ref="A34:A63"/>
    <mergeCell ref="B34:B36"/>
    <mergeCell ref="B37:B39"/>
    <mergeCell ref="B49:B51"/>
    <mergeCell ref="B52:B54"/>
  </mergeCells>
  <hyperlinks>
    <hyperlink ref="R6" location="Content!B5" display="Back to Content Page" xr:uid="{00000000-0004-0000-3700-000000000000}"/>
  </hyperlinks>
  <printOptions horizontalCentered="1" verticalCentered="1"/>
  <pageMargins left="0.7" right="0.7" top="0.75" bottom="0.75" header="0.3" footer="0.3"/>
  <pageSetup scale="51"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38"/>
  <sheetViews>
    <sheetView topLeftCell="A9" zoomScale="85" zoomScaleNormal="85" workbookViewId="0">
      <selection activeCell="P18" sqref="P18"/>
    </sheetView>
  </sheetViews>
  <sheetFormatPr defaultColWidth="9.21875" defaultRowHeight="14.4"/>
  <sheetData>
    <row r="1" spans="2:19" s="24" customFormat="1" ht="20.399999999999999">
      <c r="B1" s="426" t="s">
        <v>451</v>
      </c>
      <c r="S1" s="87"/>
    </row>
    <row r="2" spans="2:19" s="24" customFormat="1" ht="20.399999999999999">
      <c r="B2" s="426"/>
      <c r="S2" s="87"/>
    </row>
    <row r="3" spans="2:19" s="24" customFormat="1" ht="13.8">
      <c r="B3" s="45" t="s">
        <v>18</v>
      </c>
      <c r="S3" s="166"/>
    </row>
    <row r="4" spans="2:19" s="24" customFormat="1" ht="13.8">
      <c r="S4" s="71"/>
    </row>
    <row r="5" spans="2:19" s="24" customFormat="1" ht="13.8">
      <c r="B5" s="90" t="s">
        <v>503</v>
      </c>
      <c r="S5" s="71"/>
    </row>
    <row r="6" spans="2:19" s="24" customFormat="1" ht="13.8">
      <c r="B6" s="90" t="s">
        <v>504</v>
      </c>
      <c r="S6" s="71"/>
    </row>
    <row r="7" spans="2:19" s="24" customFormat="1" ht="13.8">
      <c r="B7" s="90" t="s">
        <v>508</v>
      </c>
      <c r="S7" s="71"/>
    </row>
    <row r="8" spans="2:19" s="24" customFormat="1" ht="13.8">
      <c r="B8" s="90" t="s">
        <v>509</v>
      </c>
      <c r="S8" s="71"/>
    </row>
    <row r="9" spans="2:19" s="24" customFormat="1" ht="13.8">
      <c r="B9" s="90" t="s">
        <v>510</v>
      </c>
      <c r="S9" s="71"/>
    </row>
    <row r="10" spans="2:19" s="24" customFormat="1" ht="13.8">
      <c r="B10" s="65" t="s">
        <v>537</v>
      </c>
      <c r="S10" s="71"/>
    </row>
    <row r="11" spans="2:19" s="24" customFormat="1" ht="13.8">
      <c r="B11" s="65" t="s">
        <v>538</v>
      </c>
      <c r="S11" s="71"/>
    </row>
    <row r="12" spans="2:19" s="24" customFormat="1" ht="13.8">
      <c r="B12" s="90" t="s">
        <v>539</v>
      </c>
      <c r="S12" s="71"/>
    </row>
    <row r="13" spans="2:19" s="24" customFormat="1" ht="13.8">
      <c r="B13" s="90" t="s">
        <v>540</v>
      </c>
      <c r="S13" s="71"/>
    </row>
    <row r="14" spans="2:19" s="24" customFormat="1" ht="13.8">
      <c r="B14" s="90"/>
      <c r="S14" s="71"/>
    </row>
    <row r="15" spans="2:19" s="24" customFormat="1" ht="13.8">
      <c r="B15" s="90"/>
      <c r="S15" s="71"/>
    </row>
    <row r="16" spans="2:19" s="24" customFormat="1" ht="13.8">
      <c r="B16" s="90"/>
      <c r="S16" s="71"/>
    </row>
    <row r="17" spans="2:19" s="24" customFormat="1" ht="13.8">
      <c r="B17" s="15"/>
      <c r="S17" s="71"/>
    </row>
    <row r="18" spans="2:19" s="24" customFormat="1" ht="13.8">
      <c r="B18" s="45" t="s">
        <v>17</v>
      </c>
      <c r="S18" s="166"/>
    </row>
    <row r="19" spans="2:19" s="24" customFormat="1" ht="13.8">
      <c r="B19" s="15"/>
      <c r="S19" s="71"/>
    </row>
    <row r="20" spans="2:19" s="24" customFormat="1" ht="13.8">
      <c r="B20" s="555" t="s">
        <v>651</v>
      </c>
      <c r="S20" s="71"/>
    </row>
    <row r="21" spans="2:19" s="24" customFormat="1" ht="13.8">
      <c r="B21" s="556" t="s">
        <v>652</v>
      </c>
      <c r="S21" s="71"/>
    </row>
    <row r="22" spans="2:19" s="24" customFormat="1" ht="13.8">
      <c r="B22" s="555" t="s">
        <v>653</v>
      </c>
      <c r="S22" s="71"/>
    </row>
    <row r="23" spans="2:19" s="24" customFormat="1" ht="13.8">
      <c r="B23" s="555" t="s">
        <v>654</v>
      </c>
      <c r="S23" s="71"/>
    </row>
    <row r="24" spans="2:19" s="24" customFormat="1" ht="13.8">
      <c r="B24" s="555" t="s">
        <v>655</v>
      </c>
      <c r="S24" s="71"/>
    </row>
    <row r="25" spans="2:19" s="24" customFormat="1" ht="13.8">
      <c r="B25" s="555" t="s">
        <v>656</v>
      </c>
      <c r="S25" s="71"/>
    </row>
    <row r="26" spans="2:19" s="24" customFormat="1" ht="13.8">
      <c r="B26" s="555" t="s">
        <v>657</v>
      </c>
      <c r="S26" s="71"/>
    </row>
    <row r="27" spans="2:19" s="24" customFormat="1" ht="13.8">
      <c r="B27" s="65"/>
      <c r="S27" s="71"/>
    </row>
    <row r="28" spans="2:19" s="24" customFormat="1" ht="13.8">
      <c r="B28" s="16" t="s">
        <v>129</v>
      </c>
      <c r="S28" s="166"/>
    </row>
    <row r="29" spans="2:19" s="24" customFormat="1" ht="13.8">
      <c r="B29" s="65"/>
      <c r="S29" s="166"/>
    </row>
    <row r="30" spans="2:19" s="24" customFormat="1" ht="13.8">
      <c r="B30" s="90" t="s">
        <v>774</v>
      </c>
      <c r="S30" s="71"/>
    </row>
    <row r="31" spans="2:19" s="24" customFormat="1" ht="13.8">
      <c r="B31" s="90" t="s">
        <v>512</v>
      </c>
      <c r="S31" s="71"/>
    </row>
    <row r="32" spans="2:19" s="24" customFormat="1" ht="13.8">
      <c r="B32" s="90" t="s">
        <v>514</v>
      </c>
      <c r="S32" s="71"/>
    </row>
    <row r="33" spans="2:19" s="24" customFormat="1" ht="13.8">
      <c r="B33" s="90" t="s">
        <v>519</v>
      </c>
      <c r="S33" s="71"/>
    </row>
    <row r="34" spans="2:19" s="24" customFormat="1" ht="13.8">
      <c r="B34" s="90" t="s">
        <v>541</v>
      </c>
      <c r="S34" s="71"/>
    </row>
    <row r="35" spans="2:19" s="24" customFormat="1" ht="13.8">
      <c r="B35" s="90" t="s">
        <v>775</v>
      </c>
      <c r="S35" s="71"/>
    </row>
    <row r="36" spans="2:19" s="24" customFormat="1" ht="13.8">
      <c r="B36" s="90" t="s">
        <v>776</v>
      </c>
      <c r="S36" s="71"/>
    </row>
    <row r="37" spans="2:19" s="24" customFormat="1" ht="13.8">
      <c r="B37" s="91"/>
    </row>
    <row r="38" spans="2:19">
      <c r="B38" s="24"/>
    </row>
  </sheetData>
  <hyperlinks>
    <hyperlink ref="B20" location="'3.1'!A1" display=" 3.1 Human Development Index and Its Components in SADC, 2010 - 2011" xr:uid="{00000000-0004-0000-0600-000000000000}"/>
    <hyperlink ref="B21" location="'3.2'!A1" display=" 3.2 Human Development Index (HDI) in SADC, Value, 1980 - 2011" xr:uid="{00000000-0004-0000-0600-000001000000}"/>
    <hyperlink ref="B22" location="'3.4'!A1" display="3.4 Population in SADC Below National Poverty Line  By Urban and Rural Areas, (%), 1991 -2018" xr:uid="{00000000-0004-0000-0600-000003000000}"/>
    <hyperlink ref="B25" location="'3.6'!A1" display="3.6 Inequality  (Gini Coefficient) in SADC, (%), 1990 - 2018" xr:uid="{00000000-0004-0000-0600-000004000000}"/>
    <hyperlink ref="B26" location="'3.7'!A1" display="3.7 Population in SADC by Income Share, (%), 1990 - 2018" xr:uid="{00000000-0004-0000-0600-000008000000}"/>
    <hyperlink ref="B24" location="'3.5'!A1" display="3.5 Poverty count ratio at $1.90, $3.20 or $5.5 (PPP 2011) Per Day, (% Poulation), 1991 - 2018" xr:uid="{00000000-0004-0000-0600-000009000000}"/>
    <hyperlink ref="B5" location="'TC3'!A1" display="2.3.1   Population in SADC With Access to Safe Drinking Water By Urban and Rural Areas, (%), 2009 - 2022" xr:uid="{2AD567AD-386B-4579-9E7D-E9AF34921CE3}"/>
    <hyperlink ref="B6" location="'2.3.2'!Print_Area" display="2.3.2   Proportion of population using basic drinking water services, by location (%), 2000 - 2022" xr:uid="{1A433479-1881-48AD-8B0B-EB0655E70486}"/>
    <hyperlink ref="B7" location="'2.3.3'!A1" display="2.3.3 Proportion of population using safely managed drinking water services, by urban/rural (%), 2000 - 2022" xr:uid="{95953BC3-E081-4701-A28A-48CC954625CE}"/>
    <hyperlink ref="B8" location="'2.3.4 '!A1" display="2.3.4   Population in SADC With Access to Improved Sanitation By Urban and Rural Areas, (%), 2006 - 2022" xr:uid="{3A4E14A3-2C21-4752-BD91-3D27BF54829B}"/>
    <hyperlink ref="B9" location="'2.3.5'!A1" display="2.3.5   People using at least basic sanitation services (% of population), 2008 - 2022" xr:uid="{65B3D073-99B2-46F8-99E1-F6AC4C338A16}"/>
    <hyperlink ref="B12" location="'TC3'!A1" display="2.3.6  Percentage of population with access to electricity (%), 2008 - 2022" xr:uid="{68AE4897-AFEA-40FD-A986-3B372F09423E}"/>
    <hyperlink ref="B13" location="'2.3.7'!A1" display="2.3.7 Access to clean fuels and technologies for cooking (% of population), 2007-2022" xr:uid="{D136F2D5-77BC-483B-80AF-5F086A1C8F97}"/>
    <hyperlink ref="B30" location="'4.1'!A1" display="4.1 Gender Inequality Index  in SADC, 2010 - 2022" xr:uid="{FDA75560-CCC9-4A51-BD83-EB037DF9C4A7}"/>
    <hyperlink ref="B31" location="'4.2'!A1" display="4.2  Number of Seats* in National Parliament in SADC by Sex, 2009 - 2019" xr:uid="{3E3A8B79-09FA-4274-9C18-0EB3A218F0F5}"/>
    <hyperlink ref="B32" location="'4.3'!A1" display="4.3   Proportion of Women in SADC in Ministerial Level Positions, (%), 2009 - 2022" xr:uid="{0BC038AC-A90C-476A-862E-7882F8AF14BE}"/>
    <hyperlink ref="B33" location="'4.4'!A1" display="4.4 Gender-Related Development Index (GDI), 2010 - 2022" xr:uid="{BE1973C2-4B9C-4544-971A-A02D66A3B649}"/>
    <hyperlink ref="B34" location="'4.5'!A1" display="4.5  Female share of graduates in Science, Technology, Engineering and Mathematics on Tertiary education (%), 2008-2022" xr:uid="{1614E173-9B78-46CF-A2AC-85E8BA591CCA}"/>
    <hyperlink ref="B35" location="'4.6'!A1" display="4.6  Women married by age 15 (% of women 20-24 years old), 2007-2022" xr:uid="{332A78C1-56C2-4702-9632-E4CE97FAD0C1}"/>
    <hyperlink ref="B36" location="'TC3'!A1" display="4.7  Female share of employment in senior and middle management (%), 2009-2022" xr:uid="{AB4CB818-06CD-44FE-88E6-B63995F71C86}"/>
    <hyperlink ref="B10" location="'2.3.6'!A1" display="Table 2.3.6   Proportion of population practicing open defecation, by urban/rural  (% of population), 2000 - 2022" xr:uid="{FA9606FC-8F1C-4CCD-B2E8-BB04436FADAB}"/>
    <hyperlink ref="B11" location="'2.3.7'!A1" display="2.3.7 Proportion of population using safely managed sanitation services, by urban/rural (%), 2000 - 2022" xr:uid="{00B909CA-F479-477B-A72A-4C2480753E97}"/>
  </hyperlinks>
  <pageMargins left="0.7" right="0.7" top="0.75" bottom="0.75" header="0.3" footer="0.3"/>
  <pageSetup scale="64" orientation="landscape" horizontalDpi="4294967293"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AI98"/>
  <sheetViews>
    <sheetView topLeftCell="L1" zoomScale="108" zoomScaleNormal="108" workbookViewId="0">
      <selection activeCell="AD8" sqref="AD8"/>
    </sheetView>
  </sheetViews>
  <sheetFormatPr defaultColWidth="9.21875" defaultRowHeight="14.4"/>
  <cols>
    <col min="1" max="1" width="12.5546875" customWidth="1"/>
    <col min="2" max="2" width="17" customWidth="1"/>
    <col min="3" max="3" width="10" customWidth="1"/>
    <col min="4" max="4" width="9" customWidth="1"/>
    <col min="5" max="5" width="9.21875" customWidth="1"/>
    <col min="6" max="6" width="9" customWidth="1"/>
    <col min="7" max="7" width="7.21875" customWidth="1"/>
    <col min="8" max="17" width="7.5546875" customWidth="1"/>
    <col min="18" max="18" width="2.77734375" customWidth="1"/>
    <col min="20" max="20" width="15.21875" customWidth="1"/>
    <col min="22" max="24" width="8.77734375" customWidth="1"/>
    <col min="25" max="25" width="6.5546875" customWidth="1"/>
    <col min="26" max="30" width="6.77734375" customWidth="1"/>
    <col min="31" max="31" width="7" customWidth="1"/>
  </cols>
  <sheetData>
    <row r="1" spans="1:35">
      <c r="A1" s="16" t="s">
        <v>718</v>
      </c>
      <c r="B1" s="24"/>
      <c r="C1" s="24"/>
      <c r="D1" s="24"/>
      <c r="E1" s="24"/>
      <c r="F1" s="24"/>
      <c r="G1" s="24"/>
      <c r="H1" s="24"/>
      <c r="I1" s="24"/>
      <c r="J1" s="24"/>
      <c r="K1" s="24"/>
      <c r="L1" s="24"/>
      <c r="M1" s="24"/>
      <c r="N1" s="24"/>
      <c r="O1" s="24"/>
      <c r="P1" s="24"/>
      <c r="Q1" s="24"/>
      <c r="R1" s="24"/>
    </row>
    <row r="2" spans="1:35" ht="15" thickBot="1">
      <c r="A2" s="24"/>
      <c r="B2" s="24"/>
      <c r="C2" s="24"/>
      <c r="D2" s="24"/>
      <c r="E2" s="24"/>
      <c r="F2" s="24"/>
      <c r="G2" s="24"/>
      <c r="H2" s="24"/>
      <c r="I2" s="24"/>
      <c r="J2" s="24"/>
      <c r="K2" s="24"/>
      <c r="L2" s="24"/>
      <c r="M2" s="24"/>
      <c r="N2" s="24"/>
      <c r="O2" s="24"/>
      <c r="P2" s="24"/>
      <c r="Q2" s="24"/>
      <c r="R2" s="24"/>
    </row>
    <row r="3" spans="1:35" ht="27.6">
      <c r="A3" s="254" t="s">
        <v>15</v>
      </c>
      <c r="B3" s="255" t="s">
        <v>62</v>
      </c>
      <c r="C3" s="256" t="s">
        <v>45</v>
      </c>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
      <c r="S3" s="254" t="s">
        <v>15</v>
      </c>
      <c r="T3" s="255" t="s">
        <v>62</v>
      </c>
      <c r="U3" s="256" t="s">
        <v>45</v>
      </c>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69" t="s">
        <v>258</v>
      </c>
      <c r="B4" s="765" t="s">
        <v>52</v>
      </c>
      <c r="C4" s="108" t="s">
        <v>44</v>
      </c>
      <c r="D4" s="276"/>
      <c r="E4" s="276"/>
      <c r="F4" s="276">
        <v>243</v>
      </c>
      <c r="G4" s="276">
        <v>110</v>
      </c>
      <c r="H4" s="276"/>
      <c r="I4" s="290"/>
      <c r="J4" s="290"/>
      <c r="K4" s="290"/>
      <c r="L4" s="290"/>
      <c r="M4" s="290"/>
      <c r="N4" s="290"/>
      <c r="O4" s="290"/>
      <c r="P4" s="290"/>
      <c r="Q4" s="290"/>
      <c r="R4" s="24"/>
      <c r="S4" s="259" t="s">
        <v>10</v>
      </c>
      <c r="T4" s="765" t="s">
        <v>52</v>
      </c>
      <c r="U4" s="108" t="s">
        <v>44</v>
      </c>
      <c r="V4" s="275">
        <v>88</v>
      </c>
      <c r="W4" s="275">
        <v>187</v>
      </c>
      <c r="X4" s="275">
        <v>222</v>
      </c>
      <c r="Y4" s="275"/>
      <c r="Z4" s="275"/>
      <c r="AA4" s="280"/>
      <c r="AB4" s="280"/>
      <c r="AC4" s="280"/>
      <c r="AD4" s="280"/>
      <c r="AE4" s="280"/>
      <c r="AF4" s="280"/>
      <c r="AG4" s="280"/>
      <c r="AH4" s="280"/>
      <c r="AI4" s="280"/>
    </row>
    <row r="5" spans="1:35">
      <c r="A5" s="770"/>
      <c r="B5" s="766"/>
      <c r="C5" s="108" t="s">
        <v>43</v>
      </c>
      <c r="D5" s="276"/>
      <c r="E5" s="276"/>
      <c r="F5" s="276">
        <v>319</v>
      </c>
      <c r="G5" s="276">
        <v>163</v>
      </c>
      <c r="H5" s="276"/>
      <c r="I5" s="290"/>
      <c r="J5" s="290"/>
      <c r="K5" s="290"/>
      <c r="L5" s="290"/>
      <c r="M5" s="290"/>
      <c r="N5" s="290"/>
      <c r="O5" s="290"/>
      <c r="P5" s="290"/>
      <c r="Q5" s="290"/>
      <c r="R5" s="24"/>
      <c r="S5" s="260"/>
      <c r="T5" s="766"/>
      <c r="U5" s="108" t="s">
        <v>43</v>
      </c>
      <c r="V5" s="275">
        <v>52</v>
      </c>
      <c r="W5" s="275">
        <v>142</v>
      </c>
      <c r="X5" s="275">
        <v>132</v>
      </c>
      <c r="Y5" s="275"/>
      <c r="Z5" s="275"/>
      <c r="AA5" s="280"/>
      <c r="AB5" s="280"/>
      <c r="AC5" s="280"/>
      <c r="AD5" s="280"/>
      <c r="AE5" s="280"/>
      <c r="AF5" s="280"/>
      <c r="AG5" s="280"/>
      <c r="AH5" s="280"/>
      <c r="AI5" s="280"/>
    </row>
    <row r="6" spans="1:35">
      <c r="A6" s="770"/>
      <c r="B6" s="767"/>
      <c r="C6" s="108" t="s">
        <v>46</v>
      </c>
      <c r="D6" s="276"/>
      <c r="E6" s="276"/>
      <c r="F6" s="276">
        <v>562</v>
      </c>
      <c r="G6" s="276">
        <v>273</v>
      </c>
      <c r="H6" s="276"/>
      <c r="I6" s="290"/>
      <c r="J6" s="290"/>
      <c r="K6" s="290"/>
      <c r="L6" s="290"/>
      <c r="M6" s="290"/>
      <c r="N6" s="290"/>
      <c r="O6" s="290"/>
      <c r="P6" s="290"/>
      <c r="Q6" s="290"/>
      <c r="R6" s="24"/>
      <c r="S6" s="260"/>
      <c r="T6" s="767"/>
      <c r="U6" s="108" t="s">
        <v>46</v>
      </c>
      <c r="V6" s="275">
        <v>140</v>
      </c>
      <c r="W6" s="275">
        <v>329</v>
      </c>
      <c r="X6" s="275">
        <v>354</v>
      </c>
      <c r="Y6" s="275"/>
      <c r="Z6" s="275"/>
      <c r="AA6" s="280"/>
      <c r="AB6" s="280"/>
      <c r="AC6" s="280"/>
      <c r="AD6" s="280"/>
      <c r="AE6" s="280"/>
      <c r="AF6" s="280"/>
      <c r="AG6" s="280"/>
      <c r="AH6" s="280"/>
      <c r="AI6" s="280"/>
    </row>
    <row r="7" spans="1:35">
      <c r="A7" s="770"/>
      <c r="B7" s="765" t="s">
        <v>81</v>
      </c>
      <c r="C7" s="108" t="s">
        <v>44</v>
      </c>
      <c r="D7" s="276"/>
      <c r="E7" s="276"/>
      <c r="F7" s="276">
        <v>31</v>
      </c>
      <c r="G7" s="276"/>
      <c r="H7" s="276"/>
      <c r="I7" s="290"/>
      <c r="J7" s="290"/>
      <c r="K7" s="290"/>
      <c r="L7" s="290"/>
      <c r="M7" s="290"/>
      <c r="N7" s="290"/>
      <c r="O7" s="290"/>
      <c r="P7" s="290"/>
      <c r="Q7" s="290"/>
      <c r="R7" s="24"/>
      <c r="S7" s="260"/>
      <c r="T7" s="765" t="s">
        <v>81</v>
      </c>
      <c r="U7" s="108" t="s">
        <v>44</v>
      </c>
      <c r="V7" s="275">
        <v>937</v>
      </c>
      <c r="W7" s="275">
        <v>880</v>
      </c>
      <c r="X7" s="275">
        <v>1155</v>
      </c>
      <c r="Y7" s="275"/>
      <c r="Z7" s="275"/>
      <c r="AA7" s="280"/>
      <c r="AB7" s="280"/>
      <c r="AC7" s="280"/>
      <c r="AD7" s="280"/>
      <c r="AE7" s="280"/>
      <c r="AF7" s="280"/>
      <c r="AG7" s="280"/>
      <c r="AH7" s="280"/>
      <c r="AI7" s="280"/>
    </row>
    <row r="8" spans="1:35">
      <c r="A8" s="770"/>
      <c r="B8" s="766"/>
      <c r="C8" s="108" t="s">
        <v>43</v>
      </c>
      <c r="D8" s="276"/>
      <c r="E8" s="276"/>
      <c r="F8" s="276">
        <v>36</v>
      </c>
      <c r="G8" s="276"/>
      <c r="H8" s="276"/>
      <c r="I8" s="290"/>
      <c r="J8" s="290"/>
      <c r="K8" s="290"/>
      <c r="L8" s="290"/>
      <c r="M8" s="290"/>
      <c r="N8" s="290"/>
      <c r="O8" s="290"/>
      <c r="P8" s="290"/>
      <c r="Q8" s="290"/>
      <c r="R8" s="24"/>
      <c r="S8" s="260"/>
      <c r="T8" s="766"/>
      <c r="U8" s="108" t="s">
        <v>43</v>
      </c>
      <c r="V8" s="275">
        <v>1498</v>
      </c>
      <c r="W8" s="275">
        <v>1468</v>
      </c>
      <c r="X8" s="275">
        <v>1643</v>
      </c>
      <c r="Y8" s="275"/>
      <c r="Z8" s="275"/>
      <c r="AA8" s="280"/>
      <c r="AB8" s="280"/>
      <c r="AC8" s="280"/>
      <c r="AD8" s="280"/>
      <c r="AE8" s="280"/>
      <c r="AF8" s="280"/>
      <c r="AG8" s="280"/>
      <c r="AH8" s="280"/>
      <c r="AI8" s="280"/>
    </row>
    <row r="9" spans="1:35">
      <c r="A9" s="770"/>
      <c r="B9" s="767"/>
      <c r="C9" s="108" t="s">
        <v>46</v>
      </c>
      <c r="D9" s="276"/>
      <c r="E9" s="276"/>
      <c r="F9" s="276">
        <v>67</v>
      </c>
      <c r="G9" s="276"/>
      <c r="H9" s="276"/>
      <c r="I9" s="290"/>
      <c r="J9" s="290"/>
      <c r="K9" s="290"/>
      <c r="L9" s="290"/>
      <c r="M9" s="290"/>
      <c r="N9" s="290"/>
      <c r="O9" s="290"/>
      <c r="P9" s="290"/>
      <c r="Q9" s="290"/>
      <c r="R9" s="24"/>
      <c r="S9" s="260"/>
      <c r="T9" s="767"/>
      <c r="U9" s="108" t="s">
        <v>46</v>
      </c>
      <c r="V9" s="275">
        <v>2435</v>
      </c>
      <c r="W9" s="275">
        <v>2348</v>
      </c>
      <c r="X9" s="275">
        <v>2798</v>
      </c>
      <c r="Y9" s="275"/>
      <c r="Z9" s="275"/>
      <c r="AA9" s="280"/>
      <c r="AB9" s="280"/>
      <c r="AC9" s="280"/>
      <c r="AD9" s="280"/>
      <c r="AE9" s="280"/>
      <c r="AF9" s="280"/>
      <c r="AG9" s="280"/>
      <c r="AH9" s="280"/>
      <c r="AI9" s="280"/>
    </row>
    <row r="10" spans="1:35" ht="20.100000000000001" customHeight="1">
      <c r="A10" s="770"/>
      <c r="B10" s="765" t="s">
        <v>60</v>
      </c>
      <c r="C10" s="108" t="s">
        <v>44</v>
      </c>
      <c r="D10" s="276"/>
      <c r="E10" s="276"/>
      <c r="F10" s="276">
        <v>57</v>
      </c>
      <c r="G10" s="276"/>
      <c r="H10" s="276"/>
      <c r="I10" s="290"/>
      <c r="J10" s="290"/>
      <c r="K10" s="290"/>
      <c r="L10" s="290"/>
      <c r="M10" s="290"/>
      <c r="N10" s="290"/>
      <c r="O10" s="290"/>
      <c r="P10" s="290"/>
      <c r="Q10" s="290"/>
      <c r="R10" s="24"/>
      <c r="S10" s="260"/>
      <c r="T10" s="765" t="s">
        <v>60</v>
      </c>
      <c r="U10" s="108" t="s">
        <v>44</v>
      </c>
      <c r="V10" s="275">
        <v>4330</v>
      </c>
      <c r="W10" s="275">
        <v>5809</v>
      </c>
      <c r="X10" s="275">
        <v>6594</v>
      </c>
      <c r="Y10" s="275"/>
      <c r="Z10" s="275"/>
      <c r="AA10" s="280"/>
      <c r="AB10" s="280"/>
      <c r="AC10" s="280"/>
      <c r="AD10" s="280"/>
      <c r="AE10" s="280"/>
      <c r="AF10" s="280"/>
      <c r="AG10" s="280"/>
      <c r="AH10" s="280"/>
      <c r="AI10" s="280"/>
    </row>
    <row r="11" spans="1:35" ht="20.100000000000001" customHeight="1">
      <c r="A11" s="770"/>
      <c r="B11" s="766"/>
      <c r="C11" s="108" t="s">
        <v>43</v>
      </c>
      <c r="D11" s="276"/>
      <c r="E11" s="276"/>
      <c r="F11" s="276">
        <v>59</v>
      </c>
      <c r="G11" s="276"/>
      <c r="H11" s="276"/>
      <c r="I11" s="290"/>
      <c r="J11" s="290"/>
      <c r="K11" s="290"/>
      <c r="L11" s="290"/>
      <c r="M11" s="290"/>
      <c r="N11" s="290"/>
      <c r="O11" s="290"/>
      <c r="P11" s="290"/>
      <c r="Q11" s="290"/>
      <c r="R11" s="24"/>
      <c r="S11" s="260"/>
      <c r="T11" s="766"/>
      <c r="U11" s="108" t="s">
        <v>43</v>
      </c>
      <c r="V11" s="275">
        <v>5032</v>
      </c>
      <c r="W11" s="275">
        <v>6175</v>
      </c>
      <c r="X11" s="275">
        <v>6623</v>
      </c>
      <c r="Y11" s="275"/>
      <c r="Z11" s="275"/>
      <c r="AA11" s="280"/>
      <c r="AB11" s="280"/>
      <c r="AC11" s="280"/>
      <c r="AD11" s="280"/>
      <c r="AE11" s="280"/>
      <c r="AF11" s="280"/>
      <c r="AG11" s="280"/>
      <c r="AH11" s="280"/>
      <c r="AI11" s="280"/>
    </row>
    <row r="12" spans="1:35" ht="20.100000000000001" customHeight="1">
      <c r="A12" s="770"/>
      <c r="B12" s="767"/>
      <c r="C12" s="108" t="s">
        <v>46</v>
      </c>
      <c r="D12" s="276"/>
      <c r="E12" s="276"/>
      <c r="F12" s="276">
        <v>116</v>
      </c>
      <c r="G12" s="276"/>
      <c r="H12" s="276"/>
      <c r="I12" s="290"/>
      <c r="J12" s="290"/>
      <c r="K12" s="290"/>
      <c r="L12" s="290"/>
      <c r="M12" s="290"/>
      <c r="N12" s="290"/>
      <c r="O12" s="290"/>
      <c r="P12" s="290"/>
      <c r="Q12" s="290"/>
      <c r="R12" s="24"/>
      <c r="S12" s="260"/>
      <c r="T12" s="767"/>
      <c r="U12" s="108" t="s">
        <v>46</v>
      </c>
      <c r="V12" s="275">
        <v>9362</v>
      </c>
      <c r="W12" s="275">
        <v>11984</v>
      </c>
      <c r="X12" s="275">
        <v>13217</v>
      </c>
      <c r="Y12" s="275"/>
      <c r="Z12" s="275"/>
      <c r="AA12" s="280"/>
      <c r="AB12" s="280"/>
      <c r="AC12" s="280"/>
      <c r="AD12" s="280"/>
      <c r="AE12" s="280"/>
      <c r="AF12" s="280"/>
      <c r="AG12" s="280"/>
      <c r="AH12" s="280"/>
      <c r="AI12" s="280"/>
    </row>
    <row r="13" spans="1:35">
      <c r="A13" s="770"/>
      <c r="B13" s="765" t="s">
        <v>51</v>
      </c>
      <c r="C13" s="108" t="s">
        <v>44</v>
      </c>
      <c r="D13" s="276"/>
      <c r="E13" s="276"/>
      <c r="F13" s="276">
        <v>32</v>
      </c>
      <c r="G13" s="276"/>
      <c r="H13" s="276"/>
      <c r="I13" s="290"/>
      <c r="J13" s="290"/>
      <c r="K13" s="290"/>
      <c r="L13" s="290"/>
      <c r="M13" s="290"/>
      <c r="N13" s="290"/>
      <c r="O13" s="290"/>
      <c r="P13" s="290"/>
      <c r="Q13" s="290"/>
      <c r="R13" s="24"/>
      <c r="S13" s="260"/>
      <c r="T13" s="765" t="s">
        <v>51</v>
      </c>
      <c r="U13" s="108" t="s">
        <v>44</v>
      </c>
      <c r="V13" s="275">
        <v>1359</v>
      </c>
      <c r="W13" s="275">
        <v>2148</v>
      </c>
      <c r="X13" s="275">
        <v>1667</v>
      </c>
      <c r="Y13" s="275"/>
      <c r="Z13" s="275"/>
      <c r="AA13" s="280"/>
      <c r="AB13" s="280"/>
      <c r="AC13" s="280"/>
      <c r="AD13" s="280"/>
      <c r="AE13" s="280"/>
      <c r="AF13" s="280"/>
      <c r="AG13" s="280"/>
      <c r="AH13" s="280"/>
      <c r="AI13" s="280"/>
    </row>
    <row r="14" spans="1:35">
      <c r="A14" s="770"/>
      <c r="B14" s="766"/>
      <c r="C14" s="108" t="s">
        <v>43</v>
      </c>
      <c r="D14" s="276"/>
      <c r="E14" s="276"/>
      <c r="F14" s="276">
        <v>16</v>
      </c>
      <c r="G14" s="276"/>
      <c r="H14" s="276"/>
      <c r="I14" s="290"/>
      <c r="J14" s="290"/>
      <c r="K14" s="290"/>
      <c r="L14" s="290"/>
      <c r="M14" s="290"/>
      <c r="N14" s="290"/>
      <c r="O14" s="290"/>
      <c r="P14" s="290"/>
      <c r="Q14" s="290"/>
      <c r="R14" s="24"/>
      <c r="S14" s="260"/>
      <c r="T14" s="766"/>
      <c r="U14" s="108" t="s">
        <v>43</v>
      </c>
      <c r="V14" s="275">
        <v>728</v>
      </c>
      <c r="W14" s="275">
        <v>984</v>
      </c>
      <c r="X14" s="275">
        <v>908</v>
      </c>
      <c r="Y14" s="275"/>
      <c r="Z14" s="275"/>
      <c r="AA14" s="280"/>
      <c r="AB14" s="280"/>
      <c r="AC14" s="280"/>
      <c r="AD14" s="280"/>
      <c r="AE14" s="280"/>
      <c r="AF14" s="280"/>
      <c r="AG14" s="280"/>
      <c r="AH14" s="280"/>
      <c r="AI14" s="280"/>
    </row>
    <row r="15" spans="1:35">
      <c r="A15" s="770"/>
      <c r="B15" s="767"/>
      <c r="C15" s="108" t="s">
        <v>46</v>
      </c>
      <c r="D15" s="276"/>
      <c r="E15" s="276"/>
      <c r="F15" s="276">
        <v>48</v>
      </c>
      <c r="G15" s="276"/>
      <c r="H15" s="276"/>
      <c r="I15" s="290"/>
      <c r="J15" s="290"/>
      <c r="K15" s="290"/>
      <c r="L15" s="290"/>
      <c r="M15" s="290"/>
      <c r="N15" s="290"/>
      <c r="O15" s="290"/>
      <c r="P15" s="290"/>
      <c r="Q15" s="290"/>
      <c r="R15" s="24"/>
      <c r="S15" s="260"/>
      <c r="T15" s="767"/>
      <c r="U15" s="108" t="s">
        <v>46</v>
      </c>
      <c r="V15" s="275">
        <v>2087</v>
      </c>
      <c r="W15" s="275">
        <v>3132</v>
      </c>
      <c r="X15" s="275">
        <v>2575</v>
      </c>
      <c r="Y15" s="275"/>
      <c r="Z15" s="275"/>
      <c r="AA15" s="280"/>
      <c r="AB15" s="280"/>
      <c r="AC15" s="280"/>
      <c r="AD15" s="280"/>
      <c r="AE15" s="280"/>
      <c r="AF15" s="280"/>
      <c r="AG15" s="280"/>
      <c r="AH15" s="280"/>
      <c r="AI15" s="280"/>
    </row>
    <row r="16" spans="1:35" ht="20.100000000000001" customHeight="1">
      <c r="A16" s="770"/>
      <c r="B16" s="765" t="s">
        <v>59</v>
      </c>
      <c r="C16" s="108" t="s">
        <v>44</v>
      </c>
      <c r="D16" s="276"/>
      <c r="E16" s="276"/>
      <c r="F16" s="276">
        <v>478</v>
      </c>
      <c r="G16" s="276"/>
      <c r="H16" s="276"/>
      <c r="I16" s="290"/>
      <c r="J16" s="290"/>
      <c r="K16" s="290"/>
      <c r="L16" s="290"/>
      <c r="M16" s="290"/>
      <c r="N16" s="290"/>
      <c r="O16" s="290"/>
      <c r="P16" s="290"/>
      <c r="Q16" s="290"/>
      <c r="R16" s="24"/>
      <c r="S16" s="260"/>
      <c r="T16" s="765" t="s">
        <v>59</v>
      </c>
      <c r="U16" s="108" t="s">
        <v>44</v>
      </c>
      <c r="V16" s="275">
        <v>640</v>
      </c>
      <c r="W16" s="275">
        <v>1314</v>
      </c>
      <c r="X16" s="275">
        <v>1548</v>
      </c>
      <c r="Y16" s="275"/>
      <c r="Z16" s="275"/>
      <c r="AA16" s="280"/>
      <c r="AB16" s="280"/>
      <c r="AC16" s="280"/>
      <c r="AD16" s="280"/>
      <c r="AE16" s="280"/>
      <c r="AF16" s="280"/>
      <c r="AG16" s="280"/>
      <c r="AH16" s="280"/>
      <c r="AI16" s="280"/>
    </row>
    <row r="17" spans="1:35" ht="20.100000000000001" customHeight="1">
      <c r="A17" s="770"/>
      <c r="B17" s="766"/>
      <c r="C17" s="108" t="s">
        <v>43</v>
      </c>
      <c r="D17" s="276"/>
      <c r="E17" s="276"/>
      <c r="F17" s="276">
        <v>381</v>
      </c>
      <c r="G17" s="276"/>
      <c r="H17" s="276"/>
      <c r="I17" s="290"/>
      <c r="J17" s="290"/>
      <c r="K17" s="290"/>
      <c r="L17" s="290"/>
      <c r="M17" s="290"/>
      <c r="N17" s="290"/>
      <c r="O17" s="290"/>
      <c r="P17" s="290"/>
      <c r="Q17" s="290"/>
      <c r="R17" s="24"/>
      <c r="S17" s="260"/>
      <c r="T17" s="766"/>
      <c r="U17" s="108" t="s">
        <v>43</v>
      </c>
      <c r="V17" s="275">
        <v>141</v>
      </c>
      <c r="W17" s="275">
        <v>382</v>
      </c>
      <c r="X17" s="275">
        <v>425</v>
      </c>
      <c r="Y17" s="275"/>
      <c r="Z17" s="275"/>
      <c r="AA17" s="280"/>
      <c r="AB17" s="280"/>
      <c r="AC17" s="280"/>
      <c r="AD17" s="280"/>
      <c r="AE17" s="280"/>
      <c r="AF17" s="280"/>
      <c r="AG17" s="280"/>
      <c r="AH17" s="280"/>
      <c r="AI17" s="280"/>
    </row>
    <row r="18" spans="1:35" ht="20.100000000000001" customHeight="1">
      <c r="A18" s="770"/>
      <c r="B18" s="767"/>
      <c r="C18" s="108" t="s">
        <v>46</v>
      </c>
      <c r="D18" s="276"/>
      <c r="E18" s="276"/>
      <c r="F18" s="276">
        <v>832</v>
      </c>
      <c r="G18" s="276"/>
      <c r="H18" s="276"/>
      <c r="I18" s="290"/>
      <c r="J18" s="290"/>
      <c r="K18" s="290"/>
      <c r="L18" s="290"/>
      <c r="M18" s="290"/>
      <c r="N18" s="290"/>
      <c r="O18" s="290"/>
      <c r="P18" s="290"/>
      <c r="Q18" s="290"/>
      <c r="R18" s="24"/>
      <c r="S18" s="260"/>
      <c r="T18" s="767"/>
      <c r="U18" s="108" t="s">
        <v>46</v>
      </c>
      <c r="V18" s="275">
        <v>781</v>
      </c>
      <c r="W18" s="275">
        <v>1696</v>
      </c>
      <c r="X18" s="275">
        <v>1973</v>
      </c>
      <c r="Y18" s="275"/>
      <c r="Z18" s="275"/>
      <c r="AA18" s="280"/>
      <c r="AB18" s="280"/>
      <c r="AC18" s="280"/>
      <c r="AD18" s="280"/>
      <c r="AE18" s="280"/>
      <c r="AF18" s="280"/>
      <c r="AG18" s="280"/>
      <c r="AH18" s="280"/>
      <c r="AI18" s="280"/>
    </row>
    <row r="19" spans="1:35">
      <c r="A19" s="770"/>
      <c r="B19" s="765" t="s">
        <v>53</v>
      </c>
      <c r="C19" s="108" t="s">
        <v>44</v>
      </c>
      <c r="D19" s="276"/>
      <c r="E19" s="276"/>
      <c r="F19" s="276">
        <v>99</v>
      </c>
      <c r="G19" s="276"/>
      <c r="H19" s="276"/>
      <c r="I19" s="290"/>
      <c r="J19" s="290"/>
      <c r="K19" s="290"/>
      <c r="L19" s="290"/>
      <c r="M19" s="290"/>
      <c r="N19" s="290"/>
      <c r="O19" s="290"/>
      <c r="P19" s="290"/>
      <c r="Q19" s="290"/>
      <c r="R19" s="24"/>
      <c r="S19" s="260"/>
      <c r="T19" s="765" t="s">
        <v>53</v>
      </c>
      <c r="U19" s="108" t="s">
        <v>44</v>
      </c>
      <c r="V19" s="275">
        <v>106</v>
      </c>
      <c r="W19" s="275">
        <v>202</v>
      </c>
      <c r="X19" s="275">
        <v>159</v>
      </c>
      <c r="Y19" s="275"/>
      <c r="Z19" s="275"/>
      <c r="AA19" s="280"/>
      <c r="AB19" s="280"/>
      <c r="AC19" s="280"/>
      <c r="AD19" s="280"/>
      <c r="AE19" s="280"/>
      <c r="AF19" s="280"/>
      <c r="AG19" s="280"/>
      <c r="AH19" s="280"/>
      <c r="AI19" s="280"/>
    </row>
    <row r="20" spans="1:35">
      <c r="A20" s="770"/>
      <c r="B20" s="766"/>
      <c r="C20" s="108" t="s">
        <v>43</v>
      </c>
      <c r="D20" s="276"/>
      <c r="E20" s="276"/>
      <c r="F20" s="276">
        <v>92</v>
      </c>
      <c r="G20" s="276"/>
      <c r="H20" s="276"/>
      <c r="I20" s="290"/>
      <c r="J20" s="290"/>
      <c r="K20" s="290"/>
      <c r="L20" s="290"/>
      <c r="M20" s="290"/>
      <c r="N20" s="290"/>
      <c r="O20" s="290"/>
      <c r="P20" s="290"/>
      <c r="Q20" s="290"/>
      <c r="R20" s="24"/>
      <c r="S20" s="260"/>
      <c r="T20" s="766"/>
      <c r="U20" s="108" t="s">
        <v>43</v>
      </c>
      <c r="V20" s="275">
        <v>83</v>
      </c>
      <c r="W20" s="275">
        <v>139</v>
      </c>
      <c r="X20" s="275">
        <v>125</v>
      </c>
      <c r="Y20" s="275"/>
      <c r="Z20" s="275"/>
      <c r="AA20" s="280"/>
      <c r="AB20" s="280"/>
      <c r="AC20" s="280"/>
      <c r="AD20" s="280"/>
      <c r="AE20" s="280"/>
      <c r="AF20" s="280"/>
      <c r="AG20" s="280"/>
      <c r="AH20" s="280"/>
      <c r="AI20" s="280"/>
    </row>
    <row r="21" spans="1:35">
      <c r="A21" s="770"/>
      <c r="B21" s="767"/>
      <c r="C21" s="108" t="s">
        <v>46</v>
      </c>
      <c r="D21" s="276"/>
      <c r="E21" s="276"/>
      <c r="F21" s="276">
        <v>191</v>
      </c>
      <c r="G21" s="276"/>
      <c r="H21" s="276"/>
      <c r="I21" s="290"/>
      <c r="J21" s="290"/>
      <c r="K21" s="290"/>
      <c r="L21" s="290"/>
      <c r="M21" s="290"/>
      <c r="N21" s="290"/>
      <c r="O21" s="290"/>
      <c r="P21" s="290"/>
      <c r="Q21" s="290"/>
      <c r="R21" s="24"/>
      <c r="S21" s="260"/>
      <c r="T21" s="767"/>
      <c r="U21" s="108" t="s">
        <v>46</v>
      </c>
      <c r="V21" s="275">
        <v>189</v>
      </c>
      <c r="W21" s="275">
        <v>341</v>
      </c>
      <c r="X21" s="275">
        <v>284</v>
      </c>
      <c r="Y21" s="275"/>
      <c r="Z21" s="275"/>
      <c r="AA21" s="280"/>
      <c r="AB21" s="280"/>
      <c r="AC21" s="280"/>
      <c r="AD21" s="280"/>
      <c r="AE21" s="280"/>
      <c r="AF21" s="280"/>
      <c r="AG21" s="280"/>
      <c r="AH21" s="280"/>
      <c r="AI21" s="280"/>
    </row>
    <row r="22" spans="1:35">
      <c r="A22" s="770"/>
      <c r="B22" s="765" t="s">
        <v>58</v>
      </c>
      <c r="C22" s="108" t="s">
        <v>44</v>
      </c>
      <c r="D22" s="276"/>
      <c r="E22" s="276"/>
      <c r="F22" s="276">
        <v>130</v>
      </c>
      <c r="G22" s="276"/>
      <c r="H22" s="276"/>
      <c r="I22" s="290"/>
      <c r="J22" s="290"/>
      <c r="K22" s="290"/>
      <c r="L22" s="290"/>
      <c r="M22" s="290"/>
      <c r="N22" s="290"/>
      <c r="O22" s="290"/>
      <c r="P22" s="290"/>
      <c r="Q22" s="290"/>
      <c r="R22" s="24"/>
      <c r="S22" s="260"/>
      <c r="T22" s="765" t="s">
        <v>58</v>
      </c>
      <c r="U22" s="108" t="s">
        <v>44</v>
      </c>
      <c r="V22" s="275">
        <v>127</v>
      </c>
      <c r="W22" s="275">
        <v>273</v>
      </c>
      <c r="X22" s="275">
        <v>227</v>
      </c>
      <c r="Y22" s="275"/>
      <c r="Z22" s="275"/>
      <c r="AA22" s="280"/>
      <c r="AB22" s="280"/>
      <c r="AC22" s="280"/>
      <c r="AD22" s="280"/>
      <c r="AE22" s="280"/>
      <c r="AF22" s="280"/>
      <c r="AG22" s="280"/>
      <c r="AH22" s="280"/>
      <c r="AI22" s="280"/>
    </row>
    <row r="23" spans="1:35">
      <c r="A23" s="770"/>
      <c r="B23" s="766"/>
      <c r="C23" s="108" t="s">
        <v>43</v>
      </c>
      <c r="D23" s="276"/>
      <c r="E23" s="276"/>
      <c r="F23" s="276">
        <v>197</v>
      </c>
      <c r="G23" s="276"/>
      <c r="H23" s="276"/>
      <c r="I23" s="290"/>
      <c r="J23" s="290"/>
      <c r="K23" s="290"/>
      <c r="L23" s="290"/>
      <c r="M23" s="290"/>
      <c r="N23" s="290"/>
      <c r="O23" s="290"/>
      <c r="P23" s="290"/>
      <c r="Q23" s="290"/>
      <c r="R23" s="24"/>
      <c r="S23" s="260"/>
      <c r="T23" s="766"/>
      <c r="U23" s="108" t="s">
        <v>43</v>
      </c>
      <c r="V23" s="275">
        <v>282</v>
      </c>
      <c r="W23" s="275">
        <v>447</v>
      </c>
      <c r="X23" s="275">
        <v>489</v>
      </c>
      <c r="Y23" s="275"/>
      <c r="Z23" s="275"/>
      <c r="AA23" s="280"/>
      <c r="AB23" s="280"/>
      <c r="AC23" s="280"/>
      <c r="AD23" s="280"/>
      <c r="AE23" s="280"/>
      <c r="AF23" s="280"/>
      <c r="AG23" s="280"/>
      <c r="AH23" s="280"/>
      <c r="AI23" s="280"/>
    </row>
    <row r="24" spans="1:35">
      <c r="A24" s="770"/>
      <c r="B24" s="767"/>
      <c r="C24" s="108" t="s">
        <v>46</v>
      </c>
      <c r="D24" s="276"/>
      <c r="E24" s="276"/>
      <c r="F24" s="276">
        <v>327</v>
      </c>
      <c r="G24" s="276"/>
      <c r="H24" s="276"/>
      <c r="I24" s="290"/>
      <c r="J24" s="290"/>
      <c r="K24" s="290"/>
      <c r="L24" s="290"/>
      <c r="M24" s="290"/>
      <c r="N24" s="290"/>
      <c r="O24" s="290"/>
      <c r="P24" s="290"/>
      <c r="Q24" s="290"/>
      <c r="R24" s="24"/>
      <c r="S24" s="260"/>
      <c r="T24" s="767"/>
      <c r="U24" s="108" t="s">
        <v>46</v>
      </c>
      <c r="V24" s="275">
        <v>409</v>
      </c>
      <c r="W24" s="275">
        <v>720</v>
      </c>
      <c r="X24" s="275">
        <v>716</v>
      </c>
      <c r="Y24" s="275"/>
      <c r="Z24" s="275"/>
      <c r="AA24" s="280"/>
      <c r="AB24" s="280"/>
      <c r="AC24" s="280"/>
      <c r="AD24" s="280"/>
      <c r="AE24" s="280"/>
      <c r="AF24" s="280"/>
      <c r="AG24" s="280"/>
      <c r="AH24" s="280"/>
      <c r="AI24" s="280"/>
    </row>
    <row r="25" spans="1:35">
      <c r="A25" s="770"/>
      <c r="B25" s="765" t="s">
        <v>57</v>
      </c>
      <c r="C25" s="108" t="s">
        <v>44</v>
      </c>
      <c r="D25" s="276"/>
      <c r="E25" s="276"/>
      <c r="F25" s="276"/>
      <c r="G25" s="276"/>
      <c r="H25" s="276"/>
      <c r="I25" s="290"/>
      <c r="J25" s="290"/>
      <c r="K25" s="290"/>
      <c r="L25" s="290"/>
      <c r="M25" s="290"/>
      <c r="N25" s="290"/>
      <c r="O25" s="290"/>
      <c r="P25" s="290"/>
      <c r="Q25" s="290"/>
      <c r="R25" s="24"/>
      <c r="S25" s="260"/>
      <c r="T25" s="765" t="s">
        <v>57</v>
      </c>
      <c r="U25" s="108" t="s">
        <v>44</v>
      </c>
      <c r="V25" s="275">
        <v>66</v>
      </c>
      <c r="W25" s="275">
        <v>115</v>
      </c>
      <c r="X25" s="275">
        <v>136</v>
      </c>
      <c r="Y25" s="275"/>
      <c r="Z25" s="275"/>
      <c r="AA25" s="280"/>
      <c r="AB25" s="280"/>
      <c r="AC25" s="280"/>
      <c r="AD25" s="280"/>
      <c r="AE25" s="280"/>
      <c r="AF25" s="280"/>
      <c r="AG25" s="280"/>
      <c r="AH25" s="280"/>
      <c r="AI25" s="280"/>
    </row>
    <row r="26" spans="1:35">
      <c r="A26" s="770"/>
      <c r="B26" s="766"/>
      <c r="C26" s="108" t="s">
        <v>43</v>
      </c>
      <c r="D26" s="276"/>
      <c r="E26" s="276"/>
      <c r="F26" s="276"/>
      <c r="G26" s="276"/>
      <c r="H26" s="276"/>
      <c r="I26" s="290"/>
      <c r="J26" s="290"/>
      <c r="K26" s="290"/>
      <c r="L26" s="290"/>
      <c r="M26" s="290"/>
      <c r="N26" s="290"/>
      <c r="O26" s="290"/>
      <c r="P26" s="290"/>
      <c r="Q26" s="290"/>
      <c r="R26" s="24"/>
      <c r="S26" s="260"/>
      <c r="T26" s="766"/>
      <c r="U26" s="108" t="s">
        <v>43</v>
      </c>
      <c r="V26" s="275">
        <v>59</v>
      </c>
      <c r="W26" s="275">
        <v>103</v>
      </c>
      <c r="X26" s="275">
        <v>166</v>
      </c>
      <c r="Y26" s="275"/>
      <c r="Z26" s="275"/>
      <c r="AA26" s="280"/>
      <c r="AB26" s="280"/>
      <c r="AC26" s="280"/>
      <c r="AD26" s="280"/>
      <c r="AE26" s="280"/>
      <c r="AF26" s="280"/>
      <c r="AG26" s="280"/>
      <c r="AH26" s="280"/>
      <c r="AI26" s="280"/>
    </row>
    <row r="27" spans="1:35">
      <c r="A27" s="770"/>
      <c r="B27" s="767"/>
      <c r="C27" s="108" t="s">
        <v>46</v>
      </c>
      <c r="D27" s="276"/>
      <c r="E27" s="276"/>
      <c r="F27" s="276"/>
      <c r="G27" s="276"/>
      <c r="H27" s="276"/>
      <c r="I27" s="290"/>
      <c r="J27" s="290"/>
      <c r="K27" s="290"/>
      <c r="L27" s="290"/>
      <c r="M27" s="290"/>
      <c r="N27" s="290"/>
      <c r="O27" s="290"/>
      <c r="P27" s="290"/>
      <c r="Q27" s="290"/>
      <c r="R27" s="24"/>
      <c r="S27" s="260"/>
      <c r="T27" s="767"/>
      <c r="U27" s="108" t="s">
        <v>46</v>
      </c>
      <c r="V27" s="275">
        <v>125</v>
      </c>
      <c r="W27" s="275">
        <v>218</v>
      </c>
      <c r="X27" s="275">
        <v>302</v>
      </c>
      <c r="Y27" s="275"/>
      <c r="Z27" s="275"/>
      <c r="AA27" s="280"/>
      <c r="AB27" s="280"/>
      <c r="AC27" s="280"/>
      <c r="AD27" s="280"/>
      <c r="AE27" s="280"/>
      <c r="AF27" s="280"/>
      <c r="AG27" s="280"/>
      <c r="AH27" s="280"/>
      <c r="AI27" s="280"/>
    </row>
    <row r="28" spans="1:35">
      <c r="A28" s="770"/>
      <c r="B28" s="765" t="s">
        <v>56</v>
      </c>
      <c r="C28" s="108" t="s">
        <v>44</v>
      </c>
      <c r="D28" s="276"/>
      <c r="E28" s="276"/>
      <c r="F28" s="276"/>
      <c r="G28" s="276"/>
      <c r="H28" s="276"/>
      <c r="I28" s="290"/>
      <c r="J28" s="290"/>
      <c r="K28" s="290"/>
      <c r="L28" s="290"/>
      <c r="M28" s="290"/>
      <c r="N28" s="290"/>
      <c r="O28" s="290"/>
      <c r="P28" s="290"/>
      <c r="Q28" s="290"/>
      <c r="R28" s="24"/>
      <c r="S28" s="260"/>
      <c r="T28" s="765" t="s">
        <v>56</v>
      </c>
      <c r="U28" s="108" t="s">
        <v>44</v>
      </c>
      <c r="V28" s="275"/>
      <c r="W28" s="275"/>
      <c r="X28" s="275"/>
      <c r="Y28" s="275"/>
      <c r="Z28" s="275"/>
      <c r="AA28" s="280"/>
      <c r="AB28" s="280"/>
      <c r="AC28" s="280"/>
      <c r="AD28" s="280"/>
      <c r="AE28" s="280"/>
      <c r="AF28" s="280"/>
      <c r="AG28" s="280"/>
      <c r="AH28" s="280"/>
      <c r="AI28" s="280"/>
    </row>
    <row r="29" spans="1:35">
      <c r="A29" s="770"/>
      <c r="B29" s="766"/>
      <c r="C29" s="108" t="s">
        <v>43</v>
      </c>
      <c r="D29" s="276"/>
      <c r="E29" s="276"/>
      <c r="F29" s="276"/>
      <c r="G29" s="276"/>
      <c r="H29" s="276"/>
      <c r="I29" s="290"/>
      <c r="J29" s="290"/>
      <c r="K29" s="290"/>
      <c r="L29" s="290"/>
      <c r="M29" s="290"/>
      <c r="N29" s="290"/>
      <c r="O29" s="290"/>
      <c r="P29" s="290"/>
      <c r="Q29" s="290"/>
      <c r="R29" s="24"/>
      <c r="S29" s="260"/>
      <c r="T29" s="766"/>
      <c r="U29" s="108" t="s">
        <v>43</v>
      </c>
      <c r="V29" s="275"/>
      <c r="W29" s="275"/>
      <c r="X29" s="275"/>
      <c r="Y29" s="275"/>
      <c r="Z29" s="275"/>
      <c r="AA29" s="280"/>
      <c r="AB29" s="280"/>
      <c r="AC29" s="280"/>
      <c r="AD29" s="280"/>
      <c r="AE29" s="280"/>
      <c r="AF29" s="280"/>
      <c r="AG29" s="280"/>
      <c r="AH29" s="280"/>
      <c r="AI29" s="280"/>
    </row>
    <row r="30" spans="1:35">
      <c r="A30" s="770"/>
      <c r="B30" s="767"/>
      <c r="C30" s="108" t="s">
        <v>46</v>
      </c>
      <c r="D30" s="276"/>
      <c r="E30" s="276"/>
      <c r="F30" s="276"/>
      <c r="G30" s="276"/>
      <c r="H30" s="276"/>
      <c r="I30" s="290"/>
      <c r="J30" s="290"/>
      <c r="K30" s="290"/>
      <c r="L30" s="290"/>
      <c r="M30" s="290"/>
      <c r="N30" s="290"/>
      <c r="O30" s="290"/>
      <c r="P30" s="290"/>
      <c r="Q30" s="290"/>
      <c r="R30" s="24"/>
      <c r="S30" s="260"/>
      <c r="T30" s="767"/>
      <c r="U30" s="108" t="s">
        <v>46</v>
      </c>
      <c r="V30" s="275"/>
      <c r="W30" s="275"/>
      <c r="X30" s="275"/>
      <c r="Y30" s="275"/>
      <c r="Z30" s="275"/>
      <c r="AA30" s="280"/>
      <c r="AB30" s="280"/>
      <c r="AC30" s="280"/>
      <c r="AD30" s="280"/>
      <c r="AE30" s="280"/>
      <c r="AF30" s="280"/>
      <c r="AG30" s="280"/>
      <c r="AH30" s="280"/>
      <c r="AI30" s="280"/>
    </row>
    <row r="31" spans="1:35" s="51" customFormat="1">
      <c r="A31" s="770"/>
      <c r="B31" s="765" t="s">
        <v>46</v>
      </c>
      <c r="C31" s="108" t="s">
        <v>44</v>
      </c>
      <c r="D31" s="279"/>
      <c r="E31" s="279"/>
      <c r="F31" s="279">
        <v>1070</v>
      </c>
      <c r="G31" s="279">
        <v>110</v>
      </c>
      <c r="H31" s="279"/>
      <c r="I31" s="292"/>
      <c r="J31" s="292"/>
      <c r="K31" s="292"/>
      <c r="L31" s="292"/>
      <c r="M31" s="292"/>
      <c r="N31" s="292"/>
      <c r="O31" s="292"/>
      <c r="P31" s="292"/>
      <c r="Q31" s="292"/>
      <c r="R31" s="29"/>
      <c r="S31" s="260"/>
      <c r="T31" s="765" t="s">
        <v>46</v>
      </c>
      <c r="U31" s="108" t="s">
        <v>44</v>
      </c>
      <c r="V31" s="277">
        <v>7638</v>
      </c>
      <c r="W31" s="277">
        <v>10809</v>
      </c>
      <c r="X31" s="277">
        <v>11486</v>
      </c>
      <c r="Y31" s="277"/>
      <c r="Z31" s="277"/>
      <c r="AA31" s="281"/>
      <c r="AB31" s="281"/>
      <c r="AC31" s="281"/>
      <c r="AD31" s="281"/>
      <c r="AE31" s="281"/>
      <c r="AF31" s="281"/>
      <c r="AG31" s="281"/>
      <c r="AH31" s="281"/>
      <c r="AI31" s="281"/>
    </row>
    <row r="32" spans="1:35" s="51" customFormat="1">
      <c r="A32" s="770"/>
      <c r="B32" s="766"/>
      <c r="C32" s="108" t="s">
        <v>43</v>
      </c>
      <c r="D32" s="279"/>
      <c r="E32" s="279"/>
      <c r="F32" s="279">
        <v>1100</v>
      </c>
      <c r="G32" s="279">
        <v>163</v>
      </c>
      <c r="H32" s="279"/>
      <c r="I32" s="292"/>
      <c r="J32" s="292"/>
      <c r="K32" s="292"/>
      <c r="L32" s="292"/>
      <c r="M32" s="292"/>
      <c r="N32" s="292"/>
      <c r="O32" s="292"/>
      <c r="P32" s="292"/>
      <c r="Q32" s="292"/>
      <c r="R32" s="29"/>
      <c r="S32" s="260"/>
      <c r="T32" s="766"/>
      <c r="U32" s="108" t="s">
        <v>43</v>
      </c>
      <c r="V32" s="277">
        <v>7943</v>
      </c>
      <c r="W32" s="277">
        <v>9828</v>
      </c>
      <c r="X32" s="277">
        <v>10379</v>
      </c>
      <c r="Y32" s="277"/>
      <c r="Z32" s="277"/>
      <c r="AA32" s="281"/>
      <c r="AB32" s="281"/>
      <c r="AC32" s="281"/>
      <c r="AD32" s="281"/>
      <c r="AE32" s="281"/>
      <c r="AF32" s="281"/>
      <c r="AG32" s="281"/>
      <c r="AH32" s="281"/>
      <c r="AI32" s="281"/>
    </row>
    <row r="33" spans="1:35" s="51" customFormat="1" ht="15" thickBot="1">
      <c r="A33" s="775"/>
      <c r="B33" s="767"/>
      <c r="C33" s="108" t="s">
        <v>46</v>
      </c>
      <c r="D33" s="279"/>
      <c r="E33" s="279"/>
      <c r="F33" s="279">
        <v>2170</v>
      </c>
      <c r="G33" s="279">
        <v>273</v>
      </c>
      <c r="H33" s="279">
        <v>3618</v>
      </c>
      <c r="I33" s="292"/>
      <c r="J33" s="292"/>
      <c r="K33" s="292"/>
      <c r="L33" s="292"/>
      <c r="M33" s="292"/>
      <c r="N33" s="292"/>
      <c r="O33" s="292"/>
      <c r="P33" s="292"/>
      <c r="Q33" s="292"/>
      <c r="R33" s="29"/>
      <c r="S33" s="261"/>
      <c r="T33" s="768"/>
      <c r="U33" s="262" t="s">
        <v>46</v>
      </c>
      <c r="V33" s="282">
        <v>15581</v>
      </c>
      <c r="W33" s="282">
        <v>20637</v>
      </c>
      <c r="X33" s="282">
        <v>21865</v>
      </c>
      <c r="Y33" s="282"/>
      <c r="Z33" s="282"/>
      <c r="AA33" s="284"/>
      <c r="AB33" s="284"/>
      <c r="AC33" s="284"/>
      <c r="AD33" s="284"/>
      <c r="AE33" s="284"/>
      <c r="AF33" s="284"/>
      <c r="AG33" s="284"/>
      <c r="AH33" s="284"/>
      <c r="AI33" s="284"/>
    </row>
    <row r="34" spans="1:35">
      <c r="A34" s="770" t="s">
        <v>11</v>
      </c>
      <c r="B34" s="766" t="s">
        <v>52</v>
      </c>
      <c r="C34" s="263" t="s">
        <v>44</v>
      </c>
      <c r="D34" s="304">
        <v>88</v>
      </c>
      <c r="E34" s="304">
        <v>187</v>
      </c>
      <c r="F34" s="304">
        <v>222</v>
      </c>
      <c r="G34" s="304"/>
      <c r="H34" s="304"/>
      <c r="I34" s="305"/>
      <c r="J34" s="305"/>
      <c r="K34" s="305"/>
      <c r="L34" s="305"/>
      <c r="M34" s="305"/>
      <c r="N34" s="305"/>
      <c r="O34" s="305"/>
      <c r="P34" s="305"/>
      <c r="Q34" s="305"/>
      <c r="R34" s="24"/>
    </row>
    <row r="35" spans="1:35">
      <c r="A35" s="770"/>
      <c r="B35" s="766"/>
      <c r="C35" s="108" t="s">
        <v>43</v>
      </c>
      <c r="D35" s="275">
        <v>52</v>
      </c>
      <c r="E35" s="275">
        <v>142</v>
      </c>
      <c r="F35" s="275">
        <v>132</v>
      </c>
      <c r="G35" s="275"/>
      <c r="H35" s="275"/>
      <c r="I35" s="280"/>
      <c r="J35" s="280"/>
      <c r="K35" s="280"/>
      <c r="L35" s="280"/>
      <c r="M35" s="280"/>
      <c r="N35" s="280"/>
      <c r="O35" s="280"/>
      <c r="P35" s="280"/>
      <c r="Q35" s="280"/>
      <c r="R35" s="24"/>
    </row>
    <row r="36" spans="1:35">
      <c r="A36" s="770"/>
      <c r="B36" s="767"/>
      <c r="C36" s="108" t="s">
        <v>46</v>
      </c>
      <c r="D36" s="275">
        <v>140</v>
      </c>
      <c r="E36" s="275">
        <v>329</v>
      </c>
      <c r="F36" s="275">
        <v>354</v>
      </c>
      <c r="G36" s="275"/>
      <c r="H36" s="275"/>
      <c r="I36" s="280"/>
      <c r="J36" s="280"/>
      <c r="K36" s="280"/>
      <c r="L36" s="280"/>
      <c r="M36" s="280"/>
      <c r="N36" s="280"/>
      <c r="O36" s="280"/>
      <c r="P36" s="280"/>
      <c r="Q36" s="280"/>
      <c r="R36" s="24"/>
    </row>
    <row r="37" spans="1:35">
      <c r="A37" s="770"/>
      <c r="B37" s="765" t="s">
        <v>81</v>
      </c>
      <c r="C37" s="108" t="s">
        <v>44</v>
      </c>
      <c r="D37" s="275">
        <v>937</v>
      </c>
      <c r="E37" s="275">
        <v>880</v>
      </c>
      <c r="F37" s="275">
        <v>1155</v>
      </c>
      <c r="G37" s="275"/>
      <c r="H37" s="275"/>
      <c r="I37" s="280"/>
      <c r="J37" s="280"/>
      <c r="K37" s="280"/>
      <c r="L37" s="280"/>
      <c r="M37" s="280"/>
      <c r="N37" s="280"/>
      <c r="O37" s="280"/>
      <c r="P37" s="280"/>
      <c r="Q37" s="280"/>
      <c r="R37" s="24"/>
      <c r="S37" s="149" t="s">
        <v>26</v>
      </c>
      <c r="V37" s="24"/>
      <c r="W37" s="24"/>
      <c r="X37" s="24"/>
    </row>
    <row r="38" spans="1:35">
      <c r="A38" s="770"/>
      <c r="B38" s="766"/>
      <c r="C38" s="108" t="s">
        <v>43</v>
      </c>
      <c r="D38" s="275">
        <v>1498</v>
      </c>
      <c r="E38" s="275">
        <v>1468</v>
      </c>
      <c r="F38" s="275">
        <v>1643</v>
      </c>
      <c r="G38" s="275"/>
      <c r="H38" s="275"/>
      <c r="I38" s="280"/>
      <c r="J38" s="280"/>
      <c r="K38" s="280"/>
      <c r="L38" s="280"/>
      <c r="M38" s="280"/>
      <c r="N38" s="280"/>
      <c r="O38" s="280"/>
      <c r="P38" s="280"/>
      <c r="Q38" s="280"/>
      <c r="R38" s="24"/>
      <c r="S38" s="24"/>
      <c r="T38" s="24"/>
      <c r="U38" s="24"/>
      <c r="V38" s="24"/>
      <c r="W38" s="24"/>
      <c r="X38" s="24"/>
    </row>
    <row r="39" spans="1:35" ht="15" customHeight="1">
      <c r="A39" s="770"/>
      <c r="B39" s="767"/>
      <c r="C39" s="108" t="s">
        <v>46</v>
      </c>
      <c r="D39" s="275">
        <v>2435</v>
      </c>
      <c r="E39" s="275">
        <v>2348</v>
      </c>
      <c r="F39" s="275">
        <v>2798</v>
      </c>
      <c r="G39" s="275"/>
      <c r="H39" s="275"/>
      <c r="I39" s="280"/>
      <c r="J39" s="280"/>
      <c r="K39" s="280"/>
      <c r="L39" s="280"/>
      <c r="M39" s="280"/>
      <c r="N39" s="280"/>
      <c r="O39" s="280"/>
      <c r="P39" s="280"/>
      <c r="Q39" s="280"/>
      <c r="R39" s="24"/>
      <c r="S39" s="698" t="s">
        <v>120</v>
      </c>
      <c r="T39" s="698"/>
      <c r="U39" s="698"/>
      <c r="V39" s="698"/>
      <c r="W39" s="698"/>
      <c r="X39" s="698"/>
      <c r="Y39" s="698"/>
      <c r="Z39" s="698"/>
      <c r="AA39" s="698"/>
      <c r="AB39" s="698"/>
      <c r="AC39" s="698"/>
      <c r="AD39" s="698"/>
      <c r="AE39" s="698"/>
    </row>
    <row r="40" spans="1:35" ht="20.100000000000001" customHeight="1">
      <c r="A40" s="770"/>
      <c r="B40" s="765" t="s">
        <v>60</v>
      </c>
      <c r="C40" s="108" t="s">
        <v>44</v>
      </c>
      <c r="D40" s="275">
        <v>4330</v>
      </c>
      <c r="E40" s="275">
        <v>5809</v>
      </c>
      <c r="F40" s="275">
        <v>6594</v>
      </c>
      <c r="G40" s="275"/>
      <c r="H40" s="275"/>
      <c r="I40" s="280"/>
      <c r="J40" s="280"/>
      <c r="K40" s="280"/>
      <c r="L40" s="280"/>
      <c r="M40" s="280"/>
      <c r="N40" s="280"/>
      <c r="O40" s="280"/>
      <c r="P40" s="280"/>
      <c r="Q40" s="280"/>
      <c r="R40" s="24"/>
      <c r="S40" s="698"/>
      <c r="T40" s="698"/>
      <c r="U40" s="698"/>
      <c r="V40" s="698"/>
      <c r="W40" s="698"/>
      <c r="X40" s="698"/>
      <c r="Y40" s="698"/>
      <c r="Z40" s="698"/>
      <c r="AA40" s="698"/>
      <c r="AB40" s="698"/>
      <c r="AC40" s="698"/>
      <c r="AD40" s="698"/>
      <c r="AE40" s="698"/>
    </row>
    <row r="41" spans="1:35" ht="20.100000000000001" customHeight="1">
      <c r="A41" s="770"/>
      <c r="B41" s="766"/>
      <c r="C41" s="108" t="s">
        <v>43</v>
      </c>
      <c r="D41" s="275">
        <v>5032</v>
      </c>
      <c r="E41" s="275">
        <v>6175</v>
      </c>
      <c r="F41" s="275">
        <v>6623</v>
      </c>
      <c r="G41" s="275"/>
      <c r="H41" s="275"/>
      <c r="I41" s="280"/>
      <c r="J41" s="280"/>
      <c r="K41" s="280"/>
      <c r="L41" s="280"/>
      <c r="M41" s="280"/>
      <c r="N41" s="280"/>
      <c r="O41" s="280"/>
      <c r="P41" s="280"/>
      <c r="Q41" s="280"/>
      <c r="R41" s="24"/>
      <c r="S41" s="698"/>
      <c r="T41" s="698"/>
      <c r="U41" s="698"/>
      <c r="V41" s="698"/>
      <c r="W41" s="698"/>
      <c r="X41" s="698"/>
      <c r="Y41" s="698"/>
      <c r="Z41" s="698"/>
      <c r="AA41" s="698"/>
      <c r="AB41" s="698"/>
      <c r="AC41" s="698"/>
      <c r="AD41" s="698"/>
      <c r="AE41" s="698"/>
    </row>
    <row r="42" spans="1:35" ht="20.100000000000001" customHeight="1">
      <c r="A42" s="770"/>
      <c r="B42" s="767"/>
      <c r="C42" s="108" t="s">
        <v>46</v>
      </c>
      <c r="D42" s="275">
        <v>9362</v>
      </c>
      <c r="E42" s="275">
        <v>11984</v>
      </c>
      <c r="F42" s="275">
        <v>13217</v>
      </c>
      <c r="G42" s="275"/>
      <c r="H42" s="275"/>
      <c r="I42" s="280"/>
      <c r="J42" s="280"/>
      <c r="K42" s="280"/>
      <c r="L42" s="280"/>
      <c r="M42" s="280"/>
      <c r="N42" s="280"/>
      <c r="O42" s="280"/>
      <c r="P42" s="280"/>
      <c r="Q42" s="280"/>
      <c r="R42" s="24"/>
      <c r="S42" s="685" t="s">
        <v>149</v>
      </c>
      <c r="T42" s="685"/>
      <c r="U42" s="685"/>
      <c r="V42" s="685"/>
      <c r="W42" s="685"/>
      <c r="X42" s="685"/>
      <c r="Y42" s="685"/>
      <c r="Z42" s="685"/>
      <c r="AA42" s="685"/>
      <c r="AB42" s="685"/>
      <c r="AC42" s="685"/>
      <c r="AD42" s="685"/>
      <c r="AE42" s="685"/>
    </row>
    <row r="43" spans="1:35" ht="15" customHeight="1">
      <c r="A43" s="770"/>
      <c r="B43" s="765" t="s">
        <v>51</v>
      </c>
      <c r="C43" s="108" t="s">
        <v>44</v>
      </c>
      <c r="D43" s="275">
        <v>1359</v>
      </c>
      <c r="E43" s="275">
        <v>2148</v>
      </c>
      <c r="F43" s="275">
        <v>1667</v>
      </c>
      <c r="G43" s="275"/>
      <c r="H43" s="275"/>
      <c r="I43" s="280"/>
      <c r="J43" s="280"/>
      <c r="K43" s="280"/>
      <c r="L43" s="280"/>
      <c r="M43" s="280"/>
      <c r="N43" s="280"/>
      <c r="O43" s="280"/>
      <c r="P43" s="280"/>
      <c r="Q43" s="280"/>
      <c r="R43" s="24"/>
      <c r="S43" s="685"/>
      <c r="T43" s="685"/>
      <c r="U43" s="685"/>
      <c r="V43" s="685"/>
      <c r="W43" s="685"/>
      <c r="X43" s="685"/>
      <c r="Y43" s="685"/>
      <c r="Z43" s="685"/>
      <c r="AA43" s="685"/>
      <c r="AB43" s="685"/>
      <c r="AC43" s="685"/>
      <c r="AD43" s="685"/>
      <c r="AE43" s="685"/>
    </row>
    <row r="44" spans="1:35">
      <c r="A44" s="770"/>
      <c r="B44" s="766"/>
      <c r="C44" s="108" t="s">
        <v>43</v>
      </c>
      <c r="D44" s="275">
        <v>728</v>
      </c>
      <c r="E44" s="275">
        <v>984</v>
      </c>
      <c r="F44" s="275">
        <v>908</v>
      </c>
      <c r="G44" s="275"/>
      <c r="H44" s="275"/>
      <c r="I44" s="280"/>
      <c r="J44" s="280"/>
      <c r="K44" s="280"/>
      <c r="L44" s="280"/>
      <c r="M44" s="280"/>
      <c r="N44" s="280"/>
      <c r="O44" s="280"/>
      <c r="P44" s="280"/>
      <c r="Q44" s="280"/>
      <c r="R44" s="24"/>
      <c r="S44" s="685"/>
      <c r="T44" s="685"/>
      <c r="U44" s="685"/>
      <c r="V44" s="685"/>
      <c r="W44" s="685"/>
      <c r="X44" s="685"/>
      <c r="Y44" s="685"/>
      <c r="Z44" s="685"/>
      <c r="AA44" s="685"/>
      <c r="AB44" s="685"/>
      <c r="AC44" s="685"/>
      <c r="AD44" s="685"/>
      <c r="AE44" s="685"/>
    </row>
    <row r="45" spans="1:35" ht="15" customHeight="1">
      <c r="A45" s="770"/>
      <c r="B45" s="767"/>
      <c r="C45" s="108" t="s">
        <v>46</v>
      </c>
      <c r="D45" s="275">
        <v>2087</v>
      </c>
      <c r="E45" s="275">
        <v>3132</v>
      </c>
      <c r="F45" s="275">
        <v>2575</v>
      </c>
      <c r="G45" s="275"/>
      <c r="H45" s="275"/>
      <c r="I45" s="280"/>
      <c r="J45" s="280"/>
      <c r="K45" s="280"/>
      <c r="L45" s="280"/>
      <c r="M45" s="280"/>
      <c r="N45" s="280"/>
      <c r="O45" s="280"/>
      <c r="P45" s="280"/>
      <c r="Q45" s="280"/>
      <c r="R45" s="24"/>
      <c r="S45" s="152" t="s">
        <v>104</v>
      </c>
      <c r="T45" s="152"/>
      <c r="U45" s="152"/>
      <c r="V45" s="152"/>
      <c r="W45" s="152"/>
      <c r="X45" s="152"/>
      <c r="Y45" s="152"/>
      <c r="Z45" s="152"/>
      <c r="AA45" s="152"/>
      <c r="AB45" s="152"/>
      <c r="AC45" s="152"/>
      <c r="AD45" s="152"/>
      <c r="AE45" s="152"/>
    </row>
    <row r="46" spans="1:35" ht="20.100000000000001" customHeight="1">
      <c r="A46" s="770"/>
      <c r="B46" s="765" t="s">
        <v>59</v>
      </c>
      <c r="C46" s="108" t="s">
        <v>44</v>
      </c>
      <c r="D46" s="275">
        <v>640</v>
      </c>
      <c r="E46" s="275">
        <v>1314</v>
      </c>
      <c r="F46" s="275">
        <v>1548</v>
      </c>
      <c r="G46" s="275"/>
      <c r="H46" s="275"/>
      <c r="I46" s="280"/>
      <c r="J46" s="280"/>
      <c r="K46" s="280"/>
      <c r="L46" s="280"/>
      <c r="M46" s="280"/>
      <c r="N46" s="280"/>
      <c r="O46" s="280"/>
      <c r="P46" s="280"/>
      <c r="Q46" s="280"/>
      <c r="R46" s="24"/>
      <c r="S46" s="151"/>
      <c r="T46" s="151"/>
      <c r="U46" s="151"/>
      <c r="V46" s="151"/>
      <c r="W46" s="151"/>
      <c r="X46" s="151"/>
      <c r="Y46" s="151"/>
      <c r="Z46" s="151"/>
      <c r="AA46" s="151"/>
      <c r="AB46" s="151"/>
      <c r="AC46" s="151"/>
      <c r="AD46" s="151"/>
      <c r="AE46" s="151"/>
    </row>
    <row r="47" spans="1:35" ht="20.100000000000001" customHeight="1">
      <c r="A47" s="770"/>
      <c r="B47" s="766"/>
      <c r="C47" s="108" t="s">
        <v>43</v>
      </c>
      <c r="D47" s="275">
        <v>141</v>
      </c>
      <c r="E47" s="275">
        <v>382</v>
      </c>
      <c r="F47" s="275">
        <v>425</v>
      </c>
      <c r="G47" s="275"/>
      <c r="H47" s="275"/>
      <c r="I47" s="280"/>
      <c r="J47" s="280"/>
      <c r="K47" s="280"/>
      <c r="L47" s="280"/>
      <c r="M47" s="280"/>
      <c r="N47" s="280"/>
      <c r="O47" s="280"/>
      <c r="P47" s="280"/>
      <c r="Q47" s="280"/>
      <c r="R47" s="24"/>
      <c r="S47" s="28"/>
      <c r="T47" s="28"/>
      <c r="U47" s="28"/>
      <c r="V47" s="28"/>
      <c r="W47" s="28"/>
      <c r="X47" s="28"/>
      <c r="Y47" s="28"/>
      <c r="Z47" s="28"/>
      <c r="AA47" s="28"/>
      <c r="AB47" s="28"/>
      <c r="AC47" s="28"/>
      <c r="AD47" s="28"/>
      <c r="AE47" s="28"/>
    </row>
    <row r="48" spans="1:35" ht="20.100000000000001" customHeight="1">
      <c r="A48" s="770"/>
      <c r="B48" s="767"/>
      <c r="C48" s="108" t="s">
        <v>46</v>
      </c>
      <c r="D48" s="275">
        <v>781</v>
      </c>
      <c r="E48" s="275">
        <v>1696</v>
      </c>
      <c r="F48" s="275">
        <v>1973</v>
      </c>
      <c r="G48" s="275"/>
      <c r="H48" s="275"/>
      <c r="I48" s="280"/>
      <c r="J48" s="280"/>
      <c r="K48" s="280"/>
      <c r="L48" s="280"/>
      <c r="M48" s="280"/>
      <c r="N48" s="280"/>
      <c r="O48" s="280"/>
      <c r="P48" s="280"/>
      <c r="Q48" s="280"/>
      <c r="R48" s="24"/>
      <c r="S48" s="28"/>
      <c r="T48" s="28"/>
      <c r="U48" s="28"/>
      <c r="V48" s="28"/>
      <c r="W48" s="28"/>
      <c r="X48" s="28"/>
      <c r="Y48" s="28"/>
      <c r="Z48" s="28"/>
      <c r="AA48" s="28"/>
      <c r="AB48" s="28"/>
      <c r="AC48" s="28"/>
      <c r="AD48" s="28"/>
      <c r="AE48" s="28"/>
    </row>
    <row r="49" spans="1:18">
      <c r="A49" s="770"/>
      <c r="B49" s="765" t="s">
        <v>53</v>
      </c>
      <c r="C49" s="108" t="s">
        <v>44</v>
      </c>
      <c r="D49" s="275">
        <v>106</v>
      </c>
      <c r="E49" s="275">
        <v>202</v>
      </c>
      <c r="F49" s="275">
        <v>159</v>
      </c>
      <c r="G49" s="275"/>
      <c r="H49" s="275"/>
      <c r="I49" s="280"/>
      <c r="J49" s="280"/>
      <c r="K49" s="280"/>
      <c r="L49" s="280"/>
      <c r="M49" s="280"/>
      <c r="N49" s="280"/>
      <c r="O49" s="280"/>
      <c r="P49" s="280"/>
      <c r="Q49" s="280"/>
      <c r="R49" s="24"/>
    </row>
    <row r="50" spans="1:18">
      <c r="A50" s="770"/>
      <c r="B50" s="766"/>
      <c r="C50" s="108" t="s">
        <v>43</v>
      </c>
      <c r="D50" s="275">
        <v>83</v>
      </c>
      <c r="E50" s="275">
        <v>139</v>
      </c>
      <c r="F50" s="275">
        <v>125</v>
      </c>
      <c r="G50" s="275"/>
      <c r="H50" s="275"/>
      <c r="I50" s="280"/>
      <c r="J50" s="280"/>
      <c r="K50" s="280"/>
      <c r="L50" s="280"/>
      <c r="M50" s="280"/>
      <c r="N50" s="280"/>
      <c r="O50" s="280"/>
      <c r="P50" s="280"/>
      <c r="Q50" s="280"/>
      <c r="R50" s="24"/>
    </row>
    <row r="51" spans="1:18">
      <c r="A51" s="770"/>
      <c r="B51" s="767"/>
      <c r="C51" s="108" t="s">
        <v>46</v>
      </c>
      <c r="D51" s="275">
        <v>189</v>
      </c>
      <c r="E51" s="275">
        <v>341</v>
      </c>
      <c r="F51" s="275">
        <v>284</v>
      </c>
      <c r="G51" s="275"/>
      <c r="H51" s="275"/>
      <c r="I51" s="280"/>
      <c r="J51" s="280"/>
      <c r="K51" s="280"/>
      <c r="L51" s="280"/>
      <c r="M51" s="280"/>
      <c r="N51" s="280"/>
      <c r="O51" s="280"/>
      <c r="P51" s="280"/>
      <c r="Q51" s="280"/>
      <c r="R51" s="24"/>
    </row>
    <row r="52" spans="1:18">
      <c r="A52" s="770"/>
      <c r="B52" s="765" t="s">
        <v>58</v>
      </c>
      <c r="C52" s="108" t="s">
        <v>44</v>
      </c>
      <c r="D52" s="275">
        <v>127</v>
      </c>
      <c r="E52" s="275">
        <v>273</v>
      </c>
      <c r="F52" s="275">
        <v>227</v>
      </c>
      <c r="G52" s="275"/>
      <c r="H52" s="275"/>
      <c r="I52" s="280"/>
      <c r="J52" s="280"/>
      <c r="K52" s="280"/>
      <c r="L52" s="280"/>
      <c r="M52" s="280"/>
      <c r="N52" s="280"/>
      <c r="O52" s="280"/>
      <c r="P52" s="280"/>
      <c r="Q52" s="280"/>
      <c r="R52" s="24"/>
    </row>
    <row r="53" spans="1:18">
      <c r="A53" s="770"/>
      <c r="B53" s="766"/>
      <c r="C53" s="108" t="s">
        <v>43</v>
      </c>
      <c r="D53" s="275">
        <v>282</v>
      </c>
      <c r="E53" s="275">
        <v>447</v>
      </c>
      <c r="F53" s="275">
        <v>489</v>
      </c>
      <c r="G53" s="275"/>
      <c r="H53" s="275"/>
      <c r="I53" s="280"/>
      <c r="J53" s="280"/>
      <c r="K53" s="280"/>
      <c r="L53" s="280"/>
      <c r="M53" s="280"/>
      <c r="N53" s="280"/>
      <c r="O53" s="280"/>
      <c r="P53" s="280"/>
      <c r="Q53" s="280"/>
      <c r="R53" s="24"/>
    </row>
    <row r="54" spans="1:18">
      <c r="A54" s="770"/>
      <c r="B54" s="767"/>
      <c r="C54" s="108" t="s">
        <v>46</v>
      </c>
      <c r="D54" s="275">
        <v>409</v>
      </c>
      <c r="E54" s="275">
        <v>720</v>
      </c>
      <c r="F54" s="275">
        <v>716</v>
      </c>
      <c r="G54" s="275"/>
      <c r="H54" s="275"/>
      <c r="I54" s="280"/>
      <c r="J54" s="280"/>
      <c r="K54" s="280"/>
      <c r="L54" s="280"/>
      <c r="M54" s="280"/>
      <c r="N54" s="280"/>
      <c r="O54" s="280"/>
      <c r="P54" s="280"/>
      <c r="Q54" s="280"/>
      <c r="R54" s="24"/>
    </row>
    <row r="55" spans="1:18">
      <c r="A55" s="770"/>
      <c r="B55" s="765" t="s">
        <v>57</v>
      </c>
      <c r="C55" s="108" t="s">
        <v>44</v>
      </c>
      <c r="D55" s="275">
        <v>66</v>
      </c>
      <c r="E55" s="275">
        <v>115</v>
      </c>
      <c r="F55" s="275">
        <v>136</v>
      </c>
      <c r="G55" s="275"/>
      <c r="H55" s="275"/>
      <c r="I55" s="280"/>
      <c r="J55" s="280"/>
      <c r="K55" s="280"/>
      <c r="L55" s="280"/>
      <c r="M55" s="280"/>
      <c r="N55" s="280"/>
      <c r="O55" s="280"/>
      <c r="P55" s="280"/>
      <c r="Q55" s="280"/>
      <c r="R55" s="24"/>
    </row>
    <row r="56" spans="1:18">
      <c r="A56" s="770"/>
      <c r="B56" s="766"/>
      <c r="C56" s="108" t="s">
        <v>43</v>
      </c>
      <c r="D56" s="275">
        <v>59</v>
      </c>
      <c r="E56" s="275">
        <v>103</v>
      </c>
      <c r="F56" s="275">
        <v>166</v>
      </c>
      <c r="G56" s="275"/>
      <c r="H56" s="275"/>
      <c r="I56" s="280"/>
      <c r="J56" s="280"/>
      <c r="K56" s="280"/>
      <c r="L56" s="280"/>
      <c r="M56" s="280"/>
      <c r="N56" s="280"/>
      <c r="O56" s="280"/>
      <c r="P56" s="280"/>
      <c r="Q56" s="280"/>
      <c r="R56" s="24"/>
    </row>
    <row r="57" spans="1:18">
      <c r="A57" s="770"/>
      <c r="B57" s="767"/>
      <c r="C57" s="108" t="s">
        <v>46</v>
      </c>
      <c r="D57" s="275">
        <v>125</v>
      </c>
      <c r="E57" s="275">
        <v>218</v>
      </c>
      <c r="F57" s="275">
        <v>302</v>
      </c>
      <c r="G57" s="275"/>
      <c r="H57" s="275"/>
      <c r="I57" s="280"/>
      <c r="J57" s="280"/>
      <c r="K57" s="280"/>
      <c r="L57" s="280"/>
      <c r="M57" s="280"/>
      <c r="N57" s="280"/>
      <c r="O57" s="280"/>
      <c r="P57" s="280"/>
      <c r="Q57" s="280"/>
      <c r="R57" s="24"/>
    </row>
    <row r="58" spans="1:18">
      <c r="A58" s="770"/>
      <c r="B58" s="765" t="s">
        <v>138</v>
      </c>
      <c r="C58" s="108" t="s">
        <v>44</v>
      </c>
      <c r="D58" s="275">
        <v>73</v>
      </c>
      <c r="E58" s="275">
        <v>68</v>
      </c>
      <c r="F58" s="275"/>
      <c r="G58" s="275"/>
      <c r="H58" s="275"/>
      <c r="I58" s="280"/>
      <c r="J58" s="280"/>
      <c r="K58" s="280"/>
      <c r="L58" s="280"/>
      <c r="M58" s="280"/>
      <c r="N58" s="280"/>
      <c r="O58" s="280"/>
      <c r="P58" s="280"/>
      <c r="Q58" s="280"/>
      <c r="R58" s="24"/>
    </row>
    <row r="59" spans="1:18">
      <c r="A59" s="770"/>
      <c r="B59" s="766"/>
      <c r="C59" s="108" t="s">
        <v>43</v>
      </c>
      <c r="D59" s="275">
        <v>120</v>
      </c>
      <c r="E59" s="275">
        <v>130</v>
      </c>
      <c r="F59" s="275"/>
      <c r="G59" s="275"/>
      <c r="H59" s="275"/>
      <c r="I59" s="280"/>
      <c r="J59" s="280"/>
      <c r="K59" s="280"/>
      <c r="L59" s="280"/>
      <c r="M59" s="280"/>
      <c r="N59" s="280"/>
      <c r="O59" s="280"/>
      <c r="P59" s="280"/>
      <c r="Q59" s="280"/>
      <c r="R59" s="24"/>
    </row>
    <row r="60" spans="1:18">
      <c r="A60" s="770"/>
      <c r="B60" s="767"/>
      <c r="C60" s="108" t="s">
        <v>46</v>
      </c>
      <c r="D60" s="275">
        <v>193</v>
      </c>
      <c r="E60" s="275">
        <v>198</v>
      </c>
      <c r="F60" s="275"/>
      <c r="G60" s="275"/>
      <c r="H60" s="275"/>
      <c r="I60" s="280"/>
      <c r="J60" s="280"/>
      <c r="K60" s="280"/>
      <c r="L60" s="280"/>
      <c r="M60" s="280"/>
      <c r="N60" s="280"/>
      <c r="O60" s="280"/>
      <c r="P60" s="280"/>
      <c r="Q60" s="280"/>
      <c r="R60" s="24"/>
    </row>
    <row r="61" spans="1:18" s="51" customFormat="1">
      <c r="A61" s="770"/>
      <c r="B61" s="765" t="s">
        <v>46</v>
      </c>
      <c r="C61" s="108" t="s">
        <v>44</v>
      </c>
      <c r="D61" s="277">
        <v>7726</v>
      </c>
      <c r="E61" s="277">
        <v>10996</v>
      </c>
      <c r="F61" s="277">
        <v>11708</v>
      </c>
      <c r="G61" s="277"/>
      <c r="H61" s="277"/>
      <c r="I61" s="281"/>
      <c r="J61" s="281"/>
      <c r="K61" s="281"/>
      <c r="L61" s="281"/>
      <c r="M61" s="281"/>
      <c r="N61" s="281"/>
      <c r="O61" s="281"/>
      <c r="P61" s="281"/>
      <c r="Q61" s="281"/>
      <c r="R61" s="29"/>
    </row>
    <row r="62" spans="1:18" s="51" customFormat="1">
      <c r="A62" s="770"/>
      <c r="B62" s="766"/>
      <c r="C62" s="108" t="s">
        <v>43</v>
      </c>
      <c r="D62" s="277">
        <v>7995</v>
      </c>
      <c r="E62" s="277">
        <v>9970</v>
      </c>
      <c r="F62" s="277">
        <v>10511</v>
      </c>
      <c r="G62" s="277"/>
      <c r="H62" s="277"/>
      <c r="I62" s="281"/>
      <c r="J62" s="281"/>
      <c r="K62" s="281"/>
      <c r="L62" s="281"/>
      <c r="M62" s="281"/>
      <c r="N62" s="281"/>
      <c r="O62" s="281"/>
      <c r="P62" s="281"/>
      <c r="Q62" s="281"/>
      <c r="R62" s="29"/>
    </row>
    <row r="63" spans="1:18" s="51" customFormat="1" ht="15" thickBot="1">
      <c r="A63" s="771"/>
      <c r="B63" s="768"/>
      <c r="C63" s="262" t="s">
        <v>46</v>
      </c>
      <c r="D63" s="282">
        <v>15721</v>
      </c>
      <c r="E63" s="282">
        <v>20966</v>
      </c>
      <c r="F63" s="282">
        <v>22219</v>
      </c>
      <c r="G63" s="282"/>
      <c r="H63" s="282"/>
      <c r="I63" s="284"/>
      <c r="J63" s="284"/>
      <c r="K63" s="284"/>
      <c r="L63" s="284"/>
      <c r="M63" s="284"/>
      <c r="N63" s="284"/>
      <c r="O63" s="284"/>
      <c r="P63" s="284"/>
      <c r="Q63" s="284"/>
      <c r="R63" s="29"/>
    </row>
    <row r="64" spans="1:18">
      <c r="R64" s="24"/>
    </row>
    <row r="65" spans="18:18">
      <c r="R65" s="24"/>
    </row>
    <row r="66" spans="18:18">
      <c r="R66" s="24"/>
    </row>
    <row r="67" spans="18:18">
      <c r="R67" s="24"/>
    </row>
    <row r="68" spans="18:18">
      <c r="R68" s="24"/>
    </row>
    <row r="69" spans="18:18">
      <c r="R69" s="24"/>
    </row>
    <row r="70" spans="18:18">
      <c r="R70" s="24"/>
    </row>
    <row r="71" spans="18:18">
      <c r="R71" s="24"/>
    </row>
    <row r="72" spans="18:18">
      <c r="R72" s="24"/>
    </row>
    <row r="73" spans="18:18">
      <c r="R73" s="24"/>
    </row>
    <row r="74" spans="18:18">
      <c r="R74" s="24"/>
    </row>
    <row r="75" spans="18:18">
      <c r="R75" s="24"/>
    </row>
    <row r="76" spans="18:18">
      <c r="R76" s="24"/>
    </row>
    <row r="77" spans="18:18">
      <c r="R77" s="24"/>
    </row>
    <row r="78" spans="18:18">
      <c r="R78" s="24"/>
    </row>
    <row r="79" spans="18:18">
      <c r="R79" s="24"/>
    </row>
    <row r="80" spans="18:18">
      <c r="R80" s="24"/>
    </row>
    <row r="81" spans="18:18">
      <c r="R81" s="24"/>
    </row>
    <row r="82" spans="18:18">
      <c r="R82" s="24"/>
    </row>
    <row r="83" spans="18:18">
      <c r="R83" s="24"/>
    </row>
    <row r="84" spans="18:18">
      <c r="R84" s="24"/>
    </row>
    <row r="85" spans="18:18">
      <c r="R85" s="24"/>
    </row>
    <row r="86" spans="18:18">
      <c r="R86" s="24"/>
    </row>
    <row r="87" spans="18:18">
      <c r="R87" s="24"/>
    </row>
    <row r="88" spans="18:18">
      <c r="R88" s="24"/>
    </row>
    <row r="89" spans="18:18">
      <c r="R89" s="24"/>
    </row>
    <row r="90" spans="18:18">
      <c r="R90" s="24"/>
    </row>
    <row r="91" spans="18:18" s="51" customFormat="1">
      <c r="R91" s="29"/>
    </row>
    <row r="92" spans="18:18" s="51" customFormat="1">
      <c r="R92" s="29"/>
    </row>
    <row r="93" spans="18:18" s="51" customFormat="1">
      <c r="R93" s="29"/>
    </row>
    <row r="94" spans="18:18" ht="15" customHeight="1"/>
    <row r="95" spans="18:18" ht="15" customHeight="1"/>
    <row r="96" spans="18:18" ht="15" customHeight="1"/>
    <row r="97" ht="15" customHeight="1"/>
    <row r="98" ht="15" customHeight="1"/>
  </sheetData>
  <mergeCells count="34">
    <mergeCell ref="A4:A33"/>
    <mergeCell ref="B4:B6"/>
    <mergeCell ref="T4:T6"/>
    <mergeCell ref="B7:B9"/>
    <mergeCell ref="T7:T9"/>
    <mergeCell ref="B10:B12"/>
    <mergeCell ref="T10:T12"/>
    <mergeCell ref="B13:B15"/>
    <mergeCell ref="T13:T15"/>
    <mergeCell ref="B16:B18"/>
    <mergeCell ref="T16:T18"/>
    <mergeCell ref="B19:B21"/>
    <mergeCell ref="T19:T21"/>
    <mergeCell ref="B22:B24"/>
    <mergeCell ref="T22:T24"/>
    <mergeCell ref="B28:B30"/>
    <mergeCell ref="T28:T30"/>
    <mergeCell ref="B31:B33"/>
    <mergeCell ref="T31:T33"/>
    <mergeCell ref="B25:B27"/>
    <mergeCell ref="T25:T27"/>
    <mergeCell ref="A34:A63"/>
    <mergeCell ref="B34:B36"/>
    <mergeCell ref="B37:B39"/>
    <mergeCell ref="S39:AE41"/>
    <mergeCell ref="B40:B42"/>
    <mergeCell ref="S42:AE44"/>
    <mergeCell ref="B61:B63"/>
    <mergeCell ref="B43:B45"/>
    <mergeCell ref="B46:B48"/>
    <mergeCell ref="B49:B51"/>
    <mergeCell ref="B52:B54"/>
    <mergeCell ref="B55:B57"/>
    <mergeCell ref="B58:B60"/>
  </mergeCells>
  <printOptions horizontalCentered="1" verticalCentered="1"/>
  <pageMargins left="0.7" right="0.7" top="0.75" bottom="0.75" header="0.3" footer="0.3"/>
  <pageSetup scale="50" orientation="landscape" r:id="rId1"/>
  <headerFoot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I98"/>
  <sheetViews>
    <sheetView zoomScale="108" zoomScaleNormal="108" workbookViewId="0">
      <selection activeCell="AE11" sqref="AE11"/>
    </sheetView>
  </sheetViews>
  <sheetFormatPr defaultColWidth="9.21875" defaultRowHeight="14.4"/>
  <cols>
    <col min="1" max="1" width="15" customWidth="1"/>
    <col min="2" max="2" width="16.77734375" customWidth="1"/>
    <col min="3" max="3" width="9" customWidth="1"/>
    <col min="4" max="17" width="9.5546875" customWidth="1"/>
    <col min="18" max="18" width="1.77734375" customWidth="1"/>
    <col min="19" max="19" width="14.21875" customWidth="1"/>
    <col min="20" max="20" width="14.44140625" customWidth="1"/>
    <col min="22" max="25" width="7" customWidth="1"/>
    <col min="26" max="30" width="7.5546875" customWidth="1"/>
    <col min="31" max="31" width="8.21875" customWidth="1"/>
  </cols>
  <sheetData>
    <row r="1" spans="1:35">
      <c r="A1" s="16" t="s">
        <v>718</v>
      </c>
      <c r="B1" s="24"/>
      <c r="C1" s="24"/>
      <c r="D1" s="24"/>
      <c r="E1" s="24"/>
      <c r="F1" s="24"/>
      <c r="G1" s="24"/>
      <c r="H1" s="24"/>
      <c r="I1" s="24"/>
      <c r="J1" s="24"/>
      <c r="K1" s="24"/>
      <c r="L1" s="24"/>
      <c r="M1" s="24"/>
      <c r="N1" s="24"/>
      <c r="O1" s="24"/>
      <c r="P1" s="24"/>
      <c r="Q1" s="24"/>
      <c r="R1" s="24"/>
    </row>
    <row r="2" spans="1:35" ht="15" thickBot="1">
      <c r="A2" s="24"/>
      <c r="B2" s="24"/>
      <c r="C2" s="24"/>
      <c r="D2" s="24"/>
      <c r="E2" s="24"/>
      <c r="F2" s="24"/>
      <c r="G2" s="24"/>
      <c r="H2" s="24"/>
      <c r="I2" s="24"/>
      <c r="J2" s="24"/>
      <c r="K2" s="24"/>
      <c r="L2" s="24"/>
      <c r="M2" s="24"/>
      <c r="N2" s="24"/>
      <c r="O2" s="24"/>
      <c r="P2" s="24"/>
      <c r="Q2" s="24"/>
      <c r="R2" s="24"/>
    </row>
    <row r="3" spans="1:35" ht="27.6">
      <c r="A3" s="254" t="s">
        <v>15</v>
      </c>
      <c r="B3" s="255" t="s">
        <v>62</v>
      </c>
      <c r="C3" s="256" t="s">
        <v>45</v>
      </c>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
      <c r="S3" s="254" t="s">
        <v>15</v>
      </c>
      <c r="T3" s="255" t="s">
        <v>62</v>
      </c>
      <c r="U3" s="256" t="s">
        <v>45</v>
      </c>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69" t="s">
        <v>9</v>
      </c>
      <c r="B4" s="765" t="s">
        <v>52</v>
      </c>
      <c r="C4" s="108" t="s">
        <v>44</v>
      </c>
      <c r="D4" s="275"/>
      <c r="E4" s="275"/>
      <c r="F4" s="275"/>
      <c r="G4" s="275"/>
      <c r="H4" s="275"/>
      <c r="I4" s="280"/>
      <c r="J4" s="280"/>
      <c r="K4" s="280"/>
      <c r="L4" s="280"/>
      <c r="M4" s="280"/>
      <c r="N4" s="280"/>
      <c r="O4" s="280"/>
      <c r="P4" s="280"/>
      <c r="Q4" s="280"/>
      <c r="R4" s="264" t="s">
        <v>16</v>
      </c>
      <c r="S4" s="769" t="s">
        <v>6</v>
      </c>
      <c r="T4" s="765" t="s">
        <v>52</v>
      </c>
      <c r="U4" s="108" t="s">
        <v>44</v>
      </c>
      <c r="V4" s="276">
        <v>3219</v>
      </c>
      <c r="W4" s="276">
        <v>122</v>
      </c>
      <c r="X4" s="276">
        <v>1151</v>
      </c>
      <c r="Y4" s="276">
        <v>1677</v>
      </c>
      <c r="Z4" s="276">
        <v>2247</v>
      </c>
      <c r="AA4" s="290">
        <v>2710</v>
      </c>
      <c r="AB4" s="290">
        <v>2961</v>
      </c>
      <c r="AC4" s="490">
        <v>3067</v>
      </c>
      <c r="AD4" s="490">
        <v>4440</v>
      </c>
      <c r="AE4" s="290">
        <v>3047</v>
      </c>
      <c r="AF4" s="290">
        <v>3444</v>
      </c>
      <c r="AG4" s="490">
        <v>4758</v>
      </c>
      <c r="AH4" s="490">
        <v>2555</v>
      </c>
      <c r="AI4" s="490"/>
    </row>
    <row r="5" spans="1:35">
      <c r="A5" s="770"/>
      <c r="B5" s="766"/>
      <c r="C5" s="108" t="s">
        <v>43</v>
      </c>
      <c r="D5" s="275"/>
      <c r="E5" s="275"/>
      <c r="F5" s="275"/>
      <c r="G5" s="275"/>
      <c r="H5" s="275"/>
      <c r="I5" s="280"/>
      <c r="J5" s="280"/>
      <c r="K5" s="280"/>
      <c r="L5" s="280"/>
      <c r="M5" s="280"/>
      <c r="N5" s="280"/>
      <c r="O5" s="280"/>
      <c r="P5" s="280"/>
      <c r="Q5" s="280"/>
      <c r="R5" s="24" t="s">
        <v>16</v>
      </c>
      <c r="S5" s="770"/>
      <c r="T5" s="766"/>
      <c r="U5" s="108" t="s">
        <v>43</v>
      </c>
      <c r="V5" s="276">
        <v>2635</v>
      </c>
      <c r="W5" s="276">
        <v>80</v>
      </c>
      <c r="X5" s="276">
        <v>688</v>
      </c>
      <c r="Y5" s="276">
        <v>1214</v>
      </c>
      <c r="Z5" s="276">
        <v>1335</v>
      </c>
      <c r="AA5" s="290">
        <v>1678</v>
      </c>
      <c r="AB5" s="290">
        <v>2657</v>
      </c>
      <c r="AC5" s="490">
        <v>2166</v>
      </c>
      <c r="AD5" s="490">
        <v>3284</v>
      </c>
      <c r="AE5" s="290">
        <v>2236</v>
      </c>
      <c r="AF5" s="290">
        <v>2817</v>
      </c>
      <c r="AG5" s="490">
        <v>4163</v>
      </c>
      <c r="AH5" s="490">
        <v>2542</v>
      </c>
      <c r="AI5" s="490"/>
    </row>
    <row r="6" spans="1:35">
      <c r="A6" s="770"/>
      <c r="B6" s="767"/>
      <c r="C6" s="108" t="s">
        <v>46</v>
      </c>
      <c r="D6" s="275"/>
      <c r="E6" s="275"/>
      <c r="F6" s="275"/>
      <c r="G6" s="275"/>
      <c r="H6" s="275"/>
      <c r="I6" s="280"/>
      <c r="J6" s="280"/>
      <c r="K6" s="280"/>
      <c r="L6" s="280"/>
      <c r="M6" s="280"/>
      <c r="N6" s="280"/>
      <c r="O6" s="280"/>
      <c r="P6" s="280"/>
      <c r="Q6" s="280"/>
      <c r="R6" s="24"/>
      <c r="S6" s="770"/>
      <c r="T6" s="767"/>
      <c r="U6" s="108" t="s">
        <v>46</v>
      </c>
      <c r="V6" s="276">
        <v>5854</v>
      </c>
      <c r="W6" s="276">
        <v>202</v>
      </c>
      <c r="X6" s="276">
        <v>1839</v>
      </c>
      <c r="Y6" s="276">
        <v>2891</v>
      </c>
      <c r="Z6" s="276">
        <v>3582</v>
      </c>
      <c r="AA6" s="290">
        <v>4388</v>
      </c>
      <c r="AB6" s="290">
        <v>5618</v>
      </c>
      <c r="AC6" s="290">
        <v>5233</v>
      </c>
      <c r="AD6" s="290">
        <v>7724</v>
      </c>
      <c r="AE6" s="290">
        <v>5283</v>
      </c>
      <c r="AF6" s="290">
        <v>6261</v>
      </c>
      <c r="AG6" s="490">
        <v>8921</v>
      </c>
      <c r="AH6" s="490">
        <v>5097</v>
      </c>
      <c r="AI6" s="490"/>
    </row>
    <row r="7" spans="1:35">
      <c r="A7" s="770"/>
      <c r="B7" s="765" t="s">
        <v>81</v>
      </c>
      <c r="C7" s="108" t="s">
        <v>44</v>
      </c>
      <c r="D7" s="275"/>
      <c r="E7" s="275"/>
      <c r="F7" s="275"/>
      <c r="G7" s="275"/>
      <c r="H7" s="275"/>
      <c r="I7" s="280"/>
      <c r="J7" s="280"/>
      <c r="K7" s="280"/>
      <c r="L7" s="280"/>
      <c r="M7" s="280"/>
      <c r="N7" s="280"/>
      <c r="O7" s="280"/>
      <c r="P7" s="280"/>
      <c r="Q7" s="280"/>
      <c r="R7" s="24"/>
      <c r="S7" s="770"/>
      <c r="T7" s="765" t="s">
        <v>81</v>
      </c>
      <c r="U7" s="108" t="s">
        <v>44</v>
      </c>
      <c r="V7" s="276">
        <v>161</v>
      </c>
      <c r="W7" s="276">
        <v>354</v>
      </c>
      <c r="X7" s="276" t="s">
        <v>137</v>
      </c>
      <c r="Y7" s="276">
        <v>217</v>
      </c>
      <c r="Z7" s="276">
        <v>177</v>
      </c>
      <c r="AA7" s="290">
        <v>231</v>
      </c>
      <c r="AB7" s="290">
        <v>166</v>
      </c>
      <c r="AC7" s="490">
        <v>480</v>
      </c>
      <c r="AD7" s="490">
        <v>146</v>
      </c>
      <c r="AE7" s="290">
        <v>202</v>
      </c>
      <c r="AF7" s="290">
        <v>278</v>
      </c>
      <c r="AG7" s="490">
        <v>202</v>
      </c>
      <c r="AH7" s="490">
        <v>204</v>
      </c>
      <c r="AI7" s="490"/>
    </row>
    <row r="8" spans="1:35">
      <c r="A8" s="770"/>
      <c r="B8" s="766"/>
      <c r="C8" s="108" t="s">
        <v>43</v>
      </c>
      <c r="D8" s="275"/>
      <c r="E8" s="275"/>
      <c r="F8" s="275"/>
      <c r="G8" s="275"/>
      <c r="H8" s="275"/>
      <c r="I8" s="280"/>
      <c r="J8" s="280"/>
      <c r="K8" s="280"/>
      <c r="L8" s="280"/>
      <c r="M8" s="280"/>
      <c r="N8" s="280"/>
      <c r="O8" s="280"/>
      <c r="P8" s="280"/>
      <c r="Q8" s="280"/>
      <c r="R8" s="24"/>
      <c r="S8" s="770"/>
      <c r="T8" s="766"/>
      <c r="U8" s="108" t="s">
        <v>43</v>
      </c>
      <c r="V8" s="276">
        <v>96</v>
      </c>
      <c r="W8" s="276">
        <v>223</v>
      </c>
      <c r="X8" s="276">
        <v>435</v>
      </c>
      <c r="Y8" s="276">
        <v>169</v>
      </c>
      <c r="Z8" s="276">
        <v>112</v>
      </c>
      <c r="AA8" s="290">
        <v>179</v>
      </c>
      <c r="AB8" s="290">
        <v>120</v>
      </c>
      <c r="AC8" s="490">
        <v>389</v>
      </c>
      <c r="AD8" s="490">
        <v>152</v>
      </c>
      <c r="AE8" s="290">
        <v>181</v>
      </c>
      <c r="AF8" s="290">
        <v>220</v>
      </c>
      <c r="AG8" s="490">
        <v>151</v>
      </c>
      <c r="AH8" s="490">
        <v>196</v>
      </c>
      <c r="AI8" s="490"/>
    </row>
    <row r="9" spans="1:35">
      <c r="A9" s="770"/>
      <c r="B9" s="767"/>
      <c r="C9" s="108" t="s">
        <v>46</v>
      </c>
      <c r="D9" s="275"/>
      <c r="E9" s="275"/>
      <c r="F9" s="275"/>
      <c r="G9" s="275"/>
      <c r="H9" s="275"/>
      <c r="I9" s="280"/>
      <c r="J9" s="280"/>
      <c r="K9" s="280"/>
      <c r="L9" s="280"/>
      <c r="M9" s="280"/>
      <c r="N9" s="280"/>
      <c r="O9" s="280"/>
      <c r="P9" s="280"/>
      <c r="Q9" s="280"/>
      <c r="R9" s="24"/>
      <c r="S9" s="770"/>
      <c r="T9" s="767"/>
      <c r="U9" s="108" t="s">
        <v>46</v>
      </c>
      <c r="V9" s="276">
        <v>257</v>
      </c>
      <c r="W9" s="276">
        <v>577</v>
      </c>
      <c r="X9" s="276">
        <v>1951</v>
      </c>
      <c r="Y9" s="276">
        <v>386</v>
      </c>
      <c r="Z9" s="276">
        <v>289</v>
      </c>
      <c r="AA9" s="290">
        <v>410</v>
      </c>
      <c r="AB9" s="290">
        <v>286</v>
      </c>
      <c r="AC9" s="290">
        <v>869</v>
      </c>
      <c r="AD9" s="290">
        <v>298</v>
      </c>
      <c r="AE9" s="290">
        <v>383</v>
      </c>
      <c r="AF9" s="290">
        <v>498</v>
      </c>
      <c r="AG9" s="490">
        <v>353</v>
      </c>
      <c r="AH9" s="490">
        <v>400</v>
      </c>
      <c r="AI9" s="490"/>
    </row>
    <row r="10" spans="1:35" ht="20.100000000000001" customHeight="1">
      <c r="A10" s="770"/>
      <c r="B10" s="765" t="s">
        <v>60</v>
      </c>
      <c r="C10" s="108" t="s">
        <v>44</v>
      </c>
      <c r="D10" s="275"/>
      <c r="E10" s="275"/>
      <c r="F10" s="275"/>
      <c r="G10" s="275"/>
      <c r="H10" s="275"/>
      <c r="I10" s="280"/>
      <c r="J10" s="280"/>
      <c r="K10" s="280"/>
      <c r="L10" s="280"/>
      <c r="M10" s="280"/>
      <c r="N10" s="280"/>
      <c r="O10" s="280"/>
      <c r="P10" s="280"/>
      <c r="Q10" s="280"/>
      <c r="R10" s="24"/>
      <c r="S10" s="770"/>
      <c r="T10" s="765" t="s">
        <v>60</v>
      </c>
      <c r="U10" s="108" t="s">
        <v>44</v>
      </c>
      <c r="V10" s="276">
        <v>2845</v>
      </c>
      <c r="W10" s="276">
        <v>1610</v>
      </c>
      <c r="X10" s="276">
        <v>2951</v>
      </c>
      <c r="Y10" s="276">
        <v>2377</v>
      </c>
      <c r="Z10" s="276">
        <v>3120</v>
      </c>
      <c r="AA10" s="290">
        <v>3088</v>
      </c>
      <c r="AB10" s="290">
        <v>4310</v>
      </c>
      <c r="AC10" s="490">
        <v>3908</v>
      </c>
      <c r="AD10" s="490">
        <v>4502</v>
      </c>
      <c r="AE10" s="290">
        <v>4518</v>
      </c>
      <c r="AF10" s="290">
        <v>4915</v>
      </c>
      <c r="AG10" s="490">
        <v>4138</v>
      </c>
      <c r="AH10" s="490">
        <v>3645</v>
      </c>
      <c r="AI10" s="490"/>
    </row>
    <row r="11" spans="1:35" ht="20.100000000000001" customHeight="1">
      <c r="A11" s="770"/>
      <c r="B11" s="766"/>
      <c r="C11" s="108" t="s">
        <v>43</v>
      </c>
      <c r="D11" s="275"/>
      <c r="E11" s="275"/>
      <c r="F11" s="275"/>
      <c r="G11" s="275"/>
      <c r="H11" s="275"/>
      <c r="I11" s="280"/>
      <c r="J11" s="280"/>
      <c r="K11" s="280"/>
      <c r="L11" s="280"/>
      <c r="M11" s="280"/>
      <c r="N11" s="280"/>
      <c r="O11" s="280"/>
      <c r="P11" s="280"/>
      <c r="Q11" s="280"/>
      <c r="R11" s="24"/>
      <c r="S11" s="770"/>
      <c r="T11" s="766"/>
      <c r="U11" s="108" t="s">
        <v>43</v>
      </c>
      <c r="V11" s="276">
        <v>2834</v>
      </c>
      <c r="W11" s="276">
        <v>1590</v>
      </c>
      <c r="X11" s="276">
        <v>1926</v>
      </c>
      <c r="Y11" s="276">
        <v>2464</v>
      </c>
      <c r="Z11" s="276">
        <v>3129</v>
      </c>
      <c r="AA11" s="290">
        <v>3387</v>
      </c>
      <c r="AB11" s="290">
        <v>3804</v>
      </c>
      <c r="AC11" s="490">
        <v>4747</v>
      </c>
      <c r="AD11" s="490">
        <v>5618</v>
      </c>
      <c r="AE11" s="290">
        <v>5736</v>
      </c>
      <c r="AF11" s="290">
        <v>5536</v>
      </c>
      <c r="AG11" s="490">
        <v>5320</v>
      </c>
      <c r="AH11" s="490">
        <v>4396</v>
      </c>
      <c r="AI11" s="490"/>
    </row>
    <row r="12" spans="1:35" ht="20.100000000000001" customHeight="1">
      <c r="A12" s="770"/>
      <c r="B12" s="767"/>
      <c r="C12" s="108" t="s">
        <v>46</v>
      </c>
      <c r="D12" s="275"/>
      <c r="E12" s="275"/>
      <c r="F12" s="275"/>
      <c r="G12" s="275"/>
      <c r="H12" s="275"/>
      <c r="I12" s="280"/>
      <c r="J12" s="280"/>
      <c r="K12" s="280"/>
      <c r="L12" s="280"/>
      <c r="M12" s="280"/>
      <c r="N12" s="280"/>
      <c r="O12" s="280"/>
      <c r="P12" s="280"/>
      <c r="Q12" s="280"/>
      <c r="R12" s="24"/>
      <c r="S12" s="770"/>
      <c r="T12" s="767"/>
      <c r="U12" s="108" t="s">
        <v>46</v>
      </c>
      <c r="V12" s="276">
        <v>5679</v>
      </c>
      <c r="W12" s="276">
        <v>3200</v>
      </c>
      <c r="X12" s="276">
        <v>4877</v>
      </c>
      <c r="Y12" s="276">
        <v>4841</v>
      </c>
      <c r="Z12" s="276">
        <v>6249</v>
      </c>
      <c r="AA12" s="290">
        <v>6475</v>
      </c>
      <c r="AB12" s="290">
        <v>8114</v>
      </c>
      <c r="AC12" s="290">
        <v>8655</v>
      </c>
      <c r="AD12" s="290">
        <v>10120</v>
      </c>
      <c r="AE12" s="290">
        <v>10254</v>
      </c>
      <c r="AF12" s="290">
        <v>10451</v>
      </c>
      <c r="AG12" s="490">
        <v>9458</v>
      </c>
      <c r="AH12" s="490">
        <v>8041</v>
      </c>
      <c r="AI12" s="490"/>
    </row>
    <row r="13" spans="1:35">
      <c r="A13" s="770"/>
      <c r="B13" s="765" t="s">
        <v>51</v>
      </c>
      <c r="C13" s="108" t="s">
        <v>44</v>
      </c>
      <c r="D13" s="275"/>
      <c r="E13" s="275"/>
      <c r="F13" s="275"/>
      <c r="G13" s="275"/>
      <c r="H13" s="275"/>
      <c r="I13" s="280"/>
      <c r="J13" s="280"/>
      <c r="K13" s="280"/>
      <c r="L13" s="280"/>
      <c r="M13" s="280"/>
      <c r="N13" s="280"/>
      <c r="O13" s="280"/>
      <c r="P13" s="280"/>
      <c r="Q13" s="280"/>
      <c r="R13" s="24"/>
      <c r="S13" s="770"/>
      <c r="T13" s="765" t="s">
        <v>51</v>
      </c>
      <c r="U13" s="108" t="s">
        <v>44</v>
      </c>
      <c r="V13" s="276">
        <v>265</v>
      </c>
      <c r="W13" s="276">
        <v>258</v>
      </c>
      <c r="X13" s="276">
        <v>830</v>
      </c>
      <c r="Y13" s="276">
        <v>132</v>
      </c>
      <c r="Z13" s="276">
        <v>358</v>
      </c>
      <c r="AA13" s="290">
        <v>365</v>
      </c>
      <c r="AB13" s="290">
        <v>469</v>
      </c>
      <c r="AC13" s="490">
        <v>450</v>
      </c>
      <c r="AD13" s="490">
        <v>4502</v>
      </c>
      <c r="AE13" s="290">
        <v>774</v>
      </c>
      <c r="AF13" s="290">
        <v>441</v>
      </c>
      <c r="AG13" s="490">
        <v>384</v>
      </c>
      <c r="AH13" s="490">
        <v>320</v>
      </c>
      <c r="AI13" s="490"/>
    </row>
    <row r="14" spans="1:35">
      <c r="A14" s="770"/>
      <c r="B14" s="766"/>
      <c r="C14" s="108" t="s">
        <v>43</v>
      </c>
      <c r="D14" s="275"/>
      <c r="E14" s="275"/>
      <c r="F14" s="275"/>
      <c r="G14" s="275"/>
      <c r="H14" s="275"/>
      <c r="I14" s="280"/>
      <c r="J14" s="280"/>
      <c r="K14" s="280"/>
      <c r="L14" s="280"/>
      <c r="M14" s="280"/>
      <c r="N14" s="280"/>
      <c r="O14" s="280"/>
      <c r="P14" s="280"/>
      <c r="Q14" s="280"/>
      <c r="R14" s="24"/>
      <c r="S14" s="770"/>
      <c r="T14" s="766"/>
      <c r="U14" s="108" t="s">
        <v>43</v>
      </c>
      <c r="V14" s="276">
        <v>103</v>
      </c>
      <c r="W14" s="276">
        <v>89</v>
      </c>
      <c r="X14" s="276">
        <v>366</v>
      </c>
      <c r="Y14" s="276">
        <v>73</v>
      </c>
      <c r="Z14" s="276">
        <v>166</v>
      </c>
      <c r="AA14" s="290">
        <v>112</v>
      </c>
      <c r="AB14" s="290">
        <v>263</v>
      </c>
      <c r="AC14" s="490">
        <v>200</v>
      </c>
      <c r="AD14" s="490">
        <v>5618</v>
      </c>
      <c r="AE14" s="290">
        <v>492</v>
      </c>
      <c r="AF14" s="290">
        <v>211</v>
      </c>
      <c r="AG14" s="490">
        <v>234</v>
      </c>
      <c r="AH14" s="490">
        <v>191</v>
      </c>
      <c r="AI14" s="490"/>
    </row>
    <row r="15" spans="1:35">
      <c r="A15" s="770"/>
      <c r="B15" s="767"/>
      <c r="C15" s="108" t="s">
        <v>46</v>
      </c>
      <c r="D15" s="275"/>
      <c r="E15" s="275"/>
      <c r="F15" s="275"/>
      <c r="G15" s="275"/>
      <c r="H15" s="275"/>
      <c r="I15" s="280"/>
      <c r="J15" s="280"/>
      <c r="K15" s="280"/>
      <c r="L15" s="280"/>
      <c r="M15" s="280"/>
      <c r="N15" s="280"/>
      <c r="O15" s="280"/>
      <c r="P15" s="280"/>
      <c r="Q15" s="280"/>
      <c r="R15" s="24"/>
      <c r="S15" s="770"/>
      <c r="T15" s="767"/>
      <c r="U15" s="108" t="s">
        <v>46</v>
      </c>
      <c r="V15" s="276">
        <v>368</v>
      </c>
      <c r="W15" s="276">
        <v>347</v>
      </c>
      <c r="X15" s="276">
        <v>1196</v>
      </c>
      <c r="Y15" s="276">
        <v>205</v>
      </c>
      <c r="Z15" s="276">
        <v>524</v>
      </c>
      <c r="AA15" s="290">
        <v>477</v>
      </c>
      <c r="AB15" s="290">
        <v>732</v>
      </c>
      <c r="AC15" s="290">
        <v>650</v>
      </c>
      <c r="AD15" s="290">
        <v>10120</v>
      </c>
      <c r="AE15" s="290">
        <v>1266</v>
      </c>
      <c r="AF15" s="290">
        <v>652</v>
      </c>
      <c r="AG15" s="490">
        <v>618</v>
      </c>
      <c r="AH15" s="490">
        <v>511</v>
      </c>
      <c r="AI15" s="490"/>
    </row>
    <row r="16" spans="1:35" ht="20.100000000000001" customHeight="1">
      <c r="A16" s="770"/>
      <c r="B16" s="765" t="s">
        <v>59</v>
      </c>
      <c r="C16" s="108" t="s">
        <v>44</v>
      </c>
      <c r="D16" s="275"/>
      <c r="E16" s="275"/>
      <c r="F16" s="275"/>
      <c r="G16" s="275"/>
      <c r="H16" s="275"/>
      <c r="I16" s="280"/>
      <c r="J16" s="280"/>
      <c r="K16" s="280"/>
      <c r="L16" s="280"/>
      <c r="M16" s="280"/>
      <c r="N16" s="280"/>
      <c r="O16" s="280"/>
      <c r="P16" s="280"/>
      <c r="Q16" s="280"/>
      <c r="R16" s="24"/>
      <c r="S16" s="770"/>
      <c r="T16" s="765" t="s">
        <v>59</v>
      </c>
      <c r="U16" s="108" t="s">
        <v>44</v>
      </c>
      <c r="V16" s="276">
        <v>324</v>
      </c>
      <c r="W16" s="276">
        <v>457</v>
      </c>
      <c r="X16" s="276">
        <v>382</v>
      </c>
      <c r="Y16" s="276">
        <v>249</v>
      </c>
      <c r="Z16" s="276">
        <v>432</v>
      </c>
      <c r="AA16" s="290">
        <v>787</v>
      </c>
      <c r="AB16" s="290">
        <v>984</v>
      </c>
      <c r="AC16" s="490">
        <v>821</v>
      </c>
      <c r="AD16" s="490">
        <v>1253</v>
      </c>
      <c r="AE16" s="290">
        <v>1066</v>
      </c>
      <c r="AF16" s="290">
        <v>957</v>
      </c>
      <c r="AG16" s="490">
        <v>1104</v>
      </c>
      <c r="AH16" s="490">
        <v>1161</v>
      </c>
      <c r="AI16" s="490"/>
    </row>
    <row r="17" spans="1:35" ht="20.100000000000001" customHeight="1">
      <c r="A17" s="770"/>
      <c r="B17" s="766"/>
      <c r="C17" s="108" t="s">
        <v>43</v>
      </c>
      <c r="D17" s="275"/>
      <c r="E17" s="275"/>
      <c r="F17" s="275"/>
      <c r="G17" s="275"/>
      <c r="H17" s="275"/>
      <c r="I17" s="280"/>
      <c r="J17" s="280"/>
      <c r="K17" s="280"/>
      <c r="L17" s="280"/>
      <c r="M17" s="280"/>
      <c r="N17" s="280"/>
      <c r="O17" s="280"/>
      <c r="P17" s="280"/>
      <c r="Q17" s="280"/>
      <c r="R17" s="24"/>
      <c r="S17" s="770"/>
      <c r="T17" s="766"/>
      <c r="U17" s="108" t="s">
        <v>43</v>
      </c>
      <c r="V17" s="276">
        <v>80</v>
      </c>
      <c r="W17" s="276">
        <v>92</v>
      </c>
      <c r="X17" s="276">
        <v>91</v>
      </c>
      <c r="Y17" s="276">
        <v>135</v>
      </c>
      <c r="Z17" s="276">
        <v>114</v>
      </c>
      <c r="AA17" s="290">
        <v>200</v>
      </c>
      <c r="AB17" s="290">
        <v>452</v>
      </c>
      <c r="AC17" s="490">
        <v>263</v>
      </c>
      <c r="AD17" s="490">
        <v>503</v>
      </c>
      <c r="AE17" s="290">
        <v>397</v>
      </c>
      <c r="AF17" s="290">
        <v>379</v>
      </c>
      <c r="AG17" s="490">
        <v>563</v>
      </c>
      <c r="AH17" s="490">
        <v>511</v>
      </c>
      <c r="AI17" s="490"/>
    </row>
    <row r="18" spans="1:35" ht="20.100000000000001" customHeight="1">
      <c r="A18" s="770"/>
      <c r="B18" s="767"/>
      <c r="C18" s="108" t="s">
        <v>46</v>
      </c>
      <c r="D18" s="275"/>
      <c r="E18" s="275"/>
      <c r="F18" s="275"/>
      <c r="G18" s="275"/>
      <c r="H18" s="275"/>
      <c r="I18" s="280"/>
      <c r="J18" s="280"/>
      <c r="K18" s="280"/>
      <c r="L18" s="280"/>
      <c r="M18" s="280"/>
      <c r="N18" s="280"/>
      <c r="O18" s="280"/>
      <c r="P18" s="280"/>
      <c r="Q18" s="280"/>
      <c r="R18" s="24"/>
      <c r="S18" s="770"/>
      <c r="T18" s="767"/>
      <c r="U18" s="108" t="s">
        <v>46</v>
      </c>
      <c r="V18" s="276">
        <v>404</v>
      </c>
      <c r="W18" s="276">
        <v>549</v>
      </c>
      <c r="X18" s="276">
        <v>473</v>
      </c>
      <c r="Y18" s="276">
        <v>384</v>
      </c>
      <c r="Z18" s="276">
        <v>546</v>
      </c>
      <c r="AA18" s="290">
        <v>987</v>
      </c>
      <c r="AB18" s="290">
        <v>1436</v>
      </c>
      <c r="AC18" s="290">
        <v>1084</v>
      </c>
      <c r="AD18" s="290">
        <v>1756</v>
      </c>
      <c r="AE18" s="290">
        <v>1463</v>
      </c>
      <c r="AF18" s="290">
        <v>1336</v>
      </c>
      <c r="AG18" s="490">
        <v>1667</v>
      </c>
      <c r="AH18" s="490">
        <v>1672</v>
      </c>
      <c r="AI18" s="490"/>
    </row>
    <row r="19" spans="1:35">
      <c r="A19" s="770"/>
      <c r="B19" s="765" t="s">
        <v>53</v>
      </c>
      <c r="C19" s="108" t="s">
        <v>44</v>
      </c>
      <c r="D19" s="275"/>
      <c r="E19" s="275"/>
      <c r="F19" s="275"/>
      <c r="G19" s="275"/>
      <c r="H19" s="275"/>
      <c r="I19" s="280"/>
      <c r="J19" s="280"/>
      <c r="K19" s="280"/>
      <c r="L19" s="280"/>
      <c r="M19" s="280"/>
      <c r="N19" s="280"/>
      <c r="O19" s="280"/>
      <c r="P19" s="280"/>
      <c r="Q19" s="280"/>
      <c r="R19" s="24"/>
      <c r="S19" s="770"/>
      <c r="T19" s="765" t="s">
        <v>53</v>
      </c>
      <c r="U19" s="108" t="s">
        <v>44</v>
      </c>
      <c r="V19" s="276">
        <v>190</v>
      </c>
      <c r="W19" s="276">
        <v>279</v>
      </c>
      <c r="X19" s="276">
        <v>196</v>
      </c>
      <c r="Y19" s="276">
        <v>283</v>
      </c>
      <c r="Z19" s="276">
        <v>338</v>
      </c>
      <c r="AA19" s="290">
        <v>190</v>
      </c>
      <c r="AB19" s="290">
        <v>221</v>
      </c>
      <c r="AC19" s="490">
        <v>562</v>
      </c>
      <c r="AD19" s="490">
        <v>272</v>
      </c>
      <c r="AE19" s="290">
        <v>329</v>
      </c>
      <c r="AF19" s="290">
        <v>148</v>
      </c>
      <c r="AG19" s="490">
        <v>235</v>
      </c>
      <c r="AH19" s="490">
        <v>264</v>
      </c>
      <c r="AI19" s="490"/>
    </row>
    <row r="20" spans="1:35">
      <c r="A20" s="770"/>
      <c r="B20" s="766"/>
      <c r="C20" s="108" t="s">
        <v>43</v>
      </c>
      <c r="D20" s="275"/>
      <c r="E20" s="275"/>
      <c r="F20" s="275"/>
      <c r="G20" s="275"/>
      <c r="H20" s="275"/>
      <c r="I20" s="280"/>
      <c r="J20" s="280"/>
      <c r="K20" s="280"/>
      <c r="L20" s="280"/>
      <c r="M20" s="280"/>
      <c r="N20" s="280"/>
      <c r="O20" s="280"/>
      <c r="P20" s="280"/>
      <c r="Q20" s="280"/>
      <c r="R20" s="24"/>
      <c r="S20" s="770"/>
      <c r="T20" s="766"/>
      <c r="U20" s="108" t="s">
        <v>43</v>
      </c>
      <c r="V20" s="276">
        <v>80</v>
      </c>
      <c r="W20" s="276">
        <v>167</v>
      </c>
      <c r="X20" s="276">
        <v>111</v>
      </c>
      <c r="Y20" s="276">
        <v>192</v>
      </c>
      <c r="Z20" s="276">
        <v>185</v>
      </c>
      <c r="AA20" s="290">
        <v>139</v>
      </c>
      <c r="AB20" s="290">
        <v>168</v>
      </c>
      <c r="AC20" s="490">
        <v>500</v>
      </c>
      <c r="AD20" s="490">
        <v>149</v>
      </c>
      <c r="AE20" s="290">
        <v>226</v>
      </c>
      <c r="AF20" s="290">
        <v>100</v>
      </c>
      <c r="AG20" s="490">
        <v>221</v>
      </c>
      <c r="AH20" s="490">
        <v>182</v>
      </c>
      <c r="AI20" s="490"/>
    </row>
    <row r="21" spans="1:35">
      <c r="A21" s="770"/>
      <c r="B21" s="767"/>
      <c r="C21" s="108" t="s">
        <v>46</v>
      </c>
      <c r="D21" s="275"/>
      <c r="E21" s="275"/>
      <c r="F21" s="275"/>
      <c r="G21" s="275"/>
      <c r="H21" s="275"/>
      <c r="I21" s="280"/>
      <c r="J21" s="280"/>
      <c r="K21" s="280"/>
      <c r="L21" s="280"/>
      <c r="M21" s="280"/>
      <c r="N21" s="280"/>
      <c r="O21" s="280"/>
      <c r="P21" s="280"/>
      <c r="Q21" s="280"/>
      <c r="R21" s="24"/>
      <c r="S21" s="770"/>
      <c r="T21" s="767"/>
      <c r="U21" s="108" t="s">
        <v>46</v>
      </c>
      <c r="V21" s="276">
        <v>270</v>
      </c>
      <c r="W21" s="276">
        <v>446</v>
      </c>
      <c r="X21" s="276">
        <v>307</v>
      </c>
      <c r="Y21" s="276">
        <v>475</v>
      </c>
      <c r="Z21" s="276">
        <v>523</v>
      </c>
      <c r="AA21" s="290">
        <v>329</v>
      </c>
      <c r="AB21" s="290">
        <v>389</v>
      </c>
      <c r="AC21" s="290">
        <v>1062</v>
      </c>
      <c r="AD21" s="290">
        <v>421</v>
      </c>
      <c r="AE21" s="290">
        <v>555</v>
      </c>
      <c r="AF21" s="290">
        <v>248</v>
      </c>
      <c r="AG21" s="490">
        <v>456</v>
      </c>
      <c r="AH21" s="490">
        <v>446</v>
      </c>
      <c r="AI21" s="490"/>
    </row>
    <row r="22" spans="1:35">
      <c r="A22" s="770"/>
      <c r="B22" s="765" t="s">
        <v>58</v>
      </c>
      <c r="C22" s="108" t="s">
        <v>44</v>
      </c>
      <c r="D22" s="275"/>
      <c r="E22" s="275"/>
      <c r="F22" s="275"/>
      <c r="G22" s="275"/>
      <c r="H22" s="275"/>
      <c r="I22" s="280"/>
      <c r="J22" s="280"/>
      <c r="K22" s="280"/>
      <c r="L22" s="280"/>
      <c r="M22" s="280"/>
      <c r="N22" s="280"/>
      <c r="O22" s="280"/>
      <c r="P22" s="280"/>
      <c r="Q22" s="280"/>
      <c r="R22" s="24"/>
      <c r="S22" s="770"/>
      <c r="T22" s="765" t="s">
        <v>58</v>
      </c>
      <c r="U22" s="108" t="s">
        <v>44</v>
      </c>
      <c r="V22" s="276">
        <v>61</v>
      </c>
      <c r="W22" s="276">
        <v>152</v>
      </c>
      <c r="X22" s="276">
        <v>190</v>
      </c>
      <c r="Y22" s="276">
        <v>294</v>
      </c>
      <c r="Z22" s="276">
        <v>463</v>
      </c>
      <c r="AA22" s="290">
        <v>424</v>
      </c>
      <c r="AB22" s="290">
        <v>565</v>
      </c>
      <c r="AC22" s="290">
        <v>481</v>
      </c>
      <c r="AD22" s="290">
        <v>655</v>
      </c>
      <c r="AE22" s="290">
        <v>694</v>
      </c>
      <c r="AF22" s="290">
        <v>652</v>
      </c>
      <c r="AG22" s="490">
        <v>348</v>
      </c>
      <c r="AH22" s="490">
        <v>370</v>
      </c>
      <c r="AI22" s="490"/>
    </row>
    <row r="23" spans="1:35">
      <c r="A23" s="770"/>
      <c r="B23" s="766"/>
      <c r="C23" s="108" t="s">
        <v>43</v>
      </c>
      <c r="D23" s="275"/>
      <c r="E23" s="275"/>
      <c r="F23" s="275"/>
      <c r="G23" s="275"/>
      <c r="H23" s="275"/>
      <c r="I23" s="280"/>
      <c r="J23" s="280"/>
      <c r="K23" s="280"/>
      <c r="L23" s="280"/>
      <c r="M23" s="280"/>
      <c r="N23" s="280"/>
      <c r="O23" s="280"/>
      <c r="P23" s="280"/>
      <c r="Q23" s="280"/>
      <c r="R23" s="24"/>
      <c r="S23" s="770"/>
      <c r="T23" s="766"/>
      <c r="U23" s="108" t="s">
        <v>43</v>
      </c>
      <c r="V23" s="276">
        <v>97</v>
      </c>
      <c r="W23" s="276">
        <v>142</v>
      </c>
      <c r="X23" s="276">
        <v>196</v>
      </c>
      <c r="Y23" s="276">
        <v>265</v>
      </c>
      <c r="Z23" s="276">
        <v>502</v>
      </c>
      <c r="AA23" s="290">
        <v>484</v>
      </c>
      <c r="AB23" s="290">
        <v>484</v>
      </c>
      <c r="AC23" s="490">
        <v>561</v>
      </c>
      <c r="AD23" s="490">
        <v>1983</v>
      </c>
      <c r="AE23" s="290">
        <v>2020</v>
      </c>
      <c r="AF23" s="290">
        <v>942</v>
      </c>
      <c r="AG23" s="490">
        <v>596</v>
      </c>
      <c r="AH23" s="490">
        <v>515</v>
      </c>
      <c r="AI23" s="490"/>
    </row>
    <row r="24" spans="1:35">
      <c r="A24" s="770"/>
      <c r="B24" s="767"/>
      <c r="C24" s="108" t="s">
        <v>46</v>
      </c>
      <c r="D24" s="275"/>
      <c r="E24" s="275"/>
      <c r="F24" s="275"/>
      <c r="G24" s="275"/>
      <c r="H24" s="275"/>
      <c r="I24" s="280"/>
      <c r="J24" s="280"/>
      <c r="K24" s="280"/>
      <c r="L24" s="280"/>
      <c r="M24" s="280"/>
      <c r="N24" s="280"/>
      <c r="O24" s="280"/>
      <c r="P24" s="280"/>
      <c r="Q24" s="280"/>
      <c r="R24" s="24"/>
      <c r="S24" s="770"/>
      <c r="T24" s="767"/>
      <c r="U24" s="108" t="s">
        <v>46</v>
      </c>
      <c r="V24" s="276">
        <v>158</v>
      </c>
      <c r="W24" s="276">
        <v>294</v>
      </c>
      <c r="X24" s="276">
        <v>386</v>
      </c>
      <c r="Y24" s="276">
        <v>559</v>
      </c>
      <c r="Z24" s="276">
        <v>965</v>
      </c>
      <c r="AA24" s="290">
        <v>908</v>
      </c>
      <c r="AB24" s="290">
        <v>1049</v>
      </c>
      <c r="AC24" s="290">
        <v>1042</v>
      </c>
      <c r="AD24" s="290">
        <v>2638</v>
      </c>
      <c r="AE24" s="290">
        <v>2714</v>
      </c>
      <c r="AF24" s="290">
        <v>1594</v>
      </c>
      <c r="AG24" s="490">
        <v>944</v>
      </c>
      <c r="AH24" s="490">
        <v>885</v>
      </c>
      <c r="AI24" s="490"/>
    </row>
    <row r="25" spans="1:35">
      <c r="A25" s="770"/>
      <c r="B25" s="765" t="s">
        <v>57</v>
      </c>
      <c r="C25" s="108" t="s">
        <v>44</v>
      </c>
      <c r="D25" s="275"/>
      <c r="E25" s="275"/>
      <c r="F25" s="275"/>
      <c r="G25" s="275"/>
      <c r="H25" s="275"/>
      <c r="I25" s="280"/>
      <c r="J25" s="280"/>
      <c r="K25" s="280"/>
      <c r="L25" s="280"/>
      <c r="M25" s="280"/>
      <c r="N25" s="280"/>
      <c r="O25" s="280"/>
      <c r="P25" s="280"/>
      <c r="Q25" s="280"/>
      <c r="R25" s="24"/>
      <c r="S25" s="770"/>
      <c r="T25" s="765" t="s">
        <v>57</v>
      </c>
      <c r="U25" s="108" t="s">
        <v>44</v>
      </c>
      <c r="V25" s="276">
        <v>259</v>
      </c>
      <c r="W25" s="276">
        <v>282</v>
      </c>
      <c r="X25" s="276">
        <v>172</v>
      </c>
      <c r="Y25" s="276">
        <v>425</v>
      </c>
      <c r="Z25" s="276">
        <v>349</v>
      </c>
      <c r="AA25" s="290">
        <v>347</v>
      </c>
      <c r="AB25" s="290">
        <v>489</v>
      </c>
      <c r="AC25" s="490">
        <v>433</v>
      </c>
      <c r="AD25" s="490">
        <v>499</v>
      </c>
      <c r="AE25" s="290">
        <v>442</v>
      </c>
      <c r="AF25" s="290">
        <v>578</v>
      </c>
      <c r="AG25" s="490">
        <v>544</v>
      </c>
      <c r="AH25" s="490">
        <v>384</v>
      </c>
      <c r="AI25" s="490"/>
    </row>
    <row r="26" spans="1:35">
      <c r="A26" s="770"/>
      <c r="B26" s="766"/>
      <c r="C26" s="108" t="s">
        <v>43</v>
      </c>
      <c r="D26" s="275"/>
      <c r="E26" s="275"/>
      <c r="F26" s="275"/>
      <c r="G26" s="275"/>
      <c r="H26" s="275"/>
      <c r="I26" s="280"/>
      <c r="J26" s="280"/>
      <c r="K26" s="280"/>
      <c r="L26" s="280"/>
      <c r="M26" s="280"/>
      <c r="N26" s="280"/>
      <c r="O26" s="280"/>
      <c r="P26" s="280"/>
      <c r="Q26" s="280"/>
      <c r="R26" s="24"/>
      <c r="S26" s="770"/>
      <c r="T26" s="766"/>
      <c r="U26" s="108" t="s">
        <v>43</v>
      </c>
      <c r="V26" s="276">
        <v>50</v>
      </c>
      <c r="W26" s="276">
        <v>139</v>
      </c>
      <c r="X26" s="276">
        <v>87</v>
      </c>
      <c r="Y26" s="276">
        <v>89</v>
      </c>
      <c r="Z26" s="276">
        <v>104</v>
      </c>
      <c r="AA26" s="290">
        <v>191</v>
      </c>
      <c r="AB26" s="290">
        <v>131</v>
      </c>
      <c r="AC26" s="490">
        <v>169</v>
      </c>
      <c r="AD26" s="490">
        <v>191</v>
      </c>
      <c r="AE26" s="290">
        <v>226</v>
      </c>
      <c r="AF26" s="290">
        <v>227</v>
      </c>
      <c r="AG26" s="490">
        <v>217</v>
      </c>
      <c r="AH26" s="490">
        <v>203</v>
      </c>
      <c r="AI26" s="490"/>
    </row>
    <row r="27" spans="1:35">
      <c r="A27" s="770"/>
      <c r="B27" s="767"/>
      <c r="C27" s="108" t="s">
        <v>46</v>
      </c>
      <c r="D27" s="275"/>
      <c r="E27" s="275"/>
      <c r="F27" s="275"/>
      <c r="G27" s="275"/>
      <c r="H27" s="275"/>
      <c r="I27" s="280"/>
      <c r="J27" s="280"/>
      <c r="K27" s="280"/>
      <c r="L27" s="280"/>
      <c r="M27" s="280"/>
      <c r="N27" s="280"/>
      <c r="O27" s="280"/>
      <c r="P27" s="280"/>
      <c r="Q27" s="280"/>
      <c r="R27" s="24"/>
      <c r="S27" s="770"/>
      <c r="T27" s="767"/>
      <c r="U27" s="108" t="s">
        <v>46</v>
      </c>
      <c r="V27" s="276">
        <v>309</v>
      </c>
      <c r="W27" s="276">
        <v>421</v>
      </c>
      <c r="X27" s="276">
        <v>259</v>
      </c>
      <c r="Y27" s="276">
        <v>514</v>
      </c>
      <c r="Z27" s="276">
        <v>453</v>
      </c>
      <c r="AA27" s="290">
        <v>538</v>
      </c>
      <c r="AB27" s="290">
        <v>620</v>
      </c>
      <c r="AC27" s="290">
        <v>602</v>
      </c>
      <c r="AD27" s="290">
        <v>690</v>
      </c>
      <c r="AE27" s="290">
        <v>668</v>
      </c>
      <c r="AF27" s="290">
        <v>805</v>
      </c>
      <c r="AG27" s="490">
        <v>761</v>
      </c>
      <c r="AH27" s="490">
        <v>587</v>
      </c>
      <c r="AI27" s="490"/>
    </row>
    <row r="28" spans="1:35">
      <c r="A28" s="770"/>
      <c r="B28" s="765" t="s">
        <v>56</v>
      </c>
      <c r="C28" s="108" t="s">
        <v>44</v>
      </c>
      <c r="D28" s="275"/>
      <c r="E28" s="275"/>
      <c r="F28" s="275"/>
      <c r="G28" s="275"/>
      <c r="H28" s="275"/>
      <c r="I28" s="280"/>
      <c r="J28" s="280"/>
      <c r="K28" s="280"/>
      <c r="L28" s="280"/>
      <c r="M28" s="280"/>
      <c r="N28" s="280"/>
      <c r="O28" s="280"/>
      <c r="P28" s="280"/>
      <c r="Q28" s="280"/>
      <c r="R28" s="24"/>
      <c r="S28" s="770"/>
      <c r="T28" s="765" t="s">
        <v>56</v>
      </c>
      <c r="U28" s="108" t="s">
        <v>44</v>
      </c>
      <c r="V28" s="276">
        <v>60</v>
      </c>
      <c r="W28" s="276"/>
      <c r="X28" s="276"/>
      <c r="Y28" s="276"/>
      <c r="Z28" s="276"/>
      <c r="AA28" s="290"/>
      <c r="AB28" s="290"/>
      <c r="AC28" s="290"/>
      <c r="AD28" s="290"/>
      <c r="AE28" s="290"/>
      <c r="AF28" s="290"/>
      <c r="AG28" s="290"/>
      <c r="AH28" s="290"/>
      <c r="AI28" s="290"/>
    </row>
    <row r="29" spans="1:35">
      <c r="A29" s="770"/>
      <c r="B29" s="766"/>
      <c r="C29" s="108" t="s">
        <v>43</v>
      </c>
      <c r="D29" s="275"/>
      <c r="E29" s="275"/>
      <c r="F29" s="275"/>
      <c r="G29" s="275"/>
      <c r="H29" s="275"/>
      <c r="I29" s="280"/>
      <c r="J29" s="280"/>
      <c r="K29" s="280"/>
      <c r="L29" s="280"/>
      <c r="M29" s="280"/>
      <c r="N29" s="280"/>
      <c r="O29" s="280"/>
      <c r="P29" s="280"/>
      <c r="Q29" s="280"/>
      <c r="R29" s="24"/>
      <c r="S29" s="770"/>
      <c r="T29" s="766"/>
      <c r="U29" s="108" t="s">
        <v>43</v>
      </c>
      <c r="V29" s="276">
        <v>46</v>
      </c>
      <c r="W29" s="276"/>
      <c r="X29" s="276"/>
      <c r="Y29" s="276"/>
      <c r="Z29" s="276"/>
      <c r="AA29" s="290"/>
      <c r="AB29" s="290"/>
      <c r="AC29" s="290"/>
      <c r="AD29" s="290"/>
      <c r="AE29" s="290"/>
      <c r="AF29" s="290"/>
      <c r="AG29" s="290"/>
      <c r="AH29" s="290"/>
      <c r="AI29" s="290"/>
    </row>
    <row r="30" spans="1:35">
      <c r="A30" s="770"/>
      <c r="B30" s="767"/>
      <c r="C30" s="108" t="s">
        <v>46</v>
      </c>
      <c r="D30" s="275"/>
      <c r="E30" s="275"/>
      <c r="F30" s="275"/>
      <c r="G30" s="275"/>
      <c r="H30" s="275"/>
      <c r="I30" s="280"/>
      <c r="J30" s="280"/>
      <c r="K30" s="280"/>
      <c r="L30" s="280"/>
      <c r="M30" s="280"/>
      <c r="N30" s="280"/>
      <c r="O30" s="280"/>
      <c r="P30" s="280"/>
      <c r="Q30" s="280"/>
      <c r="R30" s="24"/>
      <c r="S30" s="770"/>
      <c r="T30" s="767"/>
      <c r="U30" s="108" t="s">
        <v>46</v>
      </c>
      <c r="V30" s="276">
        <v>106</v>
      </c>
      <c r="W30" s="276"/>
      <c r="X30" s="276"/>
      <c r="Y30" s="276"/>
      <c r="Z30" s="276"/>
      <c r="AA30" s="290"/>
      <c r="AB30" s="290"/>
      <c r="AC30" s="290"/>
      <c r="AD30" s="290"/>
      <c r="AE30" s="290"/>
      <c r="AF30" s="290"/>
      <c r="AG30" s="290"/>
      <c r="AH30" s="290"/>
      <c r="AI30" s="290"/>
    </row>
    <row r="31" spans="1:35" s="51" customFormat="1">
      <c r="A31" s="770"/>
      <c r="B31" s="765" t="s">
        <v>46</v>
      </c>
      <c r="C31" s="108" t="s">
        <v>44</v>
      </c>
      <c r="D31" s="277"/>
      <c r="E31" s="277"/>
      <c r="F31" s="277"/>
      <c r="G31" s="277"/>
      <c r="H31" s="277"/>
      <c r="I31" s="281"/>
      <c r="J31" s="281"/>
      <c r="K31" s="281"/>
      <c r="L31" s="281"/>
      <c r="M31" s="281"/>
      <c r="N31" s="281"/>
      <c r="O31" s="281"/>
      <c r="P31" s="281"/>
      <c r="Q31" s="281"/>
      <c r="R31" s="29"/>
      <c r="S31" s="770"/>
      <c r="T31" s="765" t="s">
        <v>136</v>
      </c>
      <c r="U31" s="108" t="s">
        <v>44</v>
      </c>
      <c r="V31" s="276"/>
      <c r="W31" s="276"/>
      <c r="X31" s="276"/>
      <c r="Y31" s="276"/>
      <c r="Z31" s="276">
        <v>0</v>
      </c>
      <c r="AA31" s="290"/>
      <c r="AB31" s="290"/>
      <c r="AC31" s="290"/>
      <c r="AD31" s="290"/>
      <c r="AE31" s="290"/>
      <c r="AF31" s="290"/>
      <c r="AG31" s="290"/>
      <c r="AH31" s="290"/>
      <c r="AI31" s="290"/>
    </row>
    <row r="32" spans="1:35" s="51" customFormat="1">
      <c r="A32" s="770"/>
      <c r="B32" s="766"/>
      <c r="C32" s="108" t="s">
        <v>43</v>
      </c>
      <c r="D32" s="277"/>
      <c r="E32" s="277"/>
      <c r="F32" s="277"/>
      <c r="G32" s="277"/>
      <c r="H32" s="277"/>
      <c r="I32" s="281"/>
      <c r="J32" s="281"/>
      <c r="K32" s="281"/>
      <c r="L32" s="281"/>
      <c r="M32" s="281"/>
      <c r="N32" s="281"/>
      <c r="O32" s="281"/>
      <c r="P32" s="281"/>
      <c r="Q32" s="281"/>
      <c r="R32" s="29"/>
      <c r="S32" s="770"/>
      <c r="T32" s="766"/>
      <c r="U32" s="108" t="s">
        <v>43</v>
      </c>
      <c r="V32" s="276"/>
      <c r="W32" s="276"/>
      <c r="X32" s="276"/>
      <c r="Y32" s="276"/>
      <c r="Z32" s="276">
        <v>2</v>
      </c>
      <c r="AA32" s="290"/>
      <c r="AB32" s="290"/>
      <c r="AC32" s="290"/>
      <c r="AD32" s="290"/>
      <c r="AE32" s="290"/>
      <c r="AF32" s="290"/>
      <c r="AG32" s="290"/>
      <c r="AH32" s="290"/>
      <c r="AI32" s="290"/>
    </row>
    <row r="33" spans="1:35" s="51" customFormat="1">
      <c r="A33" s="775"/>
      <c r="B33" s="767"/>
      <c r="C33" s="108" t="s">
        <v>46</v>
      </c>
      <c r="D33" s="277"/>
      <c r="E33" s="277"/>
      <c r="F33" s="277"/>
      <c r="G33" s="277"/>
      <c r="H33" s="277"/>
      <c r="I33" s="281"/>
      <c r="J33" s="281"/>
      <c r="K33" s="281"/>
      <c r="L33" s="281"/>
      <c r="M33" s="281"/>
      <c r="N33" s="281"/>
      <c r="O33" s="281"/>
      <c r="P33" s="281"/>
      <c r="Q33" s="281"/>
      <c r="R33" s="29"/>
      <c r="S33" s="770"/>
      <c r="T33" s="767"/>
      <c r="U33" s="108" t="s">
        <v>46</v>
      </c>
      <c r="V33" s="276"/>
      <c r="W33" s="276"/>
      <c r="X33" s="276"/>
      <c r="Y33" s="276"/>
      <c r="Z33" s="276">
        <v>2</v>
      </c>
      <c r="AA33" s="290"/>
      <c r="AB33" s="290"/>
      <c r="AC33" s="290"/>
      <c r="AD33" s="290"/>
      <c r="AE33" s="290"/>
      <c r="AF33" s="290"/>
      <c r="AG33" s="290"/>
      <c r="AH33" s="290"/>
      <c r="AI33" s="290"/>
    </row>
    <row r="34" spans="1:35">
      <c r="A34" s="770" t="s">
        <v>8</v>
      </c>
      <c r="B34" s="766" t="s">
        <v>52</v>
      </c>
      <c r="C34" s="263" t="s">
        <v>44</v>
      </c>
      <c r="D34" s="294">
        <v>153</v>
      </c>
      <c r="E34" s="294">
        <v>537</v>
      </c>
      <c r="F34" s="294">
        <v>289</v>
      </c>
      <c r="G34" s="299">
        <v>197</v>
      </c>
      <c r="H34" s="299">
        <v>528</v>
      </c>
      <c r="I34" s="300"/>
      <c r="J34" s="300"/>
      <c r="K34" s="300"/>
      <c r="L34" s="300"/>
      <c r="M34" s="300"/>
      <c r="N34" s="300"/>
      <c r="O34" s="300"/>
      <c r="P34" s="300"/>
      <c r="Q34" s="300"/>
      <c r="R34" s="24"/>
      <c r="S34" s="770"/>
      <c r="T34" s="765" t="s">
        <v>46</v>
      </c>
      <c r="U34" s="108" t="s">
        <v>44</v>
      </c>
      <c r="V34" s="279">
        <v>7384</v>
      </c>
      <c r="W34" s="279">
        <v>3514</v>
      </c>
      <c r="X34" s="279">
        <v>7388</v>
      </c>
      <c r="Y34" s="279">
        <v>5654</v>
      </c>
      <c r="Z34" s="279">
        <v>7484</v>
      </c>
      <c r="AA34" s="292">
        <v>8142</v>
      </c>
      <c r="AB34" s="292">
        <v>10165</v>
      </c>
      <c r="AC34" s="292">
        <v>10202</v>
      </c>
      <c r="AD34" s="292">
        <v>16269</v>
      </c>
      <c r="AE34" s="292">
        <v>11072</v>
      </c>
      <c r="AF34" s="292">
        <v>11413</v>
      </c>
      <c r="AG34" s="292">
        <v>11713</v>
      </c>
      <c r="AH34" s="292">
        <v>8903</v>
      </c>
      <c r="AI34" s="292"/>
    </row>
    <row r="35" spans="1:35">
      <c r="A35" s="770"/>
      <c r="B35" s="766"/>
      <c r="C35" s="108" t="s">
        <v>43</v>
      </c>
      <c r="D35" s="276">
        <v>1156</v>
      </c>
      <c r="E35" s="276">
        <v>773</v>
      </c>
      <c r="F35" s="276">
        <v>689</v>
      </c>
      <c r="G35" s="301">
        <v>488</v>
      </c>
      <c r="H35" s="301">
        <v>1618</v>
      </c>
      <c r="I35" s="302"/>
      <c r="J35" s="302"/>
      <c r="K35" s="302"/>
      <c r="L35" s="302"/>
      <c r="M35" s="302"/>
      <c r="N35" s="302"/>
      <c r="O35" s="302"/>
      <c r="P35" s="302"/>
      <c r="Q35" s="302"/>
      <c r="R35" s="24"/>
      <c r="S35" s="770"/>
      <c r="T35" s="766"/>
      <c r="U35" s="108" t="s">
        <v>43</v>
      </c>
      <c r="V35" s="279">
        <v>6021</v>
      </c>
      <c r="W35" s="279">
        <v>2522</v>
      </c>
      <c r="X35" s="279">
        <v>3900</v>
      </c>
      <c r="Y35" s="279">
        <v>4601</v>
      </c>
      <c r="Z35" s="279">
        <v>5649</v>
      </c>
      <c r="AA35" s="292">
        <v>6370</v>
      </c>
      <c r="AB35" s="292">
        <v>8079</v>
      </c>
      <c r="AC35" s="292">
        <v>8995</v>
      </c>
      <c r="AD35" s="292">
        <v>17498</v>
      </c>
      <c r="AE35" s="292">
        <v>11514</v>
      </c>
      <c r="AF35" s="292">
        <v>10432</v>
      </c>
      <c r="AG35" s="292">
        <v>11465</v>
      </c>
      <c r="AH35" s="292">
        <v>8736</v>
      </c>
      <c r="AI35" s="292"/>
    </row>
    <row r="36" spans="1:35" ht="15" thickBot="1">
      <c r="A36" s="770"/>
      <c r="B36" s="767"/>
      <c r="C36" s="108" t="s">
        <v>46</v>
      </c>
      <c r="D36" s="276">
        <v>1309</v>
      </c>
      <c r="E36" s="276">
        <v>1310</v>
      </c>
      <c r="F36" s="276">
        <v>978</v>
      </c>
      <c r="G36" s="301">
        <v>685</v>
      </c>
      <c r="H36" s="301">
        <v>2146</v>
      </c>
      <c r="I36" s="302"/>
      <c r="J36" s="302"/>
      <c r="K36" s="302"/>
      <c r="L36" s="302"/>
      <c r="M36" s="302"/>
      <c r="N36" s="302"/>
      <c r="O36" s="302"/>
      <c r="P36" s="302"/>
      <c r="Q36" s="302"/>
      <c r="R36" s="24"/>
      <c r="S36" s="771"/>
      <c r="T36" s="768"/>
      <c r="U36" s="262" t="s">
        <v>46</v>
      </c>
      <c r="V36" s="283">
        <v>13405</v>
      </c>
      <c r="W36" s="283">
        <v>6036</v>
      </c>
      <c r="X36" s="283">
        <v>11288</v>
      </c>
      <c r="Y36" s="283">
        <v>10255</v>
      </c>
      <c r="Z36" s="283">
        <v>13131</v>
      </c>
      <c r="AA36" s="297">
        <v>14512</v>
      </c>
      <c r="AB36" s="297">
        <v>18244</v>
      </c>
      <c r="AC36" s="297">
        <v>19197</v>
      </c>
      <c r="AD36" s="297">
        <v>33767</v>
      </c>
      <c r="AE36" s="297">
        <v>22586</v>
      </c>
      <c r="AF36" s="297">
        <v>21845</v>
      </c>
      <c r="AG36" s="297">
        <v>23178</v>
      </c>
      <c r="AH36" s="297">
        <v>17639</v>
      </c>
      <c r="AI36" s="297"/>
    </row>
    <row r="37" spans="1:35">
      <c r="A37" s="770"/>
      <c r="B37" s="765" t="s">
        <v>81</v>
      </c>
      <c r="C37" s="108" t="s">
        <v>44</v>
      </c>
      <c r="D37" s="276">
        <v>82</v>
      </c>
      <c r="E37" s="276">
        <v>99</v>
      </c>
      <c r="F37" s="276">
        <v>80</v>
      </c>
      <c r="G37" s="301">
        <v>92</v>
      </c>
      <c r="H37" s="301">
        <v>47</v>
      </c>
      <c r="I37" s="302"/>
      <c r="J37" s="302"/>
      <c r="K37" s="302"/>
      <c r="L37" s="302"/>
      <c r="M37" s="302"/>
      <c r="N37" s="302"/>
      <c r="O37" s="302"/>
      <c r="P37" s="302"/>
      <c r="Q37" s="302"/>
      <c r="R37" s="24"/>
      <c r="S37" s="149" t="s">
        <v>26</v>
      </c>
      <c r="V37" s="24"/>
      <c r="W37" s="24"/>
      <c r="X37" s="24"/>
    </row>
    <row r="38" spans="1:35">
      <c r="A38" s="770"/>
      <c r="B38" s="766"/>
      <c r="C38" s="108" t="s">
        <v>43</v>
      </c>
      <c r="D38" s="276">
        <v>271</v>
      </c>
      <c r="E38" s="276">
        <v>376</v>
      </c>
      <c r="F38" s="276">
        <v>418</v>
      </c>
      <c r="G38" s="301">
        <v>341</v>
      </c>
      <c r="H38" s="301">
        <v>272</v>
      </c>
      <c r="I38" s="302"/>
      <c r="J38" s="302"/>
      <c r="K38" s="302"/>
      <c r="L38" s="302"/>
      <c r="M38" s="302"/>
      <c r="N38" s="302"/>
      <c r="O38" s="302"/>
      <c r="P38" s="302"/>
      <c r="Q38" s="302"/>
      <c r="R38" s="24"/>
      <c r="S38" s="24"/>
      <c r="T38" s="24"/>
      <c r="U38" s="24"/>
      <c r="V38" s="24"/>
      <c r="W38" s="24"/>
      <c r="X38" s="24"/>
    </row>
    <row r="39" spans="1:35" ht="15" customHeight="1">
      <c r="A39" s="770"/>
      <c r="B39" s="767"/>
      <c r="C39" s="108" t="s">
        <v>46</v>
      </c>
      <c r="D39" s="276">
        <v>353</v>
      </c>
      <c r="E39" s="276">
        <v>475</v>
      </c>
      <c r="F39" s="276">
        <v>498</v>
      </c>
      <c r="G39" s="301">
        <v>433</v>
      </c>
      <c r="H39" s="301">
        <v>319</v>
      </c>
      <c r="I39" s="302"/>
      <c r="J39" s="302"/>
      <c r="K39" s="302"/>
      <c r="L39" s="302"/>
      <c r="M39" s="302"/>
      <c r="N39" s="302"/>
      <c r="O39" s="302"/>
      <c r="P39" s="302"/>
      <c r="Q39" s="302"/>
      <c r="R39" s="24"/>
      <c r="S39" s="698" t="s">
        <v>120</v>
      </c>
      <c r="T39" s="698"/>
      <c r="U39" s="698"/>
      <c r="V39" s="698"/>
      <c r="W39" s="698"/>
      <c r="X39" s="698"/>
      <c r="Y39" s="698"/>
      <c r="Z39" s="698"/>
      <c r="AA39" s="698"/>
      <c r="AB39" s="698"/>
      <c r="AC39" s="698"/>
      <c r="AD39" s="698"/>
      <c r="AE39" s="698"/>
    </row>
    <row r="40" spans="1:35" ht="20.100000000000001" customHeight="1">
      <c r="A40" s="770"/>
      <c r="B40" s="765" t="s">
        <v>60</v>
      </c>
      <c r="C40" s="108" t="s">
        <v>44</v>
      </c>
      <c r="D40" s="276">
        <v>515</v>
      </c>
      <c r="E40" s="276">
        <v>1032</v>
      </c>
      <c r="F40" s="276">
        <v>722</v>
      </c>
      <c r="G40" s="301">
        <v>888</v>
      </c>
      <c r="H40" s="301">
        <v>689</v>
      </c>
      <c r="I40" s="302"/>
      <c r="J40" s="302"/>
      <c r="K40" s="302"/>
      <c r="L40" s="302"/>
      <c r="M40" s="302"/>
      <c r="N40" s="302"/>
      <c r="O40" s="302"/>
      <c r="P40" s="302"/>
      <c r="Q40" s="302"/>
      <c r="R40" s="24"/>
      <c r="S40" s="698"/>
      <c r="T40" s="698"/>
      <c r="U40" s="698"/>
      <c r="V40" s="698"/>
      <c r="W40" s="698"/>
      <c r="X40" s="698"/>
      <c r="Y40" s="698"/>
      <c r="Z40" s="698"/>
      <c r="AA40" s="698"/>
      <c r="AB40" s="698"/>
      <c r="AC40" s="698"/>
      <c r="AD40" s="698"/>
      <c r="AE40" s="698"/>
    </row>
    <row r="41" spans="1:35" ht="20.100000000000001" customHeight="1">
      <c r="A41" s="770"/>
      <c r="B41" s="766"/>
      <c r="C41" s="108" t="s">
        <v>43</v>
      </c>
      <c r="D41" s="276">
        <v>891</v>
      </c>
      <c r="E41" s="276">
        <v>1587</v>
      </c>
      <c r="F41" s="276">
        <v>1259</v>
      </c>
      <c r="G41" s="301">
        <v>1630</v>
      </c>
      <c r="H41" s="301">
        <v>1466</v>
      </c>
      <c r="I41" s="302"/>
      <c r="J41" s="302"/>
      <c r="K41" s="302"/>
      <c r="L41" s="302"/>
      <c r="M41" s="302"/>
      <c r="N41" s="302"/>
      <c r="O41" s="302"/>
      <c r="P41" s="302"/>
      <c r="Q41" s="302"/>
      <c r="R41" s="24"/>
      <c r="S41" s="698"/>
      <c r="T41" s="698"/>
      <c r="U41" s="698"/>
      <c r="V41" s="698"/>
      <c r="W41" s="698"/>
      <c r="X41" s="698"/>
      <c r="Y41" s="698"/>
      <c r="Z41" s="698"/>
      <c r="AA41" s="698"/>
      <c r="AB41" s="698"/>
      <c r="AC41" s="698"/>
      <c r="AD41" s="698"/>
      <c r="AE41" s="698"/>
    </row>
    <row r="42" spans="1:35" ht="20.100000000000001" customHeight="1">
      <c r="A42" s="770"/>
      <c r="B42" s="767"/>
      <c r="C42" s="108" t="s">
        <v>46</v>
      </c>
      <c r="D42" s="276">
        <v>1406</v>
      </c>
      <c r="E42" s="276">
        <v>2619</v>
      </c>
      <c r="F42" s="276">
        <v>1981</v>
      </c>
      <c r="G42" s="301">
        <v>2518</v>
      </c>
      <c r="H42" s="301">
        <v>2155</v>
      </c>
      <c r="I42" s="302"/>
      <c r="J42" s="302"/>
      <c r="K42" s="302"/>
      <c r="L42" s="302"/>
      <c r="M42" s="302"/>
      <c r="N42" s="302"/>
      <c r="O42" s="302"/>
      <c r="P42" s="302"/>
      <c r="Q42" s="302"/>
      <c r="R42" s="24"/>
      <c r="S42" s="685" t="s">
        <v>149</v>
      </c>
      <c r="T42" s="685"/>
      <c r="U42" s="685"/>
      <c r="V42" s="685"/>
      <c r="W42" s="685"/>
      <c r="X42" s="685"/>
      <c r="Y42" s="685"/>
      <c r="Z42" s="685"/>
      <c r="AA42" s="685"/>
      <c r="AB42" s="685"/>
      <c r="AC42" s="685"/>
      <c r="AD42" s="685"/>
      <c r="AE42" s="685"/>
    </row>
    <row r="43" spans="1:35" ht="15" customHeight="1">
      <c r="A43" s="770"/>
      <c r="B43" s="765" t="s">
        <v>51</v>
      </c>
      <c r="C43" s="108" t="s">
        <v>44</v>
      </c>
      <c r="D43" s="276">
        <v>289</v>
      </c>
      <c r="E43" s="276">
        <v>505</v>
      </c>
      <c r="F43" s="276">
        <v>351</v>
      </c>
      <c r="G43" s="301">
        <v>426</v>
      </c>
      <c r="H43" s="301">
        <v>471</v>
      </c>
      <c r="I43" s="302"/>
      <c r="J43" s="302"/>
      <c r="K43" s="302"/>
      <c r="L43" s="302"/>
      <c r="M43" s="302"/>
      <c r="N43" s="302"/>
      <c r="O43" s="302"/>
      <c r="P43" s="302"/>
      <c r="Q43" s="302"/>
      <c r="R43" s="24"/>
      <c r="S43" s="685"/>
      <c r="T43" s="685"/>
      <c r="U43" s="685"/>
      <c r="V43" s="685"/>
      <c r="W43" s="685"/>
      <c r="X43" s="685"/>
      <c r="Y43" s="685"/>
      <c r="Z43" s="685"/>
      <c r="AA43" s="685"/>
      <c r="AB43" s="685"/>
      <c r="AC43" s="685"/>
      <c r="AD43" s="685"/>
      <c r="AE43" s="685"/>
    </row>
    <row r="44" spans="1:35">
      <c r="A44" s="770"/>
      <c r="B44" s="766"/>
      <c r="C44" s="108" t="s">
        <v>43</v>
      </c>
      <c r="D44" s="276">
        <v>265</v>
      </c>
      <c r="E44" s="276">
        <v>380</v>
      </c>
      <c r="F44" s="276">
        <v>379</v>
      </c>
      <c r="G44" s="301">
        <v>378</v>
      </c>
      <c r="H44" s="301">
        <v>461</v>
      </c>
      <c r="I44" s="302"/>
      <c r="J44" s="302"/>
      <c r="K44" s="302"/>
      <c r="L44" s="302"/>
      <c r="M44" s="302"/>
      <c r="N44" s="302"/>
      <c r="O44" s="302"/>
      <c r="P44" s="302"/>
      <c r="Q44" s="302"/>
      <c r="R44" s="24"/>
      <c r="S44" s="685"/>
      <c r="T44" s="685"/>
      <c r="U44" s="685"/>
      <c r="V44" s="685"/>
      <c r="W44" s="685"/>
      <c r="X44" s="685"/>
      <c r="Y44" s="685"/>
      <c r="Z44" s="685"/>
      <c r="AA44" s="685"/>
      <c r="AB44" s="685"/>
      <c r="AC44" s="685"/>
      <c r="AD44" s="685"/>
      <c r="AE44" s="685"/>
    </row>
    <row r="45" spans="1:35" ht="15" customHeight="1">
      <c r="A45" s="770"/>
      <c r="B45" s="767"/>
      <c r="C45" s="108" t="s">
        <v>46</v>
      </c>
      <c r="D45" s="276">
        <v>554</v>
      </c>
      <c r="E45" s="276">
        <v>885</v>
      </c>
      <c r="F45" s="276">
        <v>730</v>
      </c>
      <c r="G45" s="301">
        <v>804</v>
      </c>
      <c r="H45" s="301">
        <v>932</v>
      </c>
      <c r="I45" s="302"/>
      <c r="J45" s="302"/>
      <c r="K45" s="302"/>
      <c r="L45" s="302"/>
      <c r="M45" s="302"/>
      <c r="N45" s="302"/>
      <c r="O45" s="302"/>
      <c r="P45" s="302"/>
      <c r="Q45" s="302"/>
      <c r="R45" s="24"/>
      <c r="S45" s="152" t="s">
        <v>104</v>
      </c>
      <c r="T45" s="152"/>
      <c r="U45" s="152"/>
      <c r="V45" s="152"/>
      <c r="W45" s="152"/>
      <c r="X45" s="152"/>
      <c r="Y45" s="152"/>
      <c r="Z45" s="152"/>
      <c r="AA45" s="152"/>
      <c r="AB45" s="152"/>
      <c r="AC45" s="152"/>
      <c r="AD45" s="152"/>
      <c r="AE45" s="152"/>
    </row>
    <row r="46" spans="1:35" ht="20.100000000000001" customHeight="1">
      <c r="A46" s="770"/>
      <c r="B46" s="765" t="s">
        <v>59</v>
      </c>
      <c r="C46" s="108" t="s">
        <v>44</v>
      </c>
      <c r="D46" s="276">
        <v>154</v>
      </c>
      <c r="E46" s="276">
        <v>293</v>
      </c>
      <c r="F46" s="276">
        <v>358</v>
      </c>
      <c r="G46" s="301">
        <v>336</v>
      </c>
      <c r="H46" s="301">
        <v>423</v>
      </c>
      <c r="I46" s="302"/>
      <c r="J46" s="302"/>
      <c r="K46" s="302"/>
      <c r="L46" s="302"/>
      <c r="M46" s="302"/>
      <c r="N46" s="302"/>
      <c r="O46" s="302"/>
      <c r="P46" s="302"/>
      <c r="Q46" s="302"/>
      <c r="R46" s="24"/>
      <c r="S46" s="151"/>
      <c r="T46" s="151"/>
      <c r="U46" s="151"/>
      <c r="V46" s="151"/>
      <c r="W46" s="151"/>
      <c r="X46" s="151"/>
      <c r="Y46" s="151"/>
      <c r="Z46" s="151"/>
      <c r="AA46" s="151"/>
      <c r="AB46" s="151"/>
      <c r="AC46" s="151"/>
      <c r="AD46" s="151"/>
      <c r="AE46" s="151"/>
    </row>
    <row r="47" spans="1:35" ht="20.100000000000001" customHeight="1">
      <c r="A47" s="770"/>
      <c r="B47" s="766"/>
      <c r="C47" s="108" t="s">
        <v>43</v>
      </c>
      <c r="D47" s="276">
        <v>104</v>
      </c>
      <c r="E47" s="276">
        <v>101</v>
      </c>
      <c r="F47" s="276">
        <v>124</v>
      </c>
      <c r="G47" s="301">
        <v>149</v>
      </c>
      <c r="H47" s="301">
        <v>159</v>
      </c>
      <c r="I47" s="302"/>
      <c r="J47" s="302"/>
      <c r="K47" s="302"/>
      <c r="L47" s="302"/>
      <c r="M47" s="302"/>
      <c r="N47" s="302"/>
      <c r="O47" s="302"/>
      <c r="P47" s="302"/>
      <c r="Q47" s="302"/>
      <c r="R47" s="24"/>
      <c r="S47" s="28"/>
      <c r="T47" s="28"/>
      <c r="U47" s="28"/>
      <c r="V47" s="28"/>
      <c r="W47" s="28"/>
      <c r="X47" s="28"/>
      <c r="Y47" s="28"/>
      <c r="Z47" s="28"/>
      <c r="AA47" s="28"/>
      <c r="AB47" s="28"/>
      <c r="AC47" s="28"/>
      <c r="AD47" s="28"/>
      <c r="AE47" s="28"/>
    </row>
    <row r="48" spans="1:35" ht="20.100000000000001" customHeight="1">
      <c r="A48" s="770"/>
      <c r="B48" s="767"/>
      <c r="C48" s="108" t="s">
        <v>46</v>
      </c>
      <c r="D48" s="276">
        <v>258</v>
      </c>
      <c r="E48" s="276">
        <v>394</v>
      </c>
      <c r="F48" s="276">
        <v>482</v>
      </c>
      <c r="G48" s="301">
        <v>485</v>
      </c>
      <c r="H48" s="301">
        <v>582</v>
      </c>
      <c r="I48" s="302"/>
      <c r="J48" s="302"/>
      <c r="K48" s="302"/>
      <c r="L48" s="302"/>
      <c r="M48" s="302"/>
      <c r="N48" s="302"/>
      <c r="O48" s="302"/>
      <c r="P48" s="302"/>
      <c r="Q48" s="302"/>
      <c r="R48" s="24"/>
      <c r="S48" s="28"/>
      <c r="T48" s="28"/>
      <c r="U48" s="28"/>
      <c r="V48" s="28"/>
      <c r="W48" s="28"/>
      <c r="X48" s="28"/>
      <c r="Y48" s="28"/>
      <c r="Z48" s="28"/>
      <c r="AA48" s="28"/>
      <c r="AB48" s="28"/>
      <c r="AC48" s="28"/>
      <c r="AD48" s="28"/>
      <c r="AE48" s="28"/>
    </row>
    <row r="49" spans="1:18">
      <c r="A49" s="770"/>
      <c r="B49" s="765" t="s">
        <v>53</v>
      </c>
      <c r="C49" s="108" t="s">
        <v>44</v>
      </c>
      <c r="D49" s="276">
        <v>36</v>
      </c>
      <c r="E49" s="276">
        <v>27</v>
      </c>
      <c r="F49" s="276">
        <v>22</v>
      </c>
      <c r="G49" s="301">
        <v>28</v>
      </c>
      <c r="H49" s="301">
        <v>37</v>
      </c>
      <c r="I49" s="302"/>
      <c r="J49" s="302"/>
      <c r="K49" s="302"/>
      <c r="L49" s="302"/>
      <c r="M49" s="302"/>
      <c r="N49" s="302"/>
      <c r="O49" s="302"/>
      <c r="P49" s="302"/>
      <c r="Q49" s="302"/>
      <c r="R49" s="24"/>
    </row>
    <row r="50" spans="1:18">
      <c r="A50" s="770"/>
      <c r="B50" s="766"/>
      <c r="C50" s="108" t="s">
        <v>43</v>
      </c>
      <c r="D50" s="276">
        <v>41</v>
      </c>
      <c r="E50" s="276">
        <v>82</v>
      </c>
      <c r="F50" s="276">
        <v>44</v>
      </c>
      <c r="G50" s="301">
        <v>47</v>
      </c>
      <c r="H50" s="301">
        <v>50</v>
      </c>
      <c r="I50" s="302"/>
      <c r="J50" s="302"/>
      <c r="K50" s="302"/>
      <c r="L50" s="302"/>
      <c r="M50" s="302"/>
      <c r="N50" s="302"/>
      <c r="O50" s="302"/>
      <c r="P50" s="302"/>
      <c r="Q50" s="302"/>
      <c r="R50" s="24"/>
    </row>
    <row r="51" spans="1:18">
      <c r="A51" s="770"/>
      <c r="B51" s="767"/>
      <c r="C51" s="108" t="s">
        <v>46</v>
      </c>
      <c r="D51" s="276">
        <v>77</v>
      </c>
      <c r="E51" s="276">
        <v>109</v>
      </c>
      <c r="F51" s="276">
        <v>66</v>
      </c>
      <c r="G51" s="301">
        <v>75</v>
      </c>
      <c r="H51" s="301">
        <v>87</v>
      </c>
      <c r="I51" s="302"/>
      <c r="J51" s="302"/>
      <c r="K51" s="302"/>
      <c r="L51" s="302"/>
      <c r="M51" s="302"/>
      <c r="N51" s="302"/>
      <c r="O51" s="302"/>
      <c r="P51" s="302"/>
      <c r="Q51" s="302"/>
      <c r="R51" s="24"/>
    </row>
    <row r="52" spans="1:18">
      <c r="A52" s="770"/>
      <c r="B52" s="765" t="s">
        <v>58</v>
      </c>
      <c r="C52" s="108" t="s">
        <v>44</v>
      </c>
      <c r="D52" s="276">
        <v>150</v>
      </c>
      <c r="E52" s="276">
        <v>113</v>
      </c>
      <c r="F52" s="276">
        <v>135</v>
      </c>
      <c r="G52" s="301">
        <v>110</v>
      </c>
      <c r="H52" s="301">
        <v>111</v>
      </c>
      <c r="I52" s="302"/>
      <c r="J52" s="302"/>
      <c r="K52" s="302"/>
      <c r="L52" s="302"/>
      <c r="M52" s="302"/>
      <c r="N52" s="302"/>
      <c r="O52" s="302"/>
      <c r="P52" s="302"/>
      <c r="Q52" s="302"/>
      <c r="R52" s="24"/>
    </row>
    <row r="53" spans="1:18">
      <c r="A53" s="770"/>
      <c r="B53" s="766"/>
      <c r="C53" s="108" t="s">
        <v>43</v>
      </c>
      <c r="D53" s="276">
        <v>155</v>
      </c>
      <c r="E53" s="276">
        <v>118</v>
      </c>
      <c r="F53" s="276">
        <v>206</v>
      </c>
      <c r="G53" s="301">
        <v>133</v>
      </c>
      <c r="H53" s="301">
        <v>166</v>
      </c>
      <c r="I53" s="302"/>
      <c r="J53" s="302"/>
      <c r="K53" s="302"/>
      <c r="L53" s="302"/>
      <c r="M53" s="302"/>
      <c r="N53" s="302"/>
      <c r="O53" s="302"/>
      <c r="P53" s="302"/>
      <c r="Q53" s="302"/>
      <c r="R53" s="24"/>
    </row>
    <row r="54" spans="1:18">
      <c r="A54" s="770"/>
      <c r="B54" s="767"/>
      <c r="C54" s="108" t="s">
        <v>46</v>
      </c>
      <c r="D54" s="276">
        <v>305</v>
      </c>
      <c r="E54" s="276">
        <v>231</v>
      </c>
      <c r="F54" s="276">
        <v>341</v>
      </c>
      <c r="G54" s="301">
        <v>243</v>
      </c>
      <c r="H54" s="301">
        <v>277</v>
      </c>
      <c r="I54" s="302"/>
      <c r="J54" s="302"/>
      <c r="K54" s="302"/>
      <c r="L54" s="302"/>
      <c r="M54" s="302"/>
      <c r="N54" s="302"/>
      <c r="O54" s="302"/>
      <c r="P54" s="302"/>
      <c r="Q54" s="302"/>
      <c r="R54" s="24"/>
    </row>
    <row r="55" spans="1:18">
      <c r="A55" s="770"/>
      <c r="B55" s="765" t="s">
        <v>57</v>
      </c>
      <c r="C55" s="108" t="s">
        <v>44</v>
      </c>
      <c r="D55" s="276">
        <v>24</v>
      </c>
      <c r="E55" s="276">
        <v>121</v>
      </c>
      <c r="F55" s="276">
        <v>70</v>
      </c>
      <c r="G55" s="301">
        <v>238</v>
      </c>
      <c r="H55" s="301">
        <v>62</v>
      </c>
      <c r="I55" s="302"/>
      <c r="J55" s="302"/>
      <c r="K55" s="302"/>
      <c r="L55" s="302"/>
      <c r="M55" s="302"/>
      <c r="N55" s="302"/>
      <c r="O55" s="302"/>
      <c r="P55" s="302"/>
      <c r="Q55" s="302"/>
      <c r="R55" s="24"/>
    </row>
    <row r="56" spans="1:18">
      <c r="A56" s="770"/>
      <c r="B56" s="766"/>
      <c r="C56" s="108" t="s">
        <v>43</v>
      </c>
      <c r="D56" s="276">
        <v>22</v>
      </c>
      <c r="E56" s="276">
        <v>114</v>
      </c>
      <c r="F56" s="276">
        <v>118</v>
      </c>
      <c r="G56" s="301">
        <v>140</v>
      </c>
      <c r="H56" s="301">
        <v>106</v>
      </c>
      <c r="I56" s="302"/>
      <c r="J56" s="302"/>
      <c r="K56" s="302"/>
      <c r="L56" s="302"/>
      <c r="M56" s="302"/>
      <c r="N56" s="302"/>
      <c r="O56" s="302"/>
      <c r="P56" s="302"/>
      <c r="Q56" s="302"/>
      <c r="R56" s="24"/>
    </row>
    <row r="57" spans="1:18">
      <c r="A57" s="770"/>
      <c r="B57" s="767"/>
      <c r="C57" s="108" t="s">
        <v>46</v>
      </c>
      <c r="D57" s="276">
        <v>46</v>
      </c>
      <c r="E57" s="276">
        <v>235</v>
      </c>
      <c r="F57" s="276">
        <v>188</v>
      </c>
      <c r="G57" s="301">
        <v>378</v>
      </c>
      <c r="H57" s="301">
        <v>168</v>
      </c>
      <c r="I57" s="302"/>
      <c r="J57" s="302"/>
      <c r="K57" s="302"/>
      <c r="L57" s="302"/>
      <c r="M57" s="302"/>
      <c r="N57" s="302"/>
      <c r="O57" s="302"/>
      <c r="P57" s="302"/>
      <c r="Q57" s="302"/>
      <c r="R57" s="24"/>
    </row>
    <row r="58" spans="1:18">
      <c r="A58" s="770"/>
      <c r="B58" s="765" t="s">
        <v>56</v>
      </c>
      <c r="C58" s="108" t="s">
        <v>44</v>
      </c>
      <c r="D58" s="276">
        <v>17</v>
      </c>
      <c r="E58" s="276"/>
      <c r="F58" s="276"/>
      <c r="G58" s="276"/>
      <c r="H58" s="301"/>
      <c r="I58" s="302"/>
      <c r="J58" s="302"/>
      <c r="K58" s="302"/>
      <c r="L58" s="302"/>
      <c r="M58" s="302"/>
      <c r="N58" s="302"/>
      <c r="O58" s="302"/>
      <c r="P58" s="302"/>
      <c r="Q58" s="302"/>
      <c r="R58" s="24"/>
    </row>
    <row r="59" spans="1:18">
      <c r="A59" s="770"/>
      <c r="B59" s="766"/>
      <c r="C59" s="108" t="s">
        <v>43</v>
      </c>
      <c r="D59" s="276">
        <v>78</v>
      </c>
      <c r="E59" s="276"/>
      <c r="F59" s="276"/>
      <c r="G59" s="276"/>
      <c r="H59" s="301"/>
      <c r="I59" s="302"/>
      <c r="J59" s="302"/>
      <c r="K59" s="302"/>
      <c r="L59" s="302"/>
      <c r="M59" s="302"/>
      <c r="N59" s="302"/>
      <c r="O59" s="302"/>
      <c r="P59" s="302"/>
      <c r="Q59" s="302"/>
      <c r="R59" s="24"/>
    </row>
    <row r="60" spans="1:18">
      <c r="A60" s="770"/>
      <c r="B60" s="767"/>
      <c r="C60" s="108" t="s">
        <v>46</v>
      </c>
      <c r="D60" s="276">
        <v>95</v>
      </c>
      <c r="E60" s="276"/>
      <c r="F60" s="276"/>
      <c r="G60" s="276"/>
      <c r="H60" s="301"/>
      <c r="I60" s="302"/>
      <c r="J60" s="302"/>
      <c r="K60" s="302"/>
      <c r="L60" s="302"/>
      <c r="M60" s="302"/>
      <c r="N60" s="302"/>
      <c r="O60" s="302"/>
      <c r="P60" s="302"/>
      <c r="Q60" s="302"/>
      <c r="R60" s="24"/>
    </row>
    <row r="61" spans="1:18" s="51" customFormat="1">
      <c r="A61" s="770"/>
      <c r="B61" s="765" t="s">
        <v>46</v>
      </c>
      <c r="C61" s="108" t="s">
        <v>44</v>
      </c>
      <c r="D61" s="279">
        <v>1420</v>
      </c>
      <c r="E61" s="279">
        <v>2727</v>
      </c>
      <c r="F61" s="279">
        <v>2027</v>
      </c>
      <c r="G61" s="279">
        <v>2315</v>
      </c>
      <c r="H61" s="279">
        <v>2368</v>
      </c>
      <c r="I61" s="292"/>
      <c r="J61" s="292"/>
      <c r="K61" s="292"/>
      <c r="L61" s="292"/>
      <c r="M61" s="292"/>
      <c r="N61" s="292"/>
      <c r="O61" s="292"/>
      <c r="P61" s="292"/>
      <c r="Q61" s="292"/>
      <c r="R61" s="29"/>
    </row>
    <row r="62" spans="1:18" s="51" customFormat="1">
      <c r="A62" s="770"/>
      <c r="B62" s="766"/>
      <c r="C62" s="108" t="s">
        <v>43</v>
      </c>
      <c r="D62" s="279">
        <v>2983</v>
      </c>
      <c r="E62" s="279">
        <v>3531</v>
      </c>
      <c r="F62" s="279">
        <v>3237</v>
      </c>
      <c r="G62" s="279">
        <v>3306</v>
      </c>
      <c r="H62" s="279">
        <v>4298</v>
      </c>
      <c r="I62" s="292"/>
      <c r="J62" s="292"/>
      <c r="K62" s="292"/>
      <c r="L62" s="292"/>
      <c r="M62" s="292"/>
      <c r="N62" s="292"/>
      <c r="O62" s="292"/>
      <c r="P62" s="292"/>
      <c r="Q62" s="292"/>
      <c r="R62" s="29"/>
    </row>
    <row r="63" spans="1:18" s="51" customFormat="1" ht="15" thickBot="1">
      <c r="A63" s="771"/>
      <c r="B63" s="768"/>
      <c r="C63" s="262" t="s">
        <v>46</v>
      </c>
      <c r="D63" s="283">
        <v>4403</v>
      </c>
      <c r="E63" s="283">
        <v>6258</v>
      </c>
      <c r="F63" s="283">
        <v>5264</v>
      </c>
      <c r="G63" s="283">
        <v>5621</v>
      </c>
      <c r="H63" s="283">
        <v>6666</v>
      </c>
      <c r="I63" s="297"/>
      <c r="J63" s="297"/>
      <c r="K63" s="297"/>
      <c r="L63" s="297"/>
      <c r="M63" s="297"/>
      <c r="N63" s="297"/>
      <c r="O63" s="297"/>
      <c r="P63" s="297"/>
      <c r="Q63" s="297"/>
      <c r="R63" s="29"/>
    </row>
    <row r="64" spans="1:18">
      <c r="R64" s="24"/>
    </row>
    <row r="65" spans="18:18">
      <c r="R65" s="24"/>
    </row>
    <row r="66" spans="18:18">
      <c r="R66" s="24"/>
    </row>
    <row r="67" spans="18:18">
      <c r="R67" s="24"/>
    </row>
    <row r="68" spans="18:18">
      <c r="R68" s="24"/>
    </row>
    <row r="69" spans="18:18">
      <c r="R69" s="24"/>
    </row>
    <row r="70" spans="18:18">
      <c r="R70" s="24"/>
    </row>
    <row r="71" spans="18:18">
      <c r="R71" s="24"/>
    </row>
    <row r="72" spans="18:18">
      <c r="R72" s="24"/>
    </row>
    <row r="73" spans="18:18">
      <c r="R73" s="24"/>
    </row>
    <row r="74" spans="18:18">
      <c r="R74" s="24"/>
    </row>
    <row r="75" spans="18:18">
      <c r="R75" s="24"/>
    </row>
    <row r="76" spans="18:18">
      <c r="R76" s="24"/>
    </row>
    <row r="77" spans="18:18">
      <c r="R77" s="24"/>
    </row>
    <row r="78" spans="18:18">
      <c r="R78" s="24"/>
    </row>
    <row r="79" spans="18:18">
      <c r="R79" s="24"/>
    </row>
    <row r="80" spans="18:18">
      <c r="R80" s="24"/>
    </row>
    <row r="81" spans="18:18">
      <c r="R81" s="24"/>
    </row>
    <row r="82" spans="18:18">
      <c r="R82" s="24"/>
    </row>
    <row r="83" spans="18:18">
      <c r="R83" s="24"/>
    </row>
    <row r="84" spans="18:18">
      <c r="R84" s="24"/>
    </row>
    <row r="85" spans="18:18">
      <c r="R85" s="24"/>
    </row>
    <row r="86" spans="18:18">
      <c r="R86" s="24"/>
    </row>
    <row r="87" spans="18:18">
      <c r="R87" s="24"/>
    </row>
    <row r="88" spans="18:18">
      <c r="R88" s="24"/>
    </row>
    <row r="89" spans="18:18">
      <c r="R89" s="24"/>
    </row>
    <row r="90" spans="18:18">
      <c r="R90" s="24"/>
    </row>
    <row r="91" spans="18:18" s="51" customFormat="1">
      <c r="R91" s="29"/>
    </row>
    <row r="92" spans="18:18" s="51" customFormat="1">
      <c r="R92" s="29"/>
    </row>
    <row r="93" spans="18:18" s="51" customFormat="1">
      <c r="R93" s="29"/>
    </row>
    <row r="94" spans="18:18" ht="15" customHeight="1"/>
    <row r="95" spans="18:18" ht="15" customHeight="1"/>
    <row r="96" spans="18:18" ht="15" customHeight="1"/>
    <row r="97" ht="15" customHeight="1"/>
    <row r="98" ht="15" customHeight="1"/>
  </sheetData>
  <mergeCells count="36">
    <mergeCell ref="A4:A33"/>
    <mergeCell ref="B4:B6"/>
    <mergeCell ref="S4:S36"/>
    <mergeCell ref="T4:T6"/>
    <mergeCell ref="B7:B9"/>
    <mergeCell ref="T7:T9"/>
    <mergeCell ref="B10:B12"/>
    <mergeCell ref="T10:T12"/>
    <mergeCell ref="B13:B15"/>
    <mergeCell ref="T13:T15"/>
    <mergeCell ref="B16:B18"/>
    <mergeCell ref="T16:T18"/>
    <mergeCell ref="B19:B21"/>
    <mergeCell ref="T19:T21"/>
    <mergeCell ref="B22:B24"/>
    <mergeCell ref="T22:T24"/>
    <mergeCell ref="B25:B27"/>
    <mergeCell ref="T25:T27"/>
    <mergeCell ref="B28:B30"/>
    <mergeCell ref="T28:T30"/>
    <mergeCell ref="B31:B33"/>
    <mergeCell ref="T31:T33"/>
    <mergeCell ref="T34:T36"/>
    <mergeCell ref="B37:B39"/>
    <mergeCell ref="S39:AE41"/>
    <mergeCell ref="B40:B42"/>
    <mergeCell ref="S42:AE44"/>
    <mergeCell ref="B43:B45"/>
    <mergeCell ref="B52:B54"/>
    <mergeCell ref="B55:B57"/>
    <mergeCell ref="B58:B60"/>
    <mergeCell ref="B61:B63"/>
    <mergeCell ref="A34:A63"/>
    <mergeCell ref="B34:B36"/>
    <mergeCell ref="B46:B48"/>
    <mergeCell ref="B49:B51"/>
  </mergeCells>
  <printOptions horizontalCentered="1" verticalCentered="1"/>
  <pageMargins left="0.7" right="0.7" top="0.75" bottom="0.75" header="0.3" footer="0.3"/>
  <pageSetup scale="47" orientation="landscape" r:id="rId1"/>
  <headerFoot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I99"/>
  <sheetViews>
    <sheetView topLeftCell="N1" zoomScale="108" zoomScaleNormal="108" workbookViewId="0">
      <selection activeCell="AF10" sqref="AF10"/>
    </sheetView>
  </sheetViews>
  <sheetFormatPr defaultColWidth="9.21875" defaultRowHeight="14.4"/>
  <cols>
    <col min="1" max="1" width="13.21875" customWidth="1"/>
    <col min="2" max="2" width="17.5546875" customWidth="1"/>
    <col min="3" max="3" width="9.21875" customWidth="1"/>
    <col min="4" max="4" width="8" customWidth="1"/>
    <col min="5" max="5" width="6.5546875" customWidth="1"/>
    <col min="6" max="6" width="6.44140625" customWidth="1"/>
    <col min="7" max="7" width="6.5546875" customWidth="1"/>
    <col min="8" max="17" width="7.5546875" customWidth="1"/>
    <col min="18" max="18" width="2.44140625" customWidth="1"/>
    <col min="19" max="19" width="8.44140625" customWidth="1"/>
    <col min="20" max="20" width="16.5546875" customWidth="1"/>
    <col min="22" max="24" width="10.77734375" customWidth="1"/>
    <col min="25" max="25" width="7.5546875" customWidth="1"/>
    <col min="26" max="30" width="7.21875" customWidth="1"/>
    <col min="31" max="31" width="7" customWidth="1"/>
  </cols>
  <sheetData>
    <row r="1" spans="1:35">
      <c r="A1" s="16" t="s">
        <v>718</v>
      </c>
      <c r="B1" s="24"/>
      <c r="C1" s="24"/>
      <c r="D1" s="24"/>
      <c r="E1" s="24"/>
      <c r="F1" s="24"/>
      <c r="G1" s="24"/>
      <c r="H1" s="24"/>
      <c r="I1" s="24"/>
      <c r="J1" s="24"/>
      <c r="K1" s="24"/>
      <c r="L1" s="24"/>
      <c r="M1" s="24"/>
      <c r="N1" s="24"/>
      <c r="O1" s="24"/>
      <c r="P1" s="24"/>
      <c r="Q1" s="24"/>
      <c r="R1" s="24"/>
    </row>
    <row r="2" spans="1:35" ht="15" thickBot="1">
      <c r="A2" s="24"/>
      <c r="B2" s="24"/>
      <c r="C2" s="24"/>
      <c r="D2" s="24"/>
      <c r="E2" s="24"/>
      <c r="F2" s="24"/>
      <c r="G2" s="24"/>
      <c r="H2" s="24"/>
      <c r="I2" s="24"/>
      <c r="J2" s="24"/>
      <c r="K2" s="24"/>
      <c r="L2" s="24"/>
      <c r="M2" s="24"/>
      <c r="N2" s="24"/>
      <c r="O2" s="24"/>
      <c r="P2" s="24"/>
      <c r="Q2" s="24"/>
      <c r="R2" s="24"/>
    </row>
    <row r="3" spans="1:35" ht="27.6">
      <c r="A3" s="254" t="s">
        <v>15</v>
      </c>
      <c r="B3" s="255" t="s">
        <v>62</v>
      </c>
      <c r="C3" s="256" t="s">
        <v>45</v>
      </c>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
      <c r="S3" s="254" t="s">
        <v>15</v>
      </c>
      <c r="T3" s="255" t="s">
        <v>62</v>
      </c>
      <c r="U3" s="256" t="s">
        <v>45</v>
      </c>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69" t="s">
        <v>25</v>
      </c>
      <c r="B4" s="765" t="s">
        <v>52</v>
      </c>
      <c r="C4" s="108" t="s">
        <v>44</v>
      </c>
      <c r="D4" s="276"/>
      <c r="E4" s="276"/>
      <c r="F4" s="276"/>
      <c r="G4" s="276">
        <v>115</v>
      </c>
      <c r="H4" s="276">
        <v>143</v>
      </c>
      <c r="I4" s="290"/>
      <c r="J4" s="290"/>
      <c r="K4" s="290"/>
      <c r="L4" s="290"/>
      <c r="M4" s="290"/>
      <c r="N4" s="290"/>
      <c r="O4" s="290"/>
      <c r="P4" s="290"/>
      <c r="Q4" s="290"/>
      <c r="R4" s="24"/>
      <c r="S4" s="777" t="s">
        <v>3</v>
      </c>
      <c r="T4" s="765" t="s">
        <v>52</v>
      </c>
      <c r="U4" s="108" t="s">
        <v>44</v>
      </c>
      <c r="V4" s="276">
        <v>9582</v>
      </c>
      <c r="W4" s="276">
        <v>9942</v>
      </c>
      <c r="X4" s="276">
        <v>9368.75</v>
      </c>
      <c r="Y4" s="276"/>
      <c r="Z4" s="276"/>
      <c r="AA4" s="290"/>
      <c r="AB4" s="290"/>
      <c r="AC4" s="290"/>
      <c r="AD4" s="290"/>
      <c r="AE4" s="290"/>
      <c r="AF4" s="290"/>
      <c r="AG4" s="290"/>
      <c r="AH4" s="290"/>
      <c r="AI4" s="290"/>
    </row>
    <row r="5" spans="1:35">
      <c r="A5" s="770"/>
      <c r="B5" s="766"/>
      <c r="C5" s="108" t="s">
        <v>43</v>
      </c>
      <c r="D5" s="276"/>
      <c r="E5" s="276"/>
      <c r="F5" s="276"/>
      <c r="G5" s="276">
        <v>360</v>
      </c>
      <c r="H5" s="276">
        <v>559</v>
      </c>
      <c r="I5" s="290"/>
      <c r="J5" s="290"/>
      <c r="K5" s="290"/>
      <c r="L5" s="290"/>
      <c r="M5" s="290"/>
      <c r="N5" s="290"/>
      <c r="O5" s="290"/>
      <c r="P5" s="290"/>
      <c r="Q5" s="290"/>
      <c r="R5" s="24"/>
      <c r="S5" s="778"/>
      <c r="T5" s="766"/>
      <c r="U5" s="108" t="s">
        <v>43</v>
      </c>
      <c r="V5" s="276">
        <v>29258</v>
      </c>
      <c r="W5" s="276">
        <v>29055</v>
      </c>
      <c r="X5" s="276">
        <v>26102</v>
      </c>
      <c r="Y5" s="276"/>
      <c r="Z5" s="276"/>
      <c r="AA5" s="290"/>
      <c r="AB5" s="290"/>
      <c r="AC5" s="290"/>
      <c r="AD5" s="290"/>
      <c r="AE5" s="290"/>
      <c r="AF5" s="290"/>
      <c r="AG5" s="290"/>
      <c r="AH5" s="290"/>
      <c r="AI5" s="290"/>
    </row>
    <row r="6" spans="1:35">
      <c r="A6" s="770"/>
      <c r="B6" s="767"/>
      <c r="C6" s="108" t="s">
        <v>46</v>
      </c>
      <c r="D6" s="276"/>
      <c r="E6" s="276"/>
      <c r="F6" s="276"/>
      <c r="G6" s="276">
        <v>475</v>
      </c>
      <c r="H6" s="276">
        <v>702</v>
      </c>
      <c r="I6" s="290"/>
      <c r="J6" s="290"/>
      <c r="K6" s="290"/>
      <c r="L6" s="290"/>
      <c r="M6" s="290"/>
      <c r="N6" s="290"/>
      <c r="O6" s="290"/>
      <c r="P6" s="290"/>
      <c r="Q6" s="290"/>
      <c r="R6" s="24"/>
      <c r="S6" s="778"/>
      <c r="T6" s="767"/>
      <c r="U6" s="108" t="s">
        <v>46</v>
      </c>
      <c r="V6" s="276">
        <v>38840</v>
      </c>
      <c r="W6" s="276">
        <v>38997</v>
      </c>
      <c r="X6" s="276">
        <v>35470.75</v>
      </c>
      <c r="Y6" s="276"/>
      <c r="Z6" s="276"/>
      <c r="AA6" s="290"/>
      <c r="AB6" s="290"/>
      <c r="AC6" s="290"/>
      <c r="AD6" s="290"/>
      <c r="AE6" s="290"/>
      <c r="AF6" s="290"/>
      <c r="AG6" s="290"/>
      <c r="AH6" s="290"/>
      <c r="AI6" s="290"/>
    </row>
    <row r="7" spans="1:35">
      <c r="A7" s="770"/>
      <c r="B7" s="765" t="s">
        <v>81</v>
      </c>
      <c r="C7" s="108" t="s">
        <v>44</v>
      </c>
      <c r="D7" s="276"/>
      <c r="E7" s="276"/>
      <c r="F7" s="276"/>
      <c r="G7" s="276">
        <v>87</v>
      </c>
      <c r="H7" s="276">
        <v>135</v>
      </c>
      <c r="I7" s="290"/>
      <c r="J7" s="290"/>
      <c r="K7" s="290"/>
      <c r="L7" s="290"/>
      <c r="M7" s="290"/>
      <c r="N7" s="290"/>
      <c r="O7" s="290"/>
      <c r="P7" s="290"/>
      <c r="Q7" s="290"/>
      <c r="R7" s="24"/>
      <c r="S7" s="778"/>
      <c r="T7" s="765" t="s">
        <v>81</v>
      </c>
      <c r="U7" s="108" t="s">
        <v>44</v>
      </c>
      <c r="V7" s="276">
        <v>2414</v>
      </c>
      <c r="W7" s="276">
        <v>2596</v>
      </c>
      <c r="X7" s="276">
        <v>2717.8330000000001</v>
      </c>
      <c r="Y7" s="276"/>
      <c r="Z7" s="276"/>
      <c r="AA7" s="290"/>
      <c r="AB7" s="290"/>
      <c r="AC7" s="290"/>
      <c r="AD7" s="290"/>
      <c r="AE7" s="290"/>
      <c r="AF7" s="290"/>
      <c r="AG7" s="290"/>
      <c r="AH7" s="290"/>
      <c r="AI7" s="290"/>
    </row>
    <row r="8" spans="1:35">
      <c r="A8" s="770"/>
      <c r="B8" s="766"/>
      <c r="C8" s="108" t="s">
        <v>43</v>
      </c>
      <c r="D8" s="276"/>
      <c r="E8" s="276"/>
      <c r="F8" s="276"/>
      <c r="G8" s="276">
        <v>224</v>
      </c>
      <c r="H8" s="276">
        <v>285</v>
      </c>
      <c r="I8" s="290"/>
      <c r="J8" s="290"/>
      <c r="K8" s="290"/>
      <c r="L8" s="290"/>
      <c r="M8" s="290"/>
      <c r="N8" s="290"/>
      <c r="O8" s="290"/>
      <c r="P8" s="290"/>
      <c r="Q8" s="290"/>
      <c r="R8" s="24"/>
      <c r="S8" s="778"/>
      <c r="T8" s="766"/>
      <c r="U8" s="108" t="s">
        <v>43</v>
      </c>
      <c r="V8" s="276">
        <v>4023</v>
      </c>
      <c r="W8" s="276">
        <v>4160</v>
      </c>
      <c r="X8" s="276">
        <v>4853.1660000000002</v>
      </c>
      <c r="Y8" s="276"/>
      <c r="Z8" s="276"/>
      <c r="AA8" s="290"/>
      <c r="AB8" s="290"/>
      <c r="AC8" s="290"/>
      <c r="AD8" s="290"/>
      <c r="AE8" s="290"/>
      <c r="AF8" s="290"/>
      <c r="AG8" s="290"/>
      <c r="AH8" s="290"/>
      <c r="AI8" s="290"/>
    </row>
    <row r="9" spans="1:35">
      <c r="A9" s="770"/>
      <c r="B9" s="767"/>
      <c r="C9" s="108" t="s">
        <v>46</v>
      </c>
      <c r="D9" s="276"/>
      <c r="E9" s="276"/>
      <c r="F9" s="276"/>
      <c r="G9" s="276">
        <v>311</v>
      </c>
      <c r="H9" s="276">
        <v>420</v>
      </c>
      <c r="I9" s="290"/>
      <c r="J9" s="290"/>
      <c r="K9" s="290"/>
      <c r="L9" s="290"/>
      <c r="M9" s="290"/>
      <c r="N9" s="290"/>
      <c r="O9" s="290"/>
      <c r="P9" s="290"/>
      <c r="Q9" s="290"/>
      <c r="R9" s="24"/>
      <c r="S9" s="778"/>
      <c r="T9" s="767"/>
      <c r="U9" s="108" t="s">
        <v>46</v>
      </c>
      <c r="V9" s="276">
        <v>6437</v>
      </c>
      <c r="W9" s="276">
        <v>6756</v>
      </c>
      <c r="X9" s="276">
        <v>7570.9989999999998</v>
      </c>
      <c r="Y9" s="276"/>
      <c r="Z9" s="276"/>
      <c r="AA9" s="290"/>
      <c r="AB9" s="290"/>
      <c r="AC9" s="290"/>
      <c r="AD9" s="290"/>
      <c r="AE9" s="290"/>
      <c r="AF9" s="290"/>
      <c r="AG9" s="290"/>
      <c r="AH9" s="290"/>
      <c r="AI9" s="290"/>
    </row>
    <row r="10" spans="1:35" ht="20.100000000000001" customHeight="1">
      <c r="A10" s="770"/>
      <c r="B10" s="765" t="s">
        <v>60</v>
      </c>
      <c r="C10" s="108" t="s">
        <v>44</v>
      </c>
      <c r="D10" s="276"/>
      <c r="E10" s="276"/>
      <c r="F10" s="276"/>
      <c r="G10" s="276">
        <v>999</v>
      </c>
      <c r="H10" s="276">
        <v>990</v>
      </c>
      <c r="I10" s="290"/>
      <c r="J10" s="290"/>
      <c r="K10" s="290"/>
      <c r="L10" s="290"/>
      <c r="M10" s="290"/>
      <c r="N10" s="290"/>
      <c r="O10" s="290"/>
      <c r="P10" s="290"/>
      <c r="Q10" s="290"/>
      <c r="R10" s="24"/>
      <c r="S10" s="778"/>
      <c r="T10" s="765" t="s">
        <v>60</v>
      </c>
      <c r="U10" s="108" t="s">
        <v>44</v>
      </c>
      <c r="V10" s="276">
        <v>26415</v>
      </c>
      <c r="W10" s="276">
        <v>27884</v>
      </c>
      <c r="X10" s="276">
        <v>29245.417000000001</v>
      </c>
      <c r="Y10" s="276"/>
      <c r="Z10" s="276"/>
      <c r="AA10" s="290"/>
      <c r="AB10" s="290"/>
      <c r="AC10" s="290"/>
      <c r="AD10" s="290"/>
      <c r="AE10" s="290"/>
      <c r="AF10" s="290"/>
      <c r="AG10" s="290"/>
      <c r="AH10" s="290"/>
      <c r="AI10" s="290"/>
    </row>
    <row r="11" spans="1:35" ht="20.100000000000001" customHeight="1">
      <c r="A11" s="770"/>
      <c r="B11" s="766"/>
      <c r="C11" s="108" t="s">
        <v>43</v>
      </c>
      <c r="D11" s="276"/>
      <c r="E11" s="276"/>
      <c r="F11" s="276"/>
      <c r="G11" s="276">
        <v>1992</v>
      </c>
      <c r="H11" s="276">
        <v>2001</v>
      </c>
      <c r="I11" s="290"/>
      <c r="J11" s="290"/>
      <c r="K11" s="290"/>
      <c r="L11" s="290"/>
      <c r="M11" s="290"/>
      <c r="N11" s="290"/>
      <c r="O11" s="290"/>
      <c r="P11" s="290"/>
      <c r="Q11" s="290"/>
      <c r="R11" s="24"/>
      <c r="S11" s="778"/>
      <c r="T11" s="766"/>
      <c r="U11" s="108" t="s">
        <v>43</v>
      </c>
      <c r="V11" s="276">
        <v>38983</v>
      </c>
      <c r="W11" s="276">
        <v>41293</v>
      </c>
      <c r="X11" s="276">
        <v>44843.082999999999</v>
      </c>
      <c r="Y11" s="276"/>
      <c r="Z11" s="276"/>
      <c r="AA11" s="290"/>
      <c r="AB11" s="290"/>
      <c r="AC11" s="290"/>
      <c r="AD11" s="290"/>
      <c r="AE11" s="290"/>
      <c r="AF11" s="290"/>
      <c r="AG11" s="290"/>
      <c r="AH11" s="290"/>
      <c r="AI11" s="290"/>
    </row>
    <row r="12" spans="1:35" ht="20.100000000000001" customHeight="1">
      <c r="A12" s="770"/>
      <c r="B12" s="767"/>
      <c r="C12" s="108" t="s">
        <v>46</v>
      </c>
      <c r="D12" s="276"/>
      <c r="E12" s="276"/>
      <c r="F12" s="276"/>
      <c r="G12" s="276">
        <v>2991</v>
      </c>
      <c r="H12" s="276">
        <v>2991</v>
      </c>
      <c r="I12" s="290"/>
      <c r="J12" s="290"/>
      <c r="K12" s="290"/>
      <c r="L12" s="290"/>
      <c r="M12" s="290"/>
      <c r="N12" s="290"/>
      <c r="O12" s="290"/>
      <c r="P12" s="290"/>
      <c r="Q12" s="290"/>
      <c r="R12" s="24"/>
      <c r="S12" s="778"/>
      <c r="T12" s="767"/>
      <c r="U12" s="108" t="s">
        <v>46</v>
      </c>
      <c r="V12" s="276">
        <v>65398</v>
      </c>
      <c r="W12" s="276">
        <v>69177</v>
      </c>
      <c r="X12" s="276">
        <v>74088.5</v>
      </c>
      <c r="Y12" s="276"/>
      <c r="Z12" s="276"/>
      <c r="AA12" s="290"/>
      <c r="AB12" s="290"/>
      <c r="AC12" s="290"/>
      <c r="AD12" s="290"/>
      <c r="AE12" s="290"/>
      <c r="AF12" s="290"/>
      <c r="AG12" s="290"/>
      <c r="AH12" s="290"/>
      <c r="AI12" s="290"/>
    </row>
    <row r="13" spans="1:35">
      <c r="A13" s="770"/>
      <c r="B13" s="765" t="s">
        <v>51</v>
      </c>
      <c r="C13" s="108" t="s">
        <v>44</v>
      </c>
      <c r="D13" s="276"/>
      <c r="E13" s="276"/>
      <c r="F13" s="276"/>
      <c r="G13" s="276">
        <v>194</v>
      </c>
      <c r="H13" s="276">
        <v>322</v>
      </c>
      <c r="I13" s="290"/>
      <c r="J13" s="290"/>
      <c r="K13" s="290"/>
      <c r="L13" s="290"/>
      <c r="M13" s="290"/>
      <c r="N13" s="290"/>
      <c r="O13" s="290"/>
      <c r="P13" s="290"/>
      <c r="Q13" s="290"/>
      <c r="R13" s="24"/>
      <c r="S13" s="778"/>
      <c r="T13" s="765" t="s">
        <v>51</v>
      </c>
      <c r="U13" s="108" t="s">
        <v>44</v>
      </c>
      <c r="V13" s="276">
        <v>7562</v>
      </c>
      <c r="W13" s="276">
        <v>7998</v>
      </c>
      <c r="X13" s="276">
        <v>9064.5830000000005</v>
      </c>
      <c r="Y13" s="276"/>
      <c r="Z13" s="276"/>
      <c r="AA13" s="290"/>
      <c r="AB13" s="290"/>
      <c r="AC13" s="290"/>
      <c r="AD13" s="290"/>
      <c r="AE13" s="290"/>
      <c r="AF13" s="290"/>
      <c r="AG13" s="290"/>
      <c r="AH13" s="290"/>
      <c r="AI13" s="290"/>
    </row>
    <row r="14" spans="1:35">
      <c r="A14" s="770"/>
      <c r="B14" s="766"/>
      <c r="C14" s="108" t="s">
        <v>43</v>
      </c>
      <c r="D14" s="276"/>
      <c r="E14" s="276"/>
      <c r="F14" s="276"/>
      <c r="G14" s="276">
        <v>152</v>
      </c>
      <c r="H14" s="276">
        <v>304</v>
      </c>
      <c r="I14" s="290"/>
      <c r="J14" s="290"/>
      <c r="K14" s="290"/>
      <c r="L14" s="290"/>
      <c r="M14" s="290"/>
      <c r="N14" s="290"/>
      <c r="O14" s="290"/>
      <c r="P14" s="290"/>
      <c r="Q14" s="290"/>
      <c r="R14" s="24"/>
      <c r="S14" s="778"/>
      <c r="T14" s="766"/>
      <c r="U14" s="108" t="s">
        <v>43</v>
      </c>
      <c r="V14" s="276">
        <v>7088</v>
      </c>
      <c r="W14" s="276">
        <v>7938</v>
      </c>
      <c r="X14" s="276">
        <v>9194.1669999999995</v>
      </c>
      <c r="Y14" s="276"/>
      <c r="Z14" s="276"/>
      <c r="AA14" s="290"/>
      <c r="AB14" s="290"/>
      <c r="AC14" s="290"/>
      <c r="AD14" s="290"/>
      <c r="AE14" s="290"/>
      <c r="AF14" s="290"/>
      <c r="AG14" s="290"/>
      <c r="AH14" s="290"/>
      <c r="AI14" s="290"/>
    </row>
    <row r="15" spans="1:35">
      <c r="A15" s="770"/>
      <c r="B15" s="767"/>
      <c r="C15" s="108" t="s">
        <v>46</v>
      </c>
      <c r="D15" s="276"/>
      <c r="E15" s="276"/>
      <c r="F15" s="276"/>
      <c r="G15" s="276">
        <v>346</v>
      </c>
      <c r="H15" s="276">
        <v>626</v>
      </c>
      <c r="I15" s="290"/>
      <c r="J15" s="290"/>
      <c r="K15" s="290"/>
      <c r="L15" s="290"/>
      <c r="M15" s="290"/>
      <c r="N15" s="290"/>
      <c r="O15" s="290"/>
      <c r="P15" s="290"/>
      <c r="Q15" s="290"/>
      <c r="R15" s="24"/>
      <c r="S15" s="778"/>
      <c r="T15" s="767"/>
      <c r="U15" s="108" t="s">
        <v>46</v>
      </c>
      <c r="V15" s="276">
        <v>14650</v>
      </c>
      <c r="W15" s="276">
        <v>15936</v>
      </c>
      <c r="X15" s="276">
        <v>18258.75</v>
      </c>
      <c r="Y15" s="276"/>
      <c r="Z15" s="276"/>
      <c r="AA15" s="290"/>
      <c r="AB15" s="290"/>
      <c r="AC15" s="290"/>
      <c r="AD15" s="290"/>
      <c r="AE15" s="290"/>
      <c r="AF15" s="290"/>
      <c r="AG15" s="290"/>
      <c r="AH15" s="290"/>
      <c r="AI15" s="290"/>
    </row>
    <row r="16" spans="1:35" ht="20.100000000000001" customHeight="1">
      <c r="A16" s="770"/>
      <c r="B16" s="765" t="s">
        <v>59</v>
      </c>
      <c r="C16" s="108" t="s">
        <v>44</v>
      </c>
      <c r="D16" s="276"/>
      <c r="E16" s="276"/>
      <c r="F16" s="276"/>
      <c r="G16" s="276">
        <v>73</v>
      </c>
      <c r="H16" s="276">
        <v>81</v>
      </c>
      <c r="I16" s="290"/>
      <c r="J16" s="290"/>
      <c r="K16" s="290"/>
      <c r="L16" s="290"/>
      <c r="M16" s="290"/>
      <c r="N16" s="290"/>
      <c r="O16" s="290"/>
      <c r="P16" s="290"/>
      <c r="Q16" s="290"/>
      <c r="R16" s="24"/>
      <c r="S16" s="778"/>
      <c r="T16" s="765" t="s">
        <v>59</v>
      </c>
      <c r="U16" s="108" t="s">
        <v>44</v>
      </c>
      <c r="V16" s="276">
        <v>9683</v>
      </c>
      <c r="W16" s="276">
        <v>10237</v>
      </c>
      <c r="X16" s="276">
        <v>10539.333000000001</v>
      </c>
      <c r="Y16" s="276"/>
      <c r="Z16" s="276"/>
      <c r="AA16" s="290"/>
      <c r="AB16" s="290"/>
      <c r="AC16" s="290"/>
      <c r="AD16" s="290"/>
      <c r="AE16" s="290"/>
      <c r="AF16" s="290"/>
      <c r="AG16" s="290"/>
      <c r="AH16" s="290"/>
      <c r="AI16" s="290"/>
    </row>
    <row r="17" spans="1:35" ht="20.100000000000001" customHeight="1">
      <c r="A17" s="770"/>
      <c r="B17" s="766"/>
      <c r="C17" s="108" t="s">
        <v>43</v>
      </c>
      <c r="D17" s="276"/>
      <c r="E17" s="276"/>
      <c r="F17" s="276"/>
      <c r="G17" s="276">
        <v>79</v>
      </c>
      <c r="H17" s="276">
        <v>97</v>
      </c>
      <c r="I17" s="290"/>
      <c r="J17" s="290"/>
      <c r="K17" s="290"/>
      <c r="L17" s="290"/>
      <c r="M17" s="290"/>
      <c r="N17" s="290"/>
      <c r="O17" s="290"/>
      <c r="P17" s="290"/>
      <c r="Q17" s="290"/>
      <c r="R17" s="24"/>
      <c r="S17" s="778"/>
      <c r="T17" s="766"/>
      <c r="U17" s="108" t="s">
        <v>43</v>
      </c>
      <c r="V17" s="276">
        <v>3691</v>
      </c>
      <c r="W17" s="276">
        <v>4037</v>
      </c>
      <c r="X17" s="276">
        <v>4211.25</v>
      </c>
      <c r="Y17" s="276"/>
      <c r="Z17" s="276"/>
      <c r="AA17" s="290"/>
      <c r="AB17" s="290"/>
      <c r="AC17" s="290"/>
      <c r="AD17" s="290"/>
      <c r="AE17" s="290"/>
      <c r="AF17" s="290"/>
      <c r="AG17" s="290"/>
      <c r="AH17" s="290"/>
      <c r="AI17" s="290"/>
    </row>
    <row r="18" spans="1:35" ht="20.100000000000001" customHeight="1">
      <c r="A18" s="770"/>
      <c r="B18" s="767"/>
      <c r="C18" s="108" t="s">
        <v>46</v>
      </c>
      <c r="D18" s="276"/>
      <c r="E18" s="276"/>
      <c r="F18" s="276"/>
      <c r="G18" s="276">
        <v>152</v>
      </c>
      <c r="H18" s="276">
        <v>178</v>
      </c>
      <c r="I18" s="290"/>
      <c r="J18" s="290"/>
      <c r="K18" s="290"/>
      <c r="L18" s="290"/>
      <c r="M18" s="290"/>
      <c r="N18" s="290"/>
      <c r="O18" s="290"/>
      <c r="P18" s="290"/>
      <c r="Q18" s="290"/>
      <c r="R18" s="24"/>
      <c r="S18" s="778"/>
      <c r="T18" s="767"/>
      <c r="U18" s="108" t="s">
        <v>46</v>
      </c>
      <c r="V18" s="276">
        <v>13374</v>
      </c>
      <c r="W18" s="276">
        <v>14274</v>
      </c>
      <c r="X18" s="276">
        <v>14750.583000000001</v>
      </c>
      <c r="Y18" s="276"/>
      <c r="Z18" s="276"/>
      <c r="AA18" s="290"/>
      <c r="AB18" s="290"/>
      <c r="AC18" s="290"/>
      <c r="AD18" s="290"/>
      <c r="AE18" s="290"/>
      <c r="AF18" s="290"/>
      <c r="AG18" s="290"/>
      <c r="AH18" s="290"/>
      <c r="AI18" s="290"/>
    </row>
    <row r="19" spans="1:35">
      <c r="A19" s="770"/>
      <c r="B19" s="765" t="s">
        <v>53</v>
      </c>
      <c r="C19" s="108" t="s">
        <v>44</v>
      </c>
      <c r="D19" s="276"/>
      <c r="E19" s="276"/>
      <c r="F19" s="276"/>
      <c r="G19" s="276">
        <v>95</v>
      </c>
      <c r="H19" s="276">
        <v>76</v>
      </c>
      <c r="I19" s="290"/>
      <c r="J19" s="290"/>
      <c r="K19" s="290"/>
      <c r="L19" s="290"/>
      <c r="M19" s="290"/>
      <c r="N19" s="290"/>
      <c r="O19" s="290"/>
      <c r="P19" s="290"/>
      <c r="Q19" s="290"/>
      <c r="R19" s="24"/>
      <c r="S19" s="778"/>
      <c r="T19" s="765" t="s">
        <v>53</v>
      </c>
      <c r="U19" s="108" t="s">
        <v>44</v>
      </c>
      <c r="V19" s="276">
        <v>1401</v>
      </c>
      <c r="W19" s="276">
        <v>1635</v>
      </c>
      <c r="X19" s="276">
        <v>1727.1669999999999</v>
      </c>
      <c r="Y19" s="276"/>
      <c r="Z19" s="276"/>
      <c r="AA19" s="290"/>
      <c r="AB19" s="290"/>
      <c r="AC19" s="290"/>
      <c r="AD19" s="290"/>
      <c r="AE19" s="290"/>
      <c r="AF19" s="290"/>
      <c r="AG19" s="290"/>
      <c r="AH19" s="290"/>
      <c r="AI19" s="290"/>
    </row>
    <row r="20" spans="1:35">
      <c r="A20" s="770"/>
      <c r="B20" s="766"/>
      <c r="C20" s="108" t="s">
        <v>43</v>
      </c>
      <c r="D20" s="276"/>
      <c r="E20" s="276"/>
      <c r="F20" s="276"/>
      <c r="G20" s="276">
        <v>92</v>
      </c>
      <c r="H20" s="276">
        <v>69</v>
      </c>
      <c r="I20" s="290"/>
      <c r="J20" s="290"/>
      <c r="K20" s="290"/>
      <c r="L20" s="290"/>
      <c r="M20" s="290"/>
      <c r="N20" s="290"/>
      <c r="O20" s="290"/>
      <c r="P20" s="290"/>
      <c r="Q20" s="290"/>
      <c r="R20" s="24"/>
      <c r="S20" s="778"/>
      <c r="T20" s="766"/>
      <c r="U20" s="108" t="s">
        <v>43</v>
      </c>
      <c r="V20" s="276">
        <v>1210</v>
      </c>
      <c r="W20" s="276">
        <v>1382</v>
      </c>
      <c r="X20" s="276">
        <v>1592.75</v>
      </c>
      <c r="Y20" s="276"/>
      <c r="Z20" s="276"/>
      <c r="AA20" s="290"/>
      <c r="AB20" s="290"/>
      <c r="AC20" s="290"/>
      <c r="AD20" s="290"/>
      <c r="AE20" s="290"/>
      <c r="AF20" s="290"/>
      <c r="AG20" s="290"/>
      <c r="AH20" s="290"/>
      <c r="AI20" s="290"/>
    </row>
    <row r="21" spans="1:35">
      <c r="A21" s="770"/>
      <c r="B21" s="767"/>
      <c r="C21" s="108" t="s">
        <v>46</v>
      </c>
      <c r="D21" s="276"/>
      <c r="E21" s="276"/>
      <c r="F21" s="276"/>
      <c r="G21" s="276">
        <v>187</v>
      </c>
      <c r="H21" s="276">
        <v>145</v>
      </c>
      <c r="I21" s="290"/>
      <c r="J21" s="290"/>
      <c r="K21" s="290"/>
      <c r="L21" s="290"/>
      <c r="M21" s="290"/>
      <c r="N21" s="290"/>
      <c r="O21" s="290"/>
      <c r="P21" s="290"/>
      <c r="Q21" s="290"/>
      <c r="R21" s="24"/>
      <c r="S21" s="778"/>
      <c r="T21" s="767"/>
      <c r="U21" s="108" t="s">
        <v>46</v>
      </c>
      <c r="V21" s="276">
        <v>2611</v>
      </c>
      <c r="W21" s="276">
        <v>3017</v>
      </c>
      <c r="X21" s="276">
        <v>3319.9169999999999</v>
      </c>
      <c r="Y21" s="276"/>
      <c r="Z21" s="276"/>
      <c r="AA21" s="290"/>
      <c r="AB21" s="290"/>
      <c r="AC21" s="290"/>
      <c r="AD21" s="290"/>
      <c r="AE21" s="290"/>
      <c r="AF21" s="290"/>
      <c r="AG21" s="290"/>
      <c r="AH21" s="290"/>
      <c r="AI21" s="290"/>
    </row>
    <row r="22" spans="1:35">
      <c r="A22" s="770"/>
      <c r="B22" s="765" t="s">
        <v>58</v>
      </c>
      <c r="C22" s="108" t="s">
        <v>44</v>
      </c>
      <c r="D22" s="276"/>
      <c r="E22" s="276"/>
      <c r="F22" s="276"/>
      <c r="G22" s="276">
        <v>208</v>
      </c>
      <c r="H22" s="276">
        <v>448</v>
      </c>
      <c r="I22" s="290"/>
      <c r="J22" s="290"/>
      <c r="K22" s="290"/>
      <c r="L22" s="290"/>
      <c r="M22" s="290"/>
      <c r="N22" s="290"/>
      <c r="O22" s="290"/>
      <c r="P22" s="290"/>
      <c r="Q22" s="290"/>
      <c r="R22" s="24"/>
      <c r="S22" s="778"/>
      <c r="T22" s="765" t="s">
        <v>58</v>
      </c>
      <c r="U22" s="108" t="s">
        <v>44</v>
      </c>
      <c r="V22" s="276">
        <v>3036</v>
      </c>
      <c r="W22" s="276">
        <v>3215</v>
      </c>
      <c r="X22" s="276">
        <v>3261.5</v>
      </c>
      <c r="Y22" s="276"/>
      <c r="Z22" s="276"/>
      <c r="AA22" s="290"/>
      <c r="AB22" s="290"/>
      <c r="AC22" s="290"/>
      <c r="AD22" s="290"/>
      <c r="AE22" s="290"/>
      <c r="AF22" s="290"/>
      <c r="AG22" s="290"/>
      <c r="AH22" s="290"/>
      <c r="AI22" s="290"/>
    </row>
    <row r="23" spans="1:35">
      <c r="A23" s="770"/>
      <c r="B23" s="766"/>
      <c r="C23" s="108" t="s">
        <v>43</v>
      </c>
      <c r="D23" s="276"/>
      <c r="E23" s="276"/>
      <c r="F23" s="276"/>
      <c r="G23" s="276">
        <v>465</v>
      </c>
      <c r="H23" s="276">
        <v>559</v>
      </c>
      <c r="I23" s="290"/>
      <c r="J23" s="290"/>
      <c r="K23" s="290"/>
      <c r="L23" s="290"/>
      <c r="M23" s="290"/>
      <c r="N23" s="290"/>
      <c r="O23" s="290"/>
      <c r="P23" s="290"/>
      <c r="Q23" s="290"/>
      <c r="R23" s="24"/>
      <c r="S23" s="778"/>
      <c r="T23" s="766"/>
      <c r="U23" s="108" t="s">
        <v>43</v>
      </c>
      <c r="V23" s="276">
        <v>8309</v>
      </c>
      <c r="W23" s="276">
        <v>8580</v>
      </c>
      <c r="X23" s="276">
        <v>8696.3330000000005</v>
      </c>
      <c r="Y23" s="276"/>
      <c r="Z23" s="276"/>
      <c r="AA23" s="290"/>
      <c r="AB23" s="290"/>
      <c r="AC23" s="290"/>
      <c r="AD23" s="290"/>
      <c r="AE23" s="290"/>
      <c r="AF23" s="290"/>
      <c r="AG23" s="290"/>
      <c r="AH23" s="290"/>
      <c r="AI23" s="290"/>
    </row>
    <row r="24" spans="1:35">
      <c r="A24" s="770"/>
      <c r="B24" s="767"/>
      <c r="C24" s="108" t="s">
        <v>46</v>
      </c>
      <c r="D24" s="276"/>
      <c r="E24" s="276"/>
      <c r="F24" s="276"/>
      <c r="G24" s="276">
        <v>673</v>
      </c>
      <c r="H24" s="276" t="s">
        <v>221</v>
      </c>
      <c r="I24" s="290"/>
      <c r="J24" s="290"/>
      <c r="K24" s="290"/>
      <c r="L24" s="290"/>
      <c r="M24" s="290"/>
      <c r="N24" s="290"/>
      <c r="O24" s="290"/>
      <c r="P24" s="290"/>
      <c r="Q24" s="290"/>
      <c r="R24" s="24"/>
      <c r="S24" s="778"/>
      <c r="T24" s="767"/>
      <c r="U24" s="108" t="s">
        <v>46</v>
      </c>
      <c r="V24" s="276">
        <v>11345</v>
      </c>
      <c r="W24" s="276">
        <v>11795</v>
      </c>
      <c r="X24" s="276">
        <v>11957.833000000001</v>
      </c>
      <c r="Y24" s="276"/>
      <c r="Z24" s="276"/>
      <c r="AA24" s="290"/>
      <c r="AB24" s="290"/>
      <c r="AC24" s="290"/>
      <c r="AD24" s="290"/>
      <c r="AE24" s="290"/>
      <c r="AF24" s="290"/>
      <c r="AG24" s="290"/>
      <c r="AH24" s="290"/>
      <c r="AI24" s="290"/>
    </row>
    <row r="25" spans="1:35">
      <c r="A25" s="770"/>
      <c r="B25" s="765" t="s">
        <v>57</v>
      </c>
      <c r="C25" s="108" t="s">
        <v>44</v>
      </c>
      <c r="D25" s="276"/>
      <c r="E25" s="276"/>
      <c r="F25" s="276"/>
      <c r="G25" s="276">
        <v>30</v>
      </c>
      <c r="H25" s="276">
        <v>37</v>
      </c>
      <c r="I25" s="290"/>
      <c r="J25" s="290"/>
      <c r="K25" s="290"/>
      <c r="L25" s="290"/>
      <c r="M25" s="290"/>
      <c r="N25" s="290"/>
      <c r="O25" s="290"/>
      <c r="P25" s="290"/>
      <c r="Q25" s="290"/>
      <c r="R25" s="24"/>
      <c r="S25" s="778"/>
      <c r="T25" s="765" t="s">
        <v>57</v>
      </c>
      <c r="U25" s="108" t="s">
        <v>44</v>
      </c>
      <c r="V25" s="276">
        <v>61</v>
      </c>
      <c r="W25" s="276">
        <v>96</v>
      </c>
      <c r="X25" s="276">
        <v>112.417</v>
      </c>
      <c r="Y25" s="276"/>
      <c r="Z25" s="276"/>
      <c r="AA25" s="290"/>
      <c r="AB25" s="290"/>
      <c r="AC25" s="290"/>
      <c r="AD25" s="290"/>
      <c r="AE25" s="290"/>
      <c r="AF25" s="290"/>
      <c r="AG25" s="290"/>
      <c r="AH25" s="290"/>
      <c r="AI25" s="290"/>
    </row>
    <row r="26" spans="1:35">
      <c r="A26" s="770"/>
      <c r="B26" s="766"/>
      <c r="C26" s="108" t="s">
        <v>43</v>
      </c>
      <c r="D26" s="276"/>
      <c r="E26" s="276"/>
      <c r="F26" s="276"/>
      <c r="G26" s="276">
        <v>56</v>
      </c>
      <c r="H26" s="276">
        <v>101</v>
      </c>
      <c r="I26" s="290"/>
      <c r="J26" s="290"/>
      <c r="K26" s="290"/>
      <c r="L26" s="290"/>
      <c r="M26" s="290"/>
      <c r="N26" s="290"/>
      <c r="O26" s="290"/>
      <c r="P26" s="290"/>
      <c r="Q26" s="290"/>
      <c r="R26" s="24"/>
      <c r="S26" s="778"/>
      <c r="T26" s="766"/>
      <c r="U26" s="108" t="s">
        <v>43</v>
      </c>
      <c r="V26" s="276">
        <v>410</v>
      </c>
      <c r="W26" s="276">
        <v>453</v>
      </c>
      <c r="X26" s="276">
        <v>448.25</v>
      </c>
      <c r="Y26" s="276"/>
      <c r="Z26" s="276"/>
      <c r="AA26" s="290"/>
      <c r="AB26" s="290"/>
      <c r="AC26" s="290"/>
      <c r="AD26" s="290"/>
      <c r="AE26" s="290"/>
      <c r="AF26" s="290"/>
      <c r="AG26" s="290"/>
      <c r="AH26" s="290"/>
      <c r="AI26" s="290"/>
    </row>
    <row r="27" spans="1:35">
      <c r="A27" s="770"/>
      <c r="B27" s="767"/>
      <c r="C27" s="108" t="s">
        <v>46</v>
      </c>
      <c r="D27" s="276"/>
      <c r="E27" s="276"/>
      <c r="F27" s="276"/>
      <c r="G27" s="276">
        <v>86</v>
      </c>
      <c r="H27" s="276">
        <v>138</v>
      </c>
      <c r="I27" s="290"/>
      <c r="J27" s="290"/>
      <c r="K27" s="290"/>
      <c r="L27" s="290"/>
      <c r="M27" s="290"/>
      <c r="N27" s="290"/>
      <c r="O27" s="290"/>
      <c r="P27" s="290"/>
      <c r="Q27" s="290"/>
      <c r="R27" s="24"/>
      <c r="S27" s="778"/>
      <c r="T27" s="767"/>
      <c r="U27" s="108" t="s">
        <v>46</v>
      </c>
      <c r="V27" s="276">
        <v>471</v>
      </c>
      <c r="W27" s="276">
        <v>549</v>
      </c>
      <c r="X27" s="276">
        <v>560.66700000000003</v>
      </c>
      <c r="Y27" s="276"/>
      <c r="Z27" s="276"/>
      <c r="AA27" s="290"/>
      <c r="AB27" s="290"/>
      <c r="AC27" s="290"/>
      <c r="AD27" s="290"/>
      <c r="AE27" s="290"/>
      <c r="AF27" s="290"/>
      <c r="AG27" s="290"/>
      <c r="AH27" s="290"/>
      <c r="AI27" s="290"/>
    </row>
    <row r="28" spans="1:35">
      <c r="A28" s="770"/>
      <c r="B28" s="765" t="s">
        <v>56</v>
      </c>
      <c r="C28" s="108" t="s">
        <v>44</v>
      </c>
      <c r="D28" s="276"/>
      <c r="E28" s="276"/>
      <c r="F28" s="276"/>
      <c r="G28" s="276"/>
      <c r="H28" s="276"/>
      <c r="I28" s="290"/>
      <c r="J28" s="290"/>
      <c r="K28" s="290"/>
      <c r="L28" s="290"/>
      <c r="M28" s="290"/>
      <c r="N28" s="290"/>
      <c r="O28" s="290"/>
      <c r="P28" s="290"/>
      <c r="Q28" s="290"/>
      <c r="R28" s="24"/>
      <c r="S28" s="778"/>
      <c r="T28" s="765" t="s">
        <v>119</v>
      </c>
      <c r="U28" s="108" t="s">
        <v>44</v>
      </c>
      <c r="V28" s="276">
        <v>106</v>
      </c>
      <c r="W28" s="276">
        <v>67</v>
      </c>
      <c r="X28" s="276">
        <v>0.99999999999900524</v>
      </c>
      <c r="Y28" s="276"/>
      <c r="Z28" s="276"/>
      <c r="AA28" s="290"/>
      <c r="AB28" s="290"/>
      <c r="AC28" s="290"/>
      <c r="AD28" s="290"/>
      <c r="AE28" s="290"/>
      <c r="AF28" s="290"/>
      <c r="AG28" s="290"/>
      <c r="AH28" s="290"/>
      <c r="AI28" s="290"/>
    </row>
    <row r="29" spans="1:35">
      <c r="A29" s="770"/>
      <c r="B29" s="766"/>
      <c r="C29" s="108" t="s">
        <v>43</v>
      </c>
      <c r="D29" s="276"/>
      <c r="E29" s="276"/>
      <c r="F29" s="276"/>
      <c r="G29" s="276"/>
      <c r="H29" s="276"/>
      <c r="I29" s="290"/>
      <c r="J29" s="290"/>
      <c r="K29" s="290"/>
      <c r="L29" s="290"/>
      <c r="M29" s="290"/>
      <c r="N29" s="290"/>
      <c r="O29" s="290"/>
      <c r="P29" s="290"/>
      <c r="Q29" s="290"/>
      <c r="R29" s="24"/>
      <c r="S29" s="778"/>
      <c r="T29" s="766"/>
      <c r="U29" s="108" t="s">
        <v>43</v>
      </c>
      <c r="V29" s="276">
        <v>90</v>
      </c>
      <c r="W29" s="276">
        <v>54</v>
      </c>
      <c r="X29" s="276">
        <v>1.0000000038417056E-3</v>
      </c>
      <c r="Y29" s="276"/>
      <c r="Z29" s="276"/>
      <c r="AA29" s="290"/>
      <c r="AB29" s="290"/>
      <c r="AC29" s="290"/>
      <c r="AD29" s="290"/>
      <c r="AE29" s="290"/>
      <c r="AF29" s="290"/>
      <c r="AG29" s="290"/>
      <c r="AH29" s="290"/>
      <c r="AI29" s="290"/>
    </row>
    <row r="30" spans="1:35">
      <c r="A30" s="770"/>
      <c r="B30" s="767"/>
      <c r="C30" s="108" t="s">
        <v>46</v>
      </c>
      <c r="D30" s="276"/>
      <c r="E30" s="276"/>
      <c r="F30" s="276"/>
      <c r="G30" s="276"/>
      <c r="H30" s="276"/>
      <c r="I30" s="290"/>
      <c r="J30" s="290"/>
      <c r="K30" s="290"/>
      <c r="L30" s="290"/>
      <c r="M30" s="290"/>
      <c r="N30" s="290"/>
      <c r="O30" s="290"/>
      <c r="P30" s="290"/>
      <c r="Q30" s="290"/>
      <c r="R30" s="24"/>
      <c r="S30" s="778"/>
      <c r="T30" s="767"/>
      <c r="U30" s="108" t="s">
        <v>46</v>
      </c>
      <c r="V30" s="276">
        <v>199</v>
      </c>
      <c r="W30" s="276">
        <v>127</v>
      </c>
      <c r="X30" s="276">
        <v>10.001000000003273</v>
      </c>
      <c r="Y30" s="276"/>
      <c r="Z30" s="276"/>
      <c r="AA30" s="290"/>
      <c r="AB30" s="290"/>
      <c r="AC30" s="290"/>
      <c r="AD30" s="290"/>
      <c r="AE30" s="290"/>
      <c r="AF30" s="290"/>
      <c r="AG30" s="290"/>
      <c r="AH30" s="290"/>
      <c r="AI30" s="290"/>
    </row>
    <row r="31" spans="1:35" s="51" customFormat="1">
      <c r="A31" s="770"/>
      <c r="B31" s="765" t="s">
        <v>46</v>
      </c>
      <c r="C31" s="108" t="s">
        <v>44</v>
      </c>
      <c r="D31" s="279"/>
      <c r="E31" s="279"/>
      <c r="F31" s="279"/>
      <c r="G31" s="279" t="s">
        <v>222</v>
      </c>
      <c r="H31" s="279" t="s">
        <v>223</v>
      </c>
      <c r="I31" s="292"/>
      <c r="J31" s="292"/>
      <c r="K31" s="292"/>
      <c r="L31" s="292"/>
      <c r="M31" s="292"/>
      <c r="N31" s="292"/>
      <c r="O31" s="292"/>
      <c r="P31" s="292"/>
      <c r="Q31" s="292"/>
      <c r="R31" s="29"/>
      <c r="S31" s="778"/>
      <c r="T31" s="765" t="s">
        <v>46</v>
      </c>
      <c r="U31" s="108" t="s">
        <v>44</v>
      </c>
      <c r="V31" s="279">
        <v>60260</v>
      </c>
      <c r="W31" s="279">
        <v>63670</v>
      </c>
      <c r="X31" s="279">
        <v>66038</v>
      </c>
      <c r="Y31" s="279"/>
      <c r="Z31" s="279"/>
      <c r="AA31" s="292"/>
      <c r="AB31" s="292"/>
      <c r="AC31" s="292"/>
      <c r="AD31" s="292"/>
      <c r="AE31" s="292"/>
      <c r="AF31" s="292"/>
      <c r="AG31" s="292"/>
      <c r="AH31" s="292"/>
      <c r="AI31" s="292"/>
    </row>
    <row r="32" spans="1:35" s="51" customFormat="1">
      <c r="A32" s="770"/>
      <c r="B32" s="766"/>
      <c r="C32" s="108" t="s">
        <v>43</v>
      </c>
      <c r="D32" s="279"/>
      <c r="E32" s="279"/>
      <c r="F32" s="279"/>
      <c r="G32" s="279" t="s">
        <v>224</v>
      </c>
      <c r="H32" s="279" t="s">
        <v>225</v>
      </c>
      <c r="I32" s="292"/>
      <c r="J32" s="292"/>
      <c r="K32" s="292"/>
      <c r="L32" s="292"/>
      <c r="M32" s="292"/>
      <c r="N32" s="292"/>
      <c r="O32" s="292"/>
      <c r="P32" s="292"/>
      <c r="Q32" s="292"/>
      <c r="R32" s="29"/>
      <c r="S32" s="778"/>
      <c r="T32" s="766"/>
      <c r="U32" s="108" t="s">
        <v>43</v>
      </c>
      <c r="V32" s="279">
        <v>93062</v>
      </c>
      <c r="W32" s="279">
        <v>96952</v>
      </c>
      <c r="X32" s="279">
        <v>99941</v>
      </c>
      <c r="Y32" s="279"/>
      <c r="Z32" s="279"/>
      <c r="AA32" s="292"/>
      <c r="AB32" s="292"/>
      <c r="AC32" s="292"/>
      <c r="AD32" s="292"/>
      <c r="AE32" s="292"/>
      <c r="AF32" s="292"/>
      <c r="AG32" s="292"/>
      <c r="AH32" s="292"/>
      <c r="AI32" s="292"/>
    </row>
    <row r="33" spans="1:35" s="51" customFormat="1" ht="15" thickBot="1">
      <c r="A33" s="775"/>
      <c r="B33" s="767"/>
      <c r="C33" s="108" t="s">
        <v>46</v>
      </c>
      <c r="D33" s="279"/>
      <c r="E33" s="279"/>
      <c r="F33" s="279"/>
      <c r="G33" s="279" t="s">
        <v>226</v>
      </c>
      <c r="H33" s="279">
        <v>5787</v>
      </c>
      <c r="I33" s="292"/>
      <c r="J33" s="292"/>
      <c r="K33" s="292"/>
      <c r="L33" s="292"/>
      <c r="M33" s="292"/>
      <c r="N33" s="292"/>
      <c r="O33" s="292"/>
      <c r="P33" s="292"/>
      <c r="Q33" s="292"/>
      <c r="R33" s="29"/>
      <c r="S33" s="779"/>
      <c r="T33" s="768"/>
      <c r="U33" s="262" t="s">
        <v>46</v>
      </c>
      <c r="V33" s="283">
        <v>153325</v>
      </c>
      <c r="W33" s="283">
        <v>160628</v>
      </c>
      <c r="X33" s="283">
        <v>165988</v>
      </c>
      <c r="Y33" s="283"/>
      <c r="Z33" s="283"/>
      <c r="AA33" s="297"/>
      <c r="AB33" s="297"/>
      <c r="AC33" s="297"/>
      <c r="AD33" s="297"/>
      <c r="AE33" s="297"/>
      <c r="AF33" s="297"/>
      <c r="AG33" s="297"/>
      <c r="AH33" s="297"/>
      <c r="AI33" s="297"/>
    </row>
    <row r="34" spans="1:35">
      <c r="A34" s="770" t="s">
        <v>4</v>
      </c>
      <c r="B34" s="766" t="s">
        <v>52</v>
      </c>
      <c r="C34" s="263" t="s">
        <v>44</v>
      </c>
      <c r="D34" s="294"/>
      <c r="E34" s="294"/>
      <c r="F34" s="294"/>
      <c r="G34" s="294"/>
      <c r="H34" s="294"/>
      <c r="I34" s="295">
        <v>7</v>
      </c>
      <c r="J34" s="290"/>
      <c r="K34" s="290"/>
      <c r="L34" s="290"/>
      <c r="M34" s="290"/>
      <c r="N34" s="290"/>
      <c r="O34" s="290"/>
      <c r="P34" s="290"/>
      <c r="Q34" s="290"/>
      <c r="R34" s="24"/>
    </row>
    <row r="35" spans="1:35">
      <c r="A35" s="770"/>
      <c r="B35" s="766"/>
      <c r="C35" s="108" t="s">
        <v>43</v>
      </c>
      <c r="D35" s="276"/>
      <c r="E35" s="276"/>
      <c r="F35" s="276"/>
      <c r="G35" s="276"/>
      <c r="H35" s="276"/>
      <c r="I35" s="290">
        <v>40</v>
      </c>
      <c r="J35" s="290"/>
      <c r="K35" s="290"/>
      <c r="L35" s="290"/>
      <c r="M35" s="290"/>
      <c r="N35" s="290"/>
      <c r="O35" s="290"/>
      <c r="P35" s="290"/>
      <c r="Q35" s="290"/>
      <c r="R35" s="24"/>
    </row>
    <row r="36" spans="1:35">
      <c r="A36" s="770"/>
      <c r="B36" s="767"/>
      <c r="C36" s="108" t="s">
        <v>46</v>
      </c>
      <c r="D36" s="276">
        <v>389</v>
      </c>
      <c r="E36" s="276"/>
      <c r="F36" s="276"/>
      <c r="G36" s="276"/>
      <c r="H36" s="276"/>
      <c r="I36" s="290">
        <v>47</v>
      </c>
      <c r="J36" s="290"/>
      <c r="K36" s="290"/>
      <c r="L36" s="290"/>
      <c r="M36" s="290"/>
      <c r="N36" s="290"/>
      <c r="O36" s="290"/>
      <c r="P36" s="290"/>
      <c r="Q36" s="290"/>
      <c r="R36" s="24"/>
    </row>
    <row r="37" spans="1:35">
      <c r="A37" s="770"/>
      <c r="B37" s="765" t="s">
        <v>81</v>
      </c>
      <c r="C37" s="108" t="s">
        <v>44</v>
      </c>
      <c r="D37" s="276"/>
      <c r="E37" s="276"/>
      <c r="F37" s="276"/>
      <c r="G37" s="276"/>
      <c r="H37" s="276"/>
      <c r="I37" s="290">
        <v>31</v>
      </c>
      <c r="J37" s="290"/>
      <c r="K37" s="290"/>
      <c r="L37" s="290"/>
      <c r="M37" s="290"/>
      <c r="N37" s="290"/>
      <c r="O37" s="290"/>
      <c r="P37" s="290"/>
      <c r="Q37" s="290"/>
      <c r="R37" s="24"/>
      <c r="S37" s="149" t="s">
        <v>26</v>
      </c>
      <c r="V37" s="24"/>
      <c r="W37" s="24"/>
      <c r="X37" s="24"/>
    </row>
    <row r="38" spans="1:35">
      <c r="A38" s="770"/>
      <c r="B38" s="766"/>
      <c r="C38" s="108" t="s">
        <v>43</v>
      </c>
      <c r="D38" s="276"/>
      <c r="E38" s="276"/>
      <c r="F38" s="276"/>
      <c r="G38" s="276"/>
      <c r="H38" s="276"/>
      <c r="I38" s="290">
        <v>51</v>
      </c>
      <c r="J38" s="290"/>
      <c r="K38" s="290"/>
      <c r="L38" s="290"/>
      <c r="M38" s="290"/>
      <c r="N38" s="290"/>
      <c r="O38" s="290"/>
      <c r="P38" s="290"/>
      <c r="Q38" s="290"/>
      <c r="R38" s="24"/>
      <c r="S38" s="24"/>
      <c r="T38" s="24"/>
      <c r="U38" s="24"/>
      <c r="V38" s="24"/>
      <c r="W38" s="24"/>
      <c r="X38" s="24"/>
    </row>
    <row r="39" spans="1:35" ht="15" customHeight="1">
      <c r="A39" s="770"/>
      <c r="B39" s="767"/>
      <c r="C39" s="108" t="s">
        <v>46</v>
      </c>
      <c r="D39" s="276">
        <v>139</v>
      </c>
      <c r="E39" s="276">
        <v>108</v>
      </c>
      <c r="F39" s="276">
        <v>168</v>
      </c>
      <c r="G39" s="276"/>
      <c r="H39" s="276"/>
      <c r="I39" s="290">
        <v>82</v>
      </c>
      <c r="J39" s="290"/>
      <c r="K39" s="290"/>
      <c r="L39" s="290"/>
      <c r="M39" s="290"/>
      <c r="N39" s="290"/>
      <c r="O39" s="290"/>
      <c r="P39" s="290"/>
      <c r="Q39" s="290"/>
      <c r="R39" s="24"/>
      <c r="S39" s="698" t="s">
        <v>120</v>
      </c>
      <c r="T39" s="698"/>
      <c r="U39" s="698"/>
      <c r="V39" s="698"/>
      <c r="W39" s="698"/>
      <c r="X39" s="698"/>
      <c r="Y39" s="698"/>
      <c r="Z39" s="698"/>
      <c r="AA39" s="698"/>
      <c r="AB39" s="698"/>
      <c r="AC39" s="698"/>
      <c r="AD39" s="698"/>
      <c r="AE39" s="698"/>
    </row>
    <row r="40" spans="1:35" ht="15" customHeight="1">
      <c r="A40" s="770"/>
      <c r="B40" s="765" t="s">
        <v>60</v>
      </c>
      <c r="C40" s="108" t="s">
        <v>44</v>
      </c>
      <c r="D40" s="276"/>
      <c r="E40" s="276"/>
      <c r="F40" s="276"/>
      <c r="G40" s="276"/>
      <c r="H40" s="276"/>
      <c r="I40" s="290">
        <v>66</v>
      </c>
      <c r="J40" s="290"/>
      <c r="K40" s="290"/>
      <c r="L40" s="290"/>
      <c r="M40" s="290"/>
      <c r="N40" s="290"/>
      <c r="O40" s="290"/>
      <c r="P40" s="290"/>
      <c r="Q40" s="290"/>
      <c r="R40" s="24"/>
      <c r="S40" s="698"/>
      <c r="T40" s="698"/>
      <c r="U40" s="698"/>
      <c r="V40" s="698"/>
      <c r="W40" s="698"/>
      <c r="X40" s="698"/>
      <c r="Y40" s="698"/>
      <c r="Z40" s="698"/>
      <c r="AA40" s="698"/>
      <c r="AB40" s="698"/>
      <c r="AC40" s="698"/>
      <c r="AD40" s="698"/>
      <c r="AE40" s="698"/>
    </row>
    <row r="41" spans="1:35">
      <c r="A41" s="770"/>
      <c r="B41" s="766"/>
      <c r="C41" s="108" t="s">
        <v>43</v>
      </c>
      <c r="D41" s="276"/>
      <c r="E41" s="276"/>
      <c r="F41" s="276"/>
      <c r="G41" s="276"/>
      <c r="H41" s="276"/>
      <c r="I41" s="290">
        <v>293</v>
      </c>
      <c r="J41" s="290"/>
      <c r="K41" s="290"/>
      <c r="L41" s="290"/>
      <c r="M41" s="290"/>
      <c r="N41" s="290"/>
      <c r="O41" s="290"/>
      <c r="P41" s="290"/>
      <c r="Q41" s="290"/>
      <c r="R41" s="24"/>
      <c r="S41" s="698"/>
      <c r="T41" s="698"/>
      <c r="U41" s="698"/>
      <c r="V41" s="698"/>
      <c r="W41" s="698"/>
      <c r="X41" s="698"/>
      <c r="Y41" s="698"/>
      <c r="Z41" s="698"/>
      <c r="AA41" s="698"/>
      <c r="AB41" s="698"/>
      <c r="AC41" s="698"/>
      <c r="AD41" s="698"/>
      <c r="AE41" s="698"/>
    </row>
    <row r="42" spans="1:35" ht="15" customHeight="1">
      <c r="A42" s="770"/>
      <c r="B42" s="767"/>
      <c r="C42" s="108" t="s">
        <v>46</v>
      </c>
      <c r="D42" s="276">
        <v>218</v>
      </c>
      <c r="E42" s="276">
        <v>271</v>
      </c>
      <c r="F42" s="276">
        <v>295</v>
      </c>
      <c r="G42" s="276"/>
      <c r="H42" s="276"/>
      <c r="I42" s="290">
        <v>359</v>
      </c>
      <c r="J42" s="290"/>
      <c r="K42" s="290"/>
      <c r="L42" s="290"/>
      <c r="M42" s="290"/>
      <c r="N42" s="290"/>
      <c r="O42" s="290"/>
      <c r="P42" s="290"/>
      <c r="Q42" s="290"/>
      <c r="R42" s="24"/>
      <c r="S42" s="685" t="s">
        <v>149</v>
      </c>
      <c r="T42" s="685"/>
      <c r="U42" s="685"/>
      <c r="V42" s="685"/>
      <c r="W42" s="685"/>
      <c r="X42" s="685"/>
      <c r="Y42" s="685"/>
      <c r="Z42" s="685"/>
      <c r="AA42" s="685"/>
      <c r="AB42" s="685"/>
      <c r="AC42" s="685"/>
      <c r="AD42" s="685"/>
      <c r="AE42" s="685"/>
    </row>
    <row r="43" spans="1:35" ht="15" customHeight="1">
      <c r="A43" s="770"/>
      <c r="B43" s="765" t="s">
        <v>51</v>
      </c>
      <c r="C43" s="108" t="s">
        <v>44</v>
      </c>
      <c r="D43" s="276"/>
      <c r="E43" s="276"/>
      <c r="F43" s="276"/>
      <c r="G43" s="276"/>
      <c r="H43" s="276"/>
      <c r="I43" s="290">
        <v>34</v>
      </c>
      <c r="J43" s="290"/>
      <c r="K43" s="290"/>
      <c r="L43" s="290"/>
      <c r="M43" s="290"/>
      <c r="N43" s="290"/>
      <c r="O43" s="290"/>
      <c r="P43" s="290"/>
      <c r="Q43" s="290"/>
      <c r="R43" s="24"/>
      <c r="S43" s="685"/>
      <c r="T43" s="685"/>
      <c r="U43" s="685"/>
      <c r="V43" s="685"/>
      <c r="W43" s="685"/>
      <c r="X43" s="685"/>
      <c r="Y43" s="685"/>
      <c r="Z43" s="685"/>
      <c r="AA43" s="685"/>
      <c r="AB43" s="685"/>
      <c r="AC43" s="685"/>
      <c r="AD43" s="685"/>
      <c r="AE43" s="685"/>
    </row>
    <row r="44" spans="1:35">
      <c r="A44" s="770"/>
      <c r="B44" s="766"/>
      <c r="C44" s="108" t="s">
        <v>43</v>
      </c>
      <c r="D44" s="276"/>
      <c r="E44" s="276"/>
      <c r="F44" s="276"/>
      <c r="G44" s="276"/>
      <c r="H44" s="276"/>
      <c r="I44" s="290">
        <v>15</v>
      </c>
      <c r="J44" s="290"/>
      <c r="K44" s="290"/>
      <c r="L44" s="290"/>
      <c r="M44" s="290"/>
      <c r="N44" s="290"/>
      <c r="O44" s="290"/>
      <c r="P44" s="290"/>
      <c r="Q44" s="290"/>
      <c r="R44" s="24"/>
      <c r="S44" s="685"/>
      <c r="T44" s="685"/>
      <c r="U44" s="685"/>
      <c r="V44" s="685"/>
      <c r="W44" s="685"/>
      <c r="X44" s="685"/>
      <c r="Y44" s="685"/>
      <c r="Z44" s="685"/>
      <c r="AA44" s="685"/>
      <c r="AB44" s="685"/>
      <c r="AC44" s="685"/>
      <c r="AD44" s="685"/>
      <c r="AE44" s="685"/>
    </row>
    <row r="45" spans="1:35" ht="15" customHeight="1">
      <c r="A45" s="770"/>
      <c r="B45" s="767"/>
      <c r="C45" s="108" t="s">
        <v>46</v>
      </c>
      <c r="D45" s="276">
        <v>306</v>
      </c>
      <c r="E45" s="276">
        <v>299</v>
      </c>
      <c r="F45" s="276">
        <v>344</v>
      </c>
      <c r="G45" s="276"/>
      <c r="H45" s="276"/>
      <c r="I45" s="290">
        <v>49</v>
      </c>
      <c r="J45" s="290"/>
      <c r="K45" s="290"/>
      <c r="L45" s="290"/>
      <c r="M45" s="290"/>
      <c r="N45" s="290"/>
      <c r="O45" s="290"/>
      <c r="P45" s="290"/>
      <c r="Q45" s="290"/>
      <c r="R45" s="24"/>
      <c r="S45" s="152" t="s">
        <v>104</v>
      </c>
      <c r="T45" s="152"/>
      <c r="U45" s="152"/>
      <c r="V45" s="152"/>
      <c r="W45" s="152"/>
      <c r="X45" s="152"/>
      <c r="Y45" s="152"/>
      <c r="Z45" s="152"/>
      <c r="AA45" s="152"/>
      <c r="AB45" s="152"/>
      <c r="AC45" s="152"/>
      <c r="AD45" s="152"/>
      <c r="AE45" s="152"/>
    </row>
    <row r="46" spans="1:35" ht="20.100000000000001" customHeight="1">
      <c r="A46" s="770"/>
      <c r="B46" s="765" t="s">
        <v>59</v>
      </c>
      <c r="C46" s="108" t="s">
        <v>44</v>
      </c>
      <c r="D46" s="276"/>
      <c r="E46" s="276"/>
      <c r="F46" s="276"/>
      <c r="G46" s="276"/>
      <c r="H46" s="276"/>
      <c r="I46" s="290">
        <v>175</v>
      </c>
      <c r="J46" s="290"/>
      <c r="K46" s="290"/>
      <c r="L46" s="290"/>
      <c r="M46" s="290"/>
      <c r="N46" s="290"/>
      <c r="O46" s="290"/>
      <c r="P46" s="290"/>
      <c r="Q46" s="290"/>
      <c r="R46" s="24"/>
      <c r="S46" s="151"/>
      <c r="T46" s="151"/>
      <c r="U46" s="151"/>
      <c r="V46" s="151"/>
      <c r="W46" s="151"/>
      <c r="X46" s="151"/>
      <c r="Y46" s="151"/>
      <c r="Z46" s="151"/>
      <c r="AA46" s="151"/>
      <c r="AB46" s="151"/>
      <c r="AC46" s="151"/>
      <c r="AD46" s="151"/>
      <c r="AE46" s="151"/>
    </row>
    <row r="47" spans="1:35" ht="20.100000000000001" customHeight="1">
      <c r="A47" s="770"/>
      <c r="B47" s="766"/>
      <c r="C47" s="108" t="s">
        <v>43</v>
      </c>
      <c r="D47" s="276"/>
      <c r="E47" s="276"/>
      <c r="F47" s="276"/>
      <c r="G47" s="276"/>
      <c r="H47" s="276"/>
      <c r="I47" s="290">
        <v>35</v>
      </c>
      <c r="J47" s="290"/>
      <c r="K47" s="290"/>
      <c r="L47" s="290"/>
      <c r="M47" s="290"/>
      <c r="N47" s="290"/>
      <c r="O47" s="290"/>
      <c r="P47" s="290"/>
      <c r="Q47" s="290"/>
      <c r="R47" s="24"/>
      <c r="S47" s="28"/>
      <c r="T47" s="28"/>
      <c r="U47" s="28"/>
      <c r="V47" s="28"/>
      <c r="W47" s="28"/>
      <c r="X47" s="28"/>
      <c r="Y47" s="28"/>
      <c r="Z47" s="28"/>
      <c r="AA47" s="28"/>
      <c r="AB47" s="28"/>
      <c r="AC47" s="28"/>
      <c r="AD47" s="28"/>
      <c r="AE47" s="28"/>
    </row>
    <row r="48" spans="1:35" ht="20.100000000000001" customHeight="1">
      <c r="A48" s="770"/>
      <c r="B48" s="767"/>
      <c r="C48" s="108" t="s">
        <v>46</v>
      </c>
      <c r="D48" s="276">
        <v>573</v>
      </c>
      <c r="E48" s="276">
        <v>411</v>
      </c>
      <c r="F48" s="276">
        <v>416</v>
      </c>
      <c r="G48" s="276"/>
      <c r="H48" s="276"/>
      <c r="I48" s="290">
        <v>210</v>
      </c>
      <c r="J48" s="290"/>
      <c r="K48" s="290"/>
      <c r="L48" s="290"/>
      <c r="M48" s="290"/>
      <c r="N48" s="290"/>
      <c r="O48" s="290"/>
      <c r="P48" s="290"/>
      <c r="Q48" s="290"/>
      <c r="R48" s="24"/>
      <c r="S48" s="28"/>
      <c r="T48" s="28"/>
      <c r="U48" s="28"/>
      <c r="V48" s="28"/>
      <c r="W48" s="28"/>
      <c r="X48" s="28"/>
      <c r="Y48" s="28"/>
      <c r="Z48" s="28"/>
      <c r="AA48" s="28"/>
      <c r="AB48" s="28"/>
      <c r="AC48" s="28"/>
      <c r="AD48" s="28"/>
      <c r="AE48" s="28"/>
    </row>
    <row r="49" spans="1:18">
      <c r="A49" s="770"/>
      <c r="B49" s="765" t="s">
        <v>53</v>
      </c>
      <c r="C49" s="108" t="s">
        <v>44</v>
      </c>
      <c r="D49" s="276"/>
      <c r="E49" s="276"/>
      <c r="F49" s="276"/>
      <c r="G49" s="276"/>
      <c r="H49" s="276"/>
      <c r="I49" s="290">
        <v>74</v>
      </c>
      <c r="J49" s="290"/>
      <c r="K49" s="290"/>
      <c r="L49" s="290"/>
      <c r="M49" s="290"/>
      <c r="N49" s="290"/>
      <c r="O49" s="290"/>
      <c r="P49" s="290"/>
      <c r="Q49" s="290"/>
      <c r="R49" s="24"/>
    </row>
    <row r="50" spans="1:18">
      <c r="A50" s="770"/>
      <c r="B50" s="766"/>
      <c r="C50" s="108" t="s">
        <v>43</v>
      </c>
      <c r="D50" s="276"/>
      <c r="E50" s="276"/>
      <c r="F50" s="276"/>
      <c r="G50" s="276"/>
      <c r="H50" s="276"/>
      <c r="I50" s="290">
        <v>29</v>
      </c>
      <c r="J50" s="290"/>
      <c r="K50" s="290"/>
      <c r="L50" s="290"/>
      <c r="M50" s="290"/>
      <c r="N50" s="290"/>
      <c r="O50" s="290"/>
      <c r="P50" s="290"/>
      <c r="Q50" s="290"/>
      <c r="R50" s="24"/>
    </row>
    <row r="51" spans="1:18">
      <c r="A51" s="770"/>
      <c r="B51" s="767"/>
      <c r="C51" s="108" t="s">
        <v>46</v>
      </c>
      <c r="D51" s="276">
        <v>95</v>
      </c>
      <c r="E51" s="276">
        <v>47</v>
      </c>
      <c r="F51" s="276">
        <v>83</v>
      </c>
      <c r="G51" s="276"/>
      <c r="H51" s="276"/>
      <c r="I51" s="290">
        <v>103</v>
      </c>
      <c r="J51" s="290"/>
      <c r="K51" s="290"/>
      <c r="L51" s="290"/>
      <c r="M51" s="290"/>
      <c r="N51" s="290"/>
      <c r="O51" s="290"/>
      <c r="P51" s="290"/>
      <c r="Q51" s="290"/>
      <c r="R51" s="24"/>
    </row>
    <row r="52" spans="1:18">
      <c r="A52" s="770"/>
      <c r="B52" s="765" t="s">
        <v>58</v>
      </c>
      <c r="C52" s="108" t="s">
        <v>44</v>
      </c>
      <c r="D52" s="276"/>
      <c r="E52" s="276"/>
      <c r="F52" s="276"/>
      <c r="G52" s="276"/>
      <c r="H52" s="276"/>
      <c r="I52" s="290">
        <v>14</v>
      </c>
      <c r="J52" s="290"/>
      <c r="K52" s="290"/>
      <c r="L52" s="290"/>
      <c r="M52" s="290"/>
      <c r="N52" s="290"/>
      <c r="O52" s="290"/>
      <c r="P52" s="290"/>
      <c r="Q52" s="290"/>
      <c r="R52" s="24"/>
    </row>
    <row r="53" spans="1:18">
      <c r="A53" s="770"/>
      <c r="B53" s="766"/>
      <c r="C53" s="108" t="s">
        <v>43</v>
      </c>
      <c r="D53" s="276"/>
      <c r="E53" s="276"/>
      <c r="F53" s="276"/>
      <c r="G53" s="276"/>
      <c r="H53" s="276"/>
      <c r="I53" s="290">
        <v>73</v>
      </c>
      <c r="J53" s="290"/>
      <c r="K53" s="290"/>
      <c r="L53" s="290"/>
      <c r="M53" s="290"/>
      <c r="N53" s="290"/>
      <c r="O53" s="290"/>
      <c r="P53" s="290"/>
      <c r="Q53" s="290"/>
      <c r="R53" s="24"/>
    </row>
    <row r="54" spans="1:18">
      <c r="A54" s="770"/>
      <c r="B54" s="767"/>
      <c r="C54" s="108" t="s">
        <v>46</v>
      </c>
      <c r="D54" s="276">
        <v>154</v>
      </c>
      <c r="E54" s="276">
        <v>196</v>
      </c>
      <c r="F54" s="276">
        <v>211</v>
      </c>
      <c r="G54" s="276"/>
      <c r="H54" s="276"/>
      <c r="I54" s="290">
        <v>87</v>
      </c>
      <c r="J54" s="290"/>
      <c r="K54" s="290"/>
      <c r="L54" s="290"/>
      <c r="M54" s="290"/>
      <c r="N54" s="290"/>
      <c r="O54" s="290"/>
      <c r="P54" s="290"/>
      <c r="Q54" s="290"/>
      <c r="R54" s="24"/>
    </row>
    <row r="55" spans="1:18">
      <c r="A55" s="770"/>
      <c r="B55" s="765" t="s">
        <v>57</v>
      </c>
      <c r="C55" s="108" t="s">
        <v>44</v>
      </c>
      <c r="D55" s="276"/>
      <c r="E55" s="276"/>
      <c r="F55" s="276"/>
      <c r="G55" s="276"/>
      <c r="H55" s="276"/>
      <c r="I55" s="290">
        <v>34</v>
      </c>
      <c r="J55" s="290"/>
      <c r="K55" s="290"/>
      <c r="L55" s="290"/>
      <c r="M55" s="290"/>
      <c r="N55" s="290"/>
      <c r="O55" s="290"/>
      <c r="P55" s="290"/>
      <c r="Q55" s="290"/>
      <c r="R55" s="24"/>
    </row>
    <row r="56" spans="1:18">
      <c r="A56" s="770"/>
      <c r="B56" s="766"/>
      <c r="C56" s="108" t="s">
        <v>43</v>
      </c>
      <c r="D56" s="276"/>
      <c r="E56" s="276"/>
      <c r="F56" s="276"/>
      <c r="G56" s="276"/>
      <c r="H56" s="276"/>
      <c r="I56" s="290">
        <v>153</v>
      </c>
      <c r="J56" s="290"/>
      <c r="K56" s="290"/>
      <c r="L56" s="290"/>
      <c r="M56" s="290"/>
      <c r="N56" s="290"/>
      <c r="O56" s="290"/>
      <c r="P56" s="290"/>
      <c r="Q56" s="290"/>
      <c r="R56" s="24"/>
    </row>
    <row r="57" spans="1:18">
      <c r="A57" s="770"/>
      <c r="B57" s="767"/>
      <c r="C57" s="108" t="s">
        <v>46</v>
      </c>
      <c r="D57" s="276">
        <v>456</v>
      </c>
      <c r="E57" s="276">
        <v>409</v>
      </c>
      <c r="F57" s="276">
        <v>397</v>
      </c>
      <c r="G57" s="276"/>
      <c r="H57" s="276"/>
      <c r="I57" s="290">
        <v>187</v>
      </c>
      <c r="J57" s="290"/>
      <c r="K57" s="290"/>
      <c r="L57" s="290"/>
      <c r="M57" s="290"/>
      <c r="N57" s="290"/>
      <c r="O57" s="290"/>
      <c r="P57" s="290"/>
      <c r="Q57" s="290"/>
      <c r="R57" s="24"/>
    </row>
    <row r="58" spans="1:18" s="46" customFormat="1" ht="14.25" customHeight="1">
      <c r="A58" s="770"/>
      <c r="B58" s="765" t="s">
        <v>56</v>
      </c>
      <c r="C58" s="108" t="s">
        <v>44</v>
      </c>
      <c r="D58" s="276"/>
      <c r="E58" s="276"/>
      <c r="F58" s="276"/>
      <c r="G58" s="276"/>
      <c r="H58" s="276"/>
      <c r="I58" s="290">
        <v>0</v>
      </c>
      <c r="J58" s="290"/>
      <c r="K58" s="290"/>
      <c r="L58" s="290"/>
      <c r="M58" s="290"/>
      <c r="N58" s="290"/>
      <c r="O58" s="290"/>
      <c r="P58" s="290"/>
      <c r="Q58" s="290"/>
      <c r="R58" s="265"/>
    </row>
    <row r="59" spans="1:18" s="46" customFormat="1" ht="13.8">
      <c r="A59" s="770"/>
      <c r="B59" s="766"/>
      <c r="C59" s="108" t="s">
        <v>43</v>
      </c>
      <c r="D59" s="276"/>
      <c r="E59" s="276"/>
      <c r="F59" s="276"/>
      <c r="G59" s="276"/>
      <c r="H59" s="276"/>
      <c r="I59" s="290">
        <v>0</v>
      </c>
      <c r="J59" s="290"/>
      <c r="K59" s="290"/>
      <c r="L59" s="290"/>
      <c r="M59" s="290"/>
      <c r="N59" s="290"/>
      <c r="O59" s="290"/>
      <c r="P59" s="290"/>
      <c r="Q59" s="290"/>
      <c r="R59" s="265"/>
    </row>
    <row r="60" spans="1:18" s="46" customFormat="1" ht="13.8">
      <c r="A60" s="770"/>
      <c r="B60" s="767"/>
      <c r="C60" s="108" t="s">
        <v>46</v>
      </c>
      <c r="D60" s="276" t="s">
        <v>92</v>
      </c>
      <c r="E60" s="276" t="s">
        <v>92</v>
      </c>
      <c r="F60" s="276" t="s">
        <v>92</v>
      </c>
      <c r="G60" s="276" t="s">
        <v>92</v>
      </c>
      <c r="H60" s="276"/>
      <c r="I60" s="290">
        <v>0</v>
      </c>
      <c r="J60" s="290"/>
      <c r="K60" s="290"/>
      <c r="L60" s="290"/>
      <c r="M60" s="290"/>
      <c r="N60" s="290"/>
      <c r="O60" s="290"/>
      <c r="P60" s="290"/>
      <c r="Q60" s="290"/>
      <c r="R60" s="265"/>
    </row>
    <row r="61" spans="1:18" s="51" customFormat="1">
      <c r="A61" s="770"/>
      <c r="B61" s="765" t="s">
        <v>46</v>
      </c>
      <c r="C61" s="108" t="s">
        <v>44</v>
      </c>
      <c r="D61" s="279"/>
      <c r="E61" s="279"/>
      <c r="F61" s="279"/>
      <c r="G61" s="279"/>
      <c r="H61" s="279"/>
      <c r="I61" s="292">
        <v>435</v>
      </c>
      <c r="J61" s="292"/>
      <c r="K61" s="292"/>
      <c r="L61" s="292"/>
      <c r="M61" s="292"/>
      <c r="N61" s="292"/>
      <c r="O61" s="292"/>
      <c r="P61" s="292"/>
      <c r="Q61" s="292"/>
      <c r="R61" s="29"/>
    </row>
    <row r="62" spans="1:18" s="51" customFormat="1">
      <c r="A62" s="770"/>
      <c r="B62" s="766"/>
      <c r="C62" s="108" t="s">
        <v>43</v>
      </c>
      <c r="D62" s="279"/>
      <c r="E62" s="279"/>
      <c r="F62" s="279"/>
      <c r="G62" s="279"/>
      <c r="H62" s="279"/>
      <c r="I62" s="292">
        <v>689</v>
      </c>
      <c r="J62" s="292"/>
      <c r="K62" s="292"/>
      <c r="L62" s="292"/>
      <c r="M62" s="292"/>
      <c r="N62" s="292"/>
      <c r="O62" s="292"/>
      <c r="P62" s="292"/>
      <c r="Q62" s="292"/>
      <c r="R62" s="29"/>
    </row>
    <row r="63" spans="1:18" s="51" customFormat="1" ht="15" thickBot="1">
      <c r="A63" s="771"/>
      <c r="B63" s="768"/>
      <c r="C63" s="262" t="s">
        <v>46</v>
      </c>
      <c r="D63" s="283">
        <v>2330</v>
      </c>
      <c r="E63" s="283"/>
      <c r="F63" s="283"/>
      <c r="G63" s="283"/>
      <c r="H63" s="283"/>
      <c r="I63" s="297">
        <v>1124</v>
      </c>
      <c r="J63" s="297"/>
      <c r="K63" s="297"/>
      <c r="L63" s="297"/>
      <c r="M63" s="297"/>
      <c r="N63" s="297"/>
      <c r="O63" s="297"/>
      <c r="P63" s="297"/>
      <c r="Q63" s="297"/>
      <c r="R63" s="29"/>
    </row>
    <row r="64" spans="1:18">
      <c r="R64" s="24"/>
    </row>
    <row r="65" spans="18:18">
      <c r="R65" s="24"/>
    </row>
    <row r="66" spans="18:18">
      <c r="R66" s="24"/>
    </row>
    <row r="67" spans="18:18">
      <c r="R67" s="24"/>
    </row>
    <row r="68" spans="18:18">
      <c r="R68" s="24"/>
    </row>
    <row r="69" spans="18:18">
      <c r="R69" s="24"/>
    </row>
    <row r="70" spans="18:18" ht="15" customHeight="1">
      <c r="R70" s="24"/>
    </row>
    <row r="71" spans="18:18">
      <c r="R71" s="24"/>
    </row>
    <row r="72" spans="18:18">
      <c r="R72" s="24"/>
    </row>
    <row r="73" spans="18:18">
      <c r="R73" s="24"/>
    </row>
    <row r="74" spans="18:18">
      <c r="R74" s="24"/>
    </row>
    <row r="75" spans="18:18">
      <c r="R75" s="24"/>
    </row>
    <row r="76" spans="18:18" ht="15" customHeight="1">
      <c r="R76" s="24"/>
    </row>
    <row r="77" spans="18:18">
      <c r="R77" s="24"/>
    </row>
    <row r="78" spans="18:18">
      <c r="R78" s="24"/>
    </row>
    <row r="79" spans="18:18">
      <c r="R79" s="24"/>
    </row>
    <row r="80" spans="18:18">
      <c r="R80" s="24"/>
    </row>
    <row r="81" spans="18:18">
      <c r="R81" s="24"/>
    </row>
    <row r="82" spans="18:18">
      <c r="R82" s="24"/>
    </row>
    <row r="83" spans="18:18">
      <c r="R83" s="24"/>
    </row>
    <row r="84" spans="18:18">
      <c r="R84" s="24"/>
    </row>
    <row r="85" spans="18:18">
      <c r="R85" s="24"/>
    </row>
    <row r="86" spans="18:18">
      <c r="R86" s="24"/>
    </row>
    <row r="87" spans="18:18">
      <c r="R87" s="24"/>
    </row>
    <row r="88" spans="18:18">
      <c r="R88" s="24"/>
    </row>
    <row r="89" spans="18:18">
      <c r="R89" s="24"/>
    </row>
    <row r="90" spans="18:18">
      <c r="R90" s="24"/>
    </row>
    <row r="91" spans="18:18" s="51" customFormat="1">
      <c r="R91" s="29"/>
    </row>
    <row r="92" spans="18:18" s="51" customFormat="1">
      <c r="R92" s="29"/>
    </row>
    <row r="93" spans="18:18" s="51" customFormat="1">
      <c r="R93" s="29"/>
    </row>
    <row r="94" spans="18:18" ht="15" customHeight="1"/>
    <row r="95" spans="18:18" ht="15" customHeight="1"/>
    <row r="96" spans="18:18" ht="15" customHeight="1"/>
    <row r="97" ht="15" customHeight="1"/>
    <row r="98" ht="15" customHeight="1"/>
    <row r="99" ht="15" customHeight="1"/>
  </sheetData>
  <mergeCells count="35">
    <mergeCell ref="A4:A33"/>
    <mergeCell ref="B4:B6"/>
    <mergeCell ref="S4:S33"/>
    <mergeCell ref="T4:T6"/>
    <mergeCell ref="B7:B9"/>
    <mergeCell ref="T7:T9"/>
    <mergeCell ref="B10:B12"/>
    <mergeCell ref="T10:T12"/>
    <mergeCell ref="B13:B15"/>
    <mergeCell ref="T13:T15"/>
    <mergeCell ref="B16:B18"/>
    <mergeCell ref="T16:T18"/>
    <mergeCell ref="B19:B21"/>
    <mergeCell ref="T19:T21"/>
    <mergeCell ref="B22:B24"/>
    <mergeCell ref="T22:T24"/>
    <mergeCell ref="B25:B27"/>
    <mergeCell ref="T25:T27"/>
    <mergeCell ref="B28:B30"/>
    <mergeCell ref="T28:T30"/>
    <mergeCell ref="B31:B33"/>
    <mergeCell ref="T31:T33"/>
    <mergeCell ref="S39:AE41"/>
    <mergeCell ref="B40:B42"/>
    <mergeCell ref="S42:AE44"/>
    <mergeCell ref="B43:B45"/>
    <mergeCell ref="B46:B48"/>
    <mergeCell ref="B55:B57"/>
    <mergeCell ref="B58:B60"/>
    <mergeCell ref="B61:B63"/>
    <mergeCell ref="A34:A63"/>
    <mergeCell ref="B34:B36"/>
    <mergeCell ref="B37:B39"/>
    <mergeCell ref="B49:B51"/>
    <mergeCell ref="B52:B54"/>
  </mergeCells>
  <printOptions horizontalCentered="1" verticalCentered="1"/>
  <pageMargins left="0.7" right="0.7" top="0.75" bottom="0.75" header="0.3" footer="0.3"/>
  <pageSetup scale="47" orientation="landscape" r:id="rId1"/>
  <headerFoot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AI88"/>
  <sheetViews>
    <sheetView topLeftCell="M1" zoomScale="108" zoomScaleNormal="108" workbookViewId="0">
      <selection activeCell="AF6" sqref="AF6:AF7"/>
    </sheetView>
  </sheetViews>
  <sheetFormatPr defaultColWidth="9.21875" defaultRowHeight="14.4"/>
  <cols>
    <col min="1" max="1" width="12.44140625" customWidth="1"/>
    <col min="2" max="2" width="20.77734375" customWidth="1"/>
    <col min="3" max="3" width="9" customWidth="1"/>
    <col min="4" max="17" width="7" customWidth="1"/>
    <col min="18" max="18" width="6.77734375" customWidth="1"/>
    <col min="19" max="19" width="12.21875" customWidth="1"/>
    <col min="20" max="20" width="19.21875" customWidth="1"/>
    <col min="21" max="21" width="9" customWidth="1"/>
    <col min="22" max="22" width="9.5546875" customWidth="1"/>
    <col min="23" max="25" width="9.5546875" bestFit="1" customWidth="1"/>
    <col min="26" max="30" width="7" customWidth="1"/>
    <col min="31" max="35" width="7.21875" customWidth="1"/>
  </cols>
  <sheetData>
    <row r="1" spans="1:35">
      <c r="A1" s="16" t="s">
        <v>719</v>
      </c>
      <c r="B1" s="24"/>
      <c r="C1" s="24"/>
      <c r="D1" s="24"/>
      <c r="E1" s="24"/>
      <c r="F1" s="24"/>
      <c r="G1" s="24"/>
      <c r="H1" s="24"/>
      <c r="I1" s="24"/>
      <c r="J1" s="24"/>
      <c r="K1" s="24"/>
      <c r="L1" s="24"/>
      <c r="M1" s="24"/>
      <c r="N1" s="24"/>
      <c r="O1" s="24"/>
      <c r="P1" s="24"/>
      <c r="Q1" s="24"/>
      <c r="R1" s="24"/>
    </row>
    <row r="2" spans="1:35" ht="15" thickBot="1">
      <c r="A2" s="24"/>
      <c r="B2" s="24"/>
      <c r="C2" s="24"/>
      <c r="D2" s="24"/>
      <c r="E2" s="24"/>
      <c r="F2" s="24"/>
      <c r="G2" s="24"/>
      <c r="H2" s="24"/>
      <c r="I2" s="24"/>
      <c r="J2" s="24"/>
      <c r="K2" s="24"/>
      <c r="L2" s="24"/>
      <c r="M2" s="24"/>
      <c r="N2" s="24"/>
      <c r="O2" s="24"/>
      <c r="P2" s="24"/>
      <c r="Q2" s="24"/>
      <c r="R2" s="24"/>
    </row>
    <row r="3" spans="1:35" ht="27.6">
      <c r="A3" s="254" t="s">
        <v>15</v>
      </c>
      <c r="B3" s="255" t="s">
        <v>62</v>
      </c>
      <c r="C3" s="256" t="s">
        <v>45</v>
      </c>
      <c r="D3" s="245">
        <v>2010</v>
      </c>
      <c r="E3" s="245">
        <v>2011</v>
      </c>
      <c r="F3" s="245">
        <v>2012</v>
      </c>
      <c r="G3" s="245">
        <v>2013</v>
      </c>
      <c r="H3" s="245">
        <v>2014</v>
      </c>
      <c r="I3" s="274">
        <v>2015</v>
      </c>
      <c r="J3" s="274">
        <v>2016</v>
      </c>
      <c r="K3" s="274">
        <v>2017</v>
      </c>
      <c r="L3" s="274">
        <v>2018</v>
      </c>
      <c r="M3" s="274">
        <v>2019</v>
      </c>
      <c r="N3" s="274">
        <v>2020</v>
      </c>
      <c r="O3" s="274">
        <v>2021</v>
      </c>
      <c r="P3" s="274">
        <v>2022</v>
      </c>
      <c r="Q3" s="274">
        <v>2023</v>
      </c>
      <c r="R3" s="24"/>
      <c r="S3" s="254" t="s">
        <v>15</v>
      </c>
      <c r="T3" s="255" t="s">
        <v>62</v>
      </c>
      <c r="U3" s="256" t="s">
        <v>45</v>
      </c>
      <c r="V3" s="245">
        <v>2010</v>
      </c>
      <c r="W3" s="245">
        <v>2011</v>
      </c>
      <c r="X3" s="245">
        <v>2012</v>
      </c>
      <c r="Y3" s="245">
        <v>2013</v>
      </c>
      <c r="Z3" s="245">
        <v>2014</v>
      </c>
      <c r="AA3" s="274">
        <v>2015</v>
      </c>
      <c r="AB3" s="274">
        <v>2016</v>
      </c>
      <c r="AC3" s="274">
        <v>2017</v>
      </c>
      <c r="AD3" s="274">
        <v>2018</v>
      </c>
      <c r="AE3" s="274">
        <v>2019</v>
      </c>
      <c r="AF3" s="274">
        <v>2020</v>
      </c>
      <c r="AG3" s="274">
        <v>2021</v>
      </c>
      <c r="AH3" s="274">
        <v>2022</v>
      </c>
      <c r="AI3" s="274">
        <v>2023</v>
      </c>
    </row>
    <row r="4" spans="1:35">
      <c r="A4" s="777" t="s">
        <v>65</v>
      </c>
      <c r="B4" s="772" t="s">
        <v>52</v>
      </c>
      <c r="C4" s="108" t="s">
        <v>44</v>
      </c>
      <c r="D4" s="275"/>
      <c r="E4" s="275"/>
      <c r="F4" s="275"/>
      <c r="G4" s="275"/>
      <c r="H4" s="275"/>
      <c r="I4" s="280"/>
      <c r="J4" s="280"/>
      <c r="K4" s="280"/>
      <c r="L4" s="280"/>
      <c r="M4" s="280"/>
      <c r="N4" s="280"/>
      <c r="O4" s="280"/>
      <c r="P4" s="280"/>
      <c r="Q4" s="280"/>
      <c r="R4" s="24"/>
      <c r="S4" s="769" t="s">
        <v>40</v>
      </c>
      <c r="T4" s="765" t="s">
        <v>52</v>
      </c>
      <c r="U4" s="108" t="s">
        <v>44</v>
      </c>
      <c r="V4" s="276">
        <v>2957</v>
      </c>
      <c r="W4" s="276">
        <v>520</v>
      </c>
      <c r="X4" s="276">
        <v>487</v>
      </c>
      <c r="Y4" s="276"/>
      <c r="Z4" s="276"/>
      <c r="AA4" s="290"/>
      <c r="AB4" s="290"/>
      <c r="AC4" s="290"/>
      <c r="AD4" s="290"/>
      <c r="AE4" s="290"/>
      <c r="AF4" s="290"/>
      <c r="AG4" s="290"/>
      <c r="AH4" s="290"/>
      <c r="AI4" s="290"/>
    </row>
    <row r="5" spans="1:35">
      <c r="A5" s="778"/>
      <c r="B5" s="773"/>
      <c r="C5" s="108" t="s">
        <v>43</v>
      </c>
      <c r="D5" s="275"/>
      <c r="E5" s="275"/>
      <c r="F5" s="275"/>
      <c r="G5" s="275"/>
      <c r="H5" s="275"/>
      <c r="I5" s="280"/>
      <c r="J5" s="280"/>
      <c r="K5" s="280"/>
      <c r="L5" s="280"/>
      <c r="M5" s="280"/>
      <c r="N5" s="280"/>
      <c r="O5" s="280"/>
      <c r="P5" s="280"/>
      <c r="Q5" s="280"/>
      <c r="R5" s="24"/>
      <c r="S5" s="770"/>
      <c r="T5" s="766"/>
      <c r="U5" s="108" t="s">
        <v>43</v>
      </c>
      <c r="V5" s="276">
        <v>4718</v>
      </c>
      <c r="W5" s="276">
        <v>896</v>
      </c>
      <c r="X5" s="276">
        <v>925</v>
      </c>
      <c r="Y5" s="276"/>
      <c r="Z5" s="276"/>
      <c r="AA5" s="290"/>
      <c r="AB5" s="290"/>
      <c r="AC5" s="290"/>
      <c r="AD5" s="290"/>
      <c r="AE5" s="290"/>
      <c r="AF5" s="290"/>
      <c r="AG5" s="290"/>
      <c r="AH5" s="290"/>
      <c r="AI5" s="290"/>
    </row>
    <row r="6" spans="1:35">
      <c r="A6" s="778"/>
      <c r="B6" s="776"/>
      <c r="C6" s="108" t="s">
        <v>46</v>
      </c>
      <c r="D6" s="275"/>
      <c r="E6" s="275"/>
      <c r="F6" s="275"/>
      <c r="G6" s="275"/>
      <c r="H6" s="275"/>
      <c r="I6" s="280"/>
      <c r="J6" s="280"/>
      <c r="K6" s="280"/>
      <c r="L6" s="280"/>
      <c r="M6" s="280"/>
      <c r="N6" s="280"/>
      <c r="O6" s="280"/>
      <c r="P6" s="280"/>
      <c r="Q6" s="280"/>
      <c r="R6" s="24"/>
      <c r="S6" s="770"/>
      <c r="T6" s="767"/>
      <c r="U6" s="108" t="s">
        <v>46</v>
      </c>
      <c r="V6" s="276">
        <v>7675</v>
      </c>
      <c r="W6" s="276">
        <v>1416</v>
      </c>
      <c r="X6" s="276">
        <v>1412</v>
      </c>
      <c r="Y6" s="276"/>
      <c r="Z6" s="276"/>
      <c r="AA6" s="290"/>
      <c r="AB6" s="290"/>
      <c r="AC6" s="290"/>
      <c r="AD6" s="290"/>
      <c r="AE6" s="290"/>
      <c r="AF6" s="290"/>
      <c r="AG6" s="290"/>
      <c r="AH6" s="290"/>
      <c r="AI6" s="290"/>
    </row>
    <row r="7" spans="1:35">
      <c r="A7" s="778"/>
      <c r="B7" s="765" t="s">
        <v>81</v>
      </c>
      <c r="C7" s="108" t="s">
        <v>44</v>
      </c>
      <c r="D7" s="275"/>
      <c r="E7" s="275"/>
      <c r="F7" s="275"/>
      <c r="G7" s="275"/>
      <c r="H7" s="275"/>
      <c r="I7" s="280"/>
      <c r="J7" s="280"/>
      <c r="K7" s="280"/>
      <c r="L7" s="280"/>
      <c r="M7" s="280"/>
      <c r="N7" s="280"/>
      <c r="O7" s="280"/>
      <c r="P7" s="280"/>
      <c r="Q7" s="280"/>
      <c r="R7" s="24"/>
      <c r="S7" s="770"/>
      <c r="T7" s="765" t="s">
        <v>81</v>
      </c>
      <c r="U7" s="108" t="s">
        <v>44</v>
      </c>
      <c r="V7" s="276">
        <v>822</v>
      </c>
      <c r="W7" s="276">
        <v>1028</v>
      </c>
      <c r="X7" s="276">
        <v>1044</v>
      </c>
      <c r="Y7" s="276"/>
      <c r="Z7" s="276"/>
      <c r="AA7" s="290"/>
      <c r="AB7" s="290"/>
      <c r="AC7" s="290"/>
      <c r="AD7" s="290"/>
      <c r="AE7" s="290"/>
      <c r="AF7" s="290"/>
      <c r="AG7" s="290"/>
      <c r="AH7" s="290"/>
      <c r="AI7" s="290"/>
    </row>
    <row r="8" spans="1:35">
      <c r="A8" s="778"/>
      <c r="B8" s="766"/>
      <c r="C8" s="108" t="s">
        <v>43</v>
      </c>
      <c r="D8" s="275"/>
      <c r="E8" s="275"/>
      <c r="F8" s="275"/>
      <c r="G8" s="275"/>
      <c r="H8" s="275"/>
      <c r="I8" s="280"/>
      <c r="J8" s="280"/>
      <c r="K8" s="280"/>
      <c r="L8" s="280"/>
      <c r="M8" s="280"/>
      <c r="N8" s="280"/>
      <c r="O8" s="280"/>
      <c r="P8" s="280"/>
      <c r="Q8" s="280"/>
      <c r="R8" s="24"/>
      <c r="S8" s="770"/>
      <c r="T8" s="766"/>
      <c r="U8" s="108" t="s">
        <v>43</v>
      </c>
      <c r="V8" s="276">
        <v>1557</v>
      </c>
      <c r="W8" s="276">
        <v>1070</v>
      </c>
      <c r="X8" s="276">
        <v>1079</v>
      </c>
      <c r="Y8" s="276"/>
      <c r="Z8" s="276"/>
      <c r="AA8" s="290"/>
      <c r="AB8" s="290"/>
      <c r="AC8" s="290"/>
      <c r="AD8" s="290"/>
      <c r="AE8" s="290"/>
      <c r="AF8" s="290"/>
      <c r="AG8" s="290"/>
      <c r="AH8" s="290"/>
      <c r="AI8" s="290"/>
    </row>
    <row r="9" spans="1:35">
      <c r="A9" s="778"/>
      <c r="B9" s="767"/>
      <c r="C9" s="108" t="s">
        <v>46</v>
      </c>
      <c r="D9" s="275"/>
      <c r="E9" s="275"/>
      <c r="F9" s="275"/>
      <c r="G9" s="275"/>
      <c r="H9" s="275"/>
      <c r="I9" s="280"/>
      <c r="J9" s="280"/>
      <c r="K9" s="280"/>
      <c r="L9" s="280"/>
      <c r="M9" s="280"/>
      <c r="N9" s="280"/>
      <c r="O9" s="280"/>
      <c r="P9" s="280"/>
      <c r="Q9" s="280"/>
      <c r="R9" s="24"/>
      <c r="S9" s="770"/>
      <c r="T9" s="767"/>
      <c r="U9" s="108" t="s">
        <v>46</v>
      </c>
      <c r="V9" s="276">
        <v>2379</v>
      </c>
      <c r="W9" s="276">
        <v>2098</v>
      </c>
      <c r="X9" s="276">
        <v>2123</v>
      </c>
      <c r="Y9" s="276"/>
      <c r="Z9" s="276"/>
      <c r="AA9" s="290"/>
      <c r="AB9" s="290"/>
      <c r="AC9" s="290"/>
      <c r="AD9" s="290"/>
      <c r="AE9" s="290"/>
      <c r="AF9" s="290"/>
      <c r="AG9" s="290"/>
      <c r="AH9" s="290"/>
      <c r="AI9" s="290"/>
    </row>
    <row r="10" spans="1:35" ht="20.100000000000001" customHeight="1">
      <c r="A10" s="778"/>
      <c r="B10" s="765" t="s">
        <v>60</v>
      </c>
      <c r="C10" s="108" t="s">
        <v>44</v>
      </c>
      <c r="D10" s="275"/>
      <c r="E10" s="275"/>
      <c r="F10" s="275"/>
      <c r="G10" s="275"/>
      <c r="H10" s="275"/>
      <c r="I10" s="280"/>
      <c r="J10" s="280"/>
      <c r="K10" s="280"/>
      <c r="L10" s="280"/>
      <c r="M10" s="280"/>
      <c r="N10" s="280"/>
      <c r="O10" s="280"/>
      <c r="P10" s="280"/>
      <c r="Q10" s="280"/>
      <c r="R10" s="24"/>
      <c r="S10" s="770"/>
      <c r="T10" s="765" t="s">
        <v>60</v>
      </c>
      <c r="U10" s="108" t="s">
        <v>44</v>
      </c>
      <c r="V10" s="276">
        <v>5675</v>
      </c>
      <c r="W10" s="276">
        <v>3789</v>
      </c>
      <c r="X10" s="276">
        <v>3758</v>
      </c>
      <c r="Y10" s="276"/>
      <c r="Z10" s="276"/>
      <c r="AA10" s="290"/>
      <c r="AB10" s="290"/>
      <c r="AC10" s="290"/>
      <c r="AD10" s="290"/>
      <c r="AE10" s="290"/>
      <c r="AF10" s="290"/>
      <c r="AG10" s="290"/>
      <c r="AH10" s="290"/>
      <c r="AI10" s="290"/>
    </row>
    <row r="11" spans="1:35" ht="20.100000000000001" customHeight="1">
      <c r="A11" s="778"/>
      <c r="B11" s="766"/>
      <c r="C11" s="108" t="s">
        <v>43</v>
      </c>
      <c r="D11" s="275"/>
      <c r="E11" s="275"/>
      <c r="F11" s="275"/>
      <c r="G11" s="275"/>
      <c r="H11" s="275"/>
      <c r="I11" s="280"/>
      <c r="J11" s="280"/>
      <c r="K11" s="280"/>
      <c r="L11" s="280"/>
      <c r="M11" s="280"/>
      <c r="N11" s="280"/>
      <c r="O11" s="280"/>
      <c r="P11" s="280"/>
      <c r="Q11" s="280"/>
      <c r="R11" s="24"/>
      <c r="S11" s="770"/>
      <c r="T11" s="766"/>
      <c r="U11" s="108" t="s">
        <v>43</v>
      </c>
      <c r="V11" s="276">
        <v>4860</v>
      </c>
      <c r="W11" s="276">
        <v>3533</v>
      </c>
      <c r="X11" s="276">
        <v>3596</v>
      </c>
      <c r="Y11" s="276"/>
      <c r="Z11" s="276"/>
      <c r="AA11" s="290"/>
      <c r="AB11" s="290"/>
      <c r="AC11" s="290"/>
      <c r="AD11" s="290"/>
      <c r="AE11" s="290"/>
      <c r="AF11" s="290"/>
      <c r="AG11" s="290"/>
      <c r="AH11" s="290"/>
      <c r="AI11" s="290"/>
    </row>
    <row r="12" spans="1:35" ht="20.100000000000001" customHeight="1">
      <c r="A12" s="778"/>
      <c r="B12" s="767"/>
      <c r="C12" s="108" t="s">
        <v>46</v>
      </c>
      <c r="D12" s="275"/>
      <c r="E12" s="275"/>
      <c r="F12" s="275"/>
      <c r="G12" s="275"/>
      <c r="H12" s="275"/>
      <c r="I12" s="280"/>
      <c r="J12" s="280"/>
      <c r="K12" s="280"/>
      <c r="L12" s="280"/>
      <c r="M12" s="280"/>
      <c r="N12" s="280"/>
      <c r="O12" s="280"/>
      <c r="P12" s="280"/>
      <c r="Q12" s="280"/>
      <c r="R12" s="24"/>
      <c r="S12" s="770"/>
      <c r="T12" s="767"/>
      <c r="U12" s="108" t="s">
        <v>46</v>
      </c>
      <c r="V12" s="276">
        <v>10535</v>
      </c>
      <c r="W12" s="276">
        <v>7322</v>
      </c>
      <c r="X12" s="276">
        <v>7354</v>
      </c>
      <c r="Y12" s="276"/>
      <c r="Z12" s="276"/>
      <c r="AA12" s="290"/>
      <c r="AB12" s="290"/>
      <c r="AC12" s="290"/>
      <c r="AD12" s="290"/>
      <c r="AE12" s="290"/>
      <c r="AF12" s="290"/>
      <c r="AG12" s="290"/>
      <c r="AH12" s="290"/>
      <c r="AI12" s="290"/>
    </row>
    <row r="13" spans="1:35">
      <c r="A13" s="778"/>
      <c r="B13" s="772" t="s">
        <v>51</v>
      </c>
      <c r="C13" s="108" t="s">
        <v>44</v>
      </c>
      <c r="D13" s="275"/>
      <c r="E13" s="275"/>
      <c r="F13" s="275"/>
      <c r="G13" s="275"/>
      <c r="H13" s="275"/>
      <c r="I13" s="280"/>
      <c r="J13" s="280"/>
      <c r="K13" s="280"/>
      <c r="L13" s="280"/>
      <c r="M13" s="280"/>
      <c r="N13" s="280"/>
      <c r="O13" s="280"/>
      <c r="P13" s="280"/>
      <c r="Q13" s="280"/>
      <c r="R13" s="24"/>
      <c r="S13" s="770"/>
      <c r="T13" s="765" t="s">
        <v>51</v>
      </c>
      <c r="U13" s="108" t="s">
        <v>44</v>
      </c>
      <c r="V13" s="276">
        <v>959</v>
      </c>
      <c r="W13" s="276">
        <v>995</v>
      </c>
      <c r="X13" s="276">
        <v>1040</v>
      </c>
      <c r="Y13" s="276"/>
      <c r="Z13" s="276"/>
      <c r="AA13" s="290"/>
      <c r="AB13" s="290"/>
      <c r="AC13" s="290"/>
      <c r="AD13" s="290"/>
      <c r="AE13" s="290"/>
      <c r="AF13" s="290"/>
      <c r="AG13" s="290"/>
      <c r="AH13" s="290"/>
      <c r="AI13" s="290"/>
    </row>
    <row r="14" spans="1:35">
      <c r="A14" s="778"/>
      <c r="B14" s="773"/>
      <c r="C14" s="108" t="s">
        <v>43</v>
      </c>
      <c r="D14" s="275"/>
      <c r="E14" s="275"/>
      <c r="F14" s="275"/>
      <c r="G14" s="275"/>
      <c r="H14" s="275"/>
      <c r="I14" s="280"/>
      <c r="J14" s="280"/>
      <c r="K14" s="280"/>
      <c r="L14" s="280"/>
      <c r="M14" s="280"/>
      <c r="N14" s="280"/>
      <c r="O14" s="280"/>
      <c r="P14" s="280"/>
      <c r="Q14" s="280"/>
      <c r="R14" s="24"/>
      <c r="S14" s="770"/>
      <c r="T14" s="766"/>
      <c r="U14" s="108" t="s">
        <v>43</v>
      </c>
      <c r="V14" s="276">
        <v>677</v>
      </c>
      <c r="W14" s="276">
        <v>489</v>
      </c>
      <c r="X14" s="276">
        <v>485</v>
      </c>
      <c r="Y14" s="276"/>
      <c r="Z14" s="276"/>
      <c r="AA14" s="290"/>
      <c r="AB14" s="290"/>
      <c r="AC14" s="290"/>
      <c r="AD14" s="290"/>
      <c r="AE14" s="290"/>
      <c r="AF14" s="290"/>
      <c r="AG14" s="290"/>
      <c r="AH14" s="290"/>
      <c r="AI14" s="290"/>
    </row>
    <row r="15" spans="1:35">
      <c r="A15" s="778"/>
      <c r="B15" s="776"/>
      <c r="C15" s="108" t="s">
        <v>46</v>
      </c>
      <c r="D15" s="275"/>
      <c r="E15" s="275"/>
      <c r="F15" s="275"/>
      <c r="G15" s="275"/>
      <c r="H15" s="275"/>
      <c r="I15" s="280"/>
      <c r="J15" s="280"/>
      <c r="K15" s="280"/>
      <c r="L15" s="280"/>
      <c r="M15" s="280"/>
      <c r="N15" s="280"/>
      <c r="O15" s="280"/>
      <c r="P15" s="280"/>
      <c r="Q15" s="280"/>
      <c r="R15" s="24"/>
      <c r="S15" s="770"/>
      <c r="T15" s="767"/>
      <c r="U15" s="108" t="s">
        <v>46</v>
      </c>
      <c r="V15" s="276">
        <v>1636</v>
      </c>
      <c r="W15" s="276">
        <v>1484</v>
      </c>
      <c r="X15" s="276">
        <v>1525</v>
      </c>
      <c r="Y15" s="276"/>
      <c r="Z15" s="276"/>
      <c r="AA15" s="290"/>
      <c r="AB15" s="290"/>
      <c r="AC15" s="290"/>
      <c r="AD15" s="290"/>
      <c r="AE15" s="290"/>
      <c r="AF15" s="290"/>
      <c r="AG15" s="290"/>
      <c r="AH15" s="290"/>
      <c r="AI15" s="290"/>
    </row>
    <row r="16" spans="1:35" ht="20.100000000000001" customHeight="1">
      <c r="A16" s="778"/>
      <c r="B16" s="765" t="s">
        <v>59</v>
      </c>
      <c r="C16" s="108" t="s">
        <v>44</v>
      </c>
      <c r="D16" s="275"/>
      <c r="E16" s="275"/>
      <c r="F16" s="275"/>
      <c r="G16" s="275"/>
      <c r="H16" s="275"/>
      <c r="I16" s="280"/>
      <c r="J16" s="280"/>
      <c r="K16" s="280"/>
      <c r="L16" s="280"/>
      <c r="M16" s="280"/>
      <c r="N16" s="280"/>
      <c r="O16" s="280"/>
      <c r="P16" s="280"/>
      <c r="Q16" s="280"/>
      <c r="R16" s="24"/>
      <c r="S16" s="770"/>
      <c r="T16" s="765" t="s">
        <v>59</v>
      </c>
      <c r="U16" s="108" t="s">
        <v>44</v>
      </c>
      <c r="V16" s="276">
        <v>5151</v>
      </c>
      <c r="W16" s="276">
        <v>1671</v>
      </c>
      <c r="X16" s="276">
        <v>1665</v>
      </c>
      <c r="Y16" s="276"/>
      <c r="Z16" s="276"/>
      <c r="AA16" s="290"/>
      <c r="AB16" s="290"/>
      <c r="AC16" s="290"/>
      <c r="AD16" s="290"/>
      <c r="AE16" s="290"/>
      <c r="AF16" s="290"/>
      <c r="AG16" s="290"/>
      <c r="AH16" s="290"/>
      <c r="AI16" s="290"/>
    </row>
    <row r="17" spans="1:35" ht="20.100000000000001" customHeight="1">
      <c r="A17" s="778"/>
      <c r="B17" s="766"/>
      <c r="C17" s="108" t="s">
        <v>43</v>
      </c>
      <c r="D17" s="275"/>
      <c r="E17" s="275"/>
      <c r="F17" s="275"/>
      <c r="G17" s="275"/>
      <c r="H17" s="275"/>
      <c r="I17" s="280"/>
      <c r="J17" s="280"/>
      <c r="K17" s="280"/>
      <c r="L17" s="280"/>
      <c r="M17" s="280"/>
      <c r="N17" s="280"/>
      <c r="O17" s="280"/>
      <c r="P17" s="280"/>
      <c r="Q17" s="280"/>
      <c r="R17" s="24"/>
      <c r="S17" s="770"/>
      <c r="T17" s="766"/>
      <c r="U17" s="108" t="s">
        <v>43</v>
      </c>
      <c r="V17" s="276">
        <v>790</v>
      </c>
      <c r="W17" s="276">
        <v>489</v>
      </c>
      <c r="X17" s="276">
        <v>514</v>
      </c>
      <c r="Y17" s="276"/>
      <c r="Z17" s="276"/>
      <c r="AA17" s="290"/>
      <c r="AB17" s="290"/>
      <c r="AC17" s="290"/>
      <c r="AD17" s="290"/>
      <c r="AE17" s="290"/>
      <c r="AF17" s="290"/>
      <c r="AG17" s="290"/>
      <c r="AH17" s="290"/>
      <c r="AI17" s="290"/>
    </row>
    <row r="18" spans="1:35" ht="20.100000000000001" customHeight="1">
      <c r="A18" s="778"/>
      <c r="B18" s="767"/>
      <c r="C18" s="108" t="s">
        <v>46</v>
      </c>
      <c r="D18" s="275"/>
      <c r="E18" s="275"/>
      <c r="F18" s="275"/>
      <c r="G18" s="275"/>
      <c r="H18" s="275"/>
      <c r="I18" s="280"/>
      <c r="J18" s="280"/>
      <c r="K18" s="280"/>
      <c r="L18" s="280"/>
      <c r="M18" s="280"/>
      <c r="N18" s="280"/>
      <c r="O18" s="280"/>
      <c r="P18" s="280"/>
      <c r="Q18" s="280"/>
      <c r="R18" s="24"/>
      <c r="S18" s="770"/>
      <c r="T18" s="767"/>
      <c r="U18" s="108" t="s">
        <v>46</v>
      </c>
      <c r="V18" s="276">
        <v>5941</v>
      </c>
      <c r="W18" s="276">
        <v>2160</v>
      </c>
      <c r="X18" s="276">
        <v>2179</v>
      </c>
      <c r="Y18" s="276"/>
      <c r="Z18" s="276"/>
      <c r="AA18" s="290"/>
      <c r="AB18" s="290"/>
      <c r="AC18" s="290"/>
      <c r="AD18" s="290"/>
      <c r="AE18" s="290"/>
      <c r="AF18" s="290"/>
      <c r="AG18" s="290"/>
      <c r="AH18" s="290"/>
      <c r="AI18" s="290"/>
    </row>
    <row r="19" spans="1:35">
      <c r="A19" s="778"/>
      <c r="B19" s="765" t="s">
        <v>53</v>
      </c>
      <c r="C19" s="108" t="s">
        <v>44</v>
      </c>
      <c r="D19" s="275"/>
      <c r="E19" s="275"/>
      <c r="F19" s="275"/>
      <c r="G19" s="275"/>
      <c r="H19" s="275"/>
      <c r="I19" s="280"/>
      <c r="J19" s="280"/>
      <c r="K19" s="280"/>
      <c r="L19" s="280"/>
      <c r="M19" s="280"/>
      <c r="N19" s="280"/>
      <c r="O19" s="280"/>
      <c r="P19" s="280"/>
      <c r="Q19" s="280"/>
      <c r="R19" s="24"/>
      <c r="S19" s="770"/>
      <c r="T19" s="765" t="s">
        <v>53</v>
      </c>
      <c r="U19" s="108" t="s">
        <v>44</v>
      </c>
      <c r="V19" s="276">
        <v>359</v>
      </c>
      <c r="W19" s="276">
        <v>253</v>
      </c>
      <c r="X19" s="276">
        <v>270</v>
      </c>
      <c r="Y19" s="276"/>
      <c r="Z19" s="276"/>
      <c r="AA19" s="290"/>
      <c r="AB19" s="290"/>
      <c r="AC19" s="290"/>
      <c r="AD19" s="290"/>
      <c r="AE19" s="290"/>
      <c r="AF19" s="290"/>
      <c r="AG19" s="290"/>
      <c r="AH19" s="290"/>
      <c r="AI19" s="290"/>
    </row>
    <row r="20" spans="1:35">
      <c r="A20" s="778"/>
      <c r="B20" s="766"/>
      <c r="C20" s="108" t="s">
        <v>43</v>
      </c>
      <c r="D20" s="275"/>
      <c r="E20" s="275"/>
      <c r="F20" s="275"/>
      <c r="G20" s="275"/>
      <c r="H20" s="275"/>
      <c r="I20" s="280"/>
      <c r="J20" s="280"/>
      <c r="K20" s="280"/>
      <c r="L20" s="280"/>
      <c r="M20" s="280"/>
      <c r="N20" s="280"/>
      <c r="O20" s="280"/>
      <c r="P20" s="280"/>
      <c r="Q20" s="280"/>
      <c r="R20" s="24"/>
      <c r="S20" s="770"/>
      <c r="T20" s="766"/>
      <c r="U20" s="108" t="s">
        <v>43</v>
      </c>
      <c r="V20" s="276">
        <v>196</v>
      </c>
      <c r="W20" s="276">
        <v>143</v>
      </c>
      <c r="X20" s="276">
        <v>141</v>
      </c>
      <c r="Y20" s="276"/>
      <c r="Z20" s="276"/>
      <c r="AA20" s="290"/>
      <c r="AB20" s="290"/>
      <c r="AC20" s="290"/>
      <c r="AD20" s="290"/>
      <c r="AE20" s="290"/>
      <c r="AF20" s="290"/>
      <c r="AG20" s="290"/>
      <c r="AH20" s="290"/>
      <c r="AI20" s="290"/>
    </row>
    <row r="21" spans="1:35">
      <c r="A21" s="778"/>
      <c r="B21" s="767"/>
      <c r="C21" s="108" t="s">
        <v>46</v>
      </c>
      <c r="D21" s="275"/>
      <c r="E21" s="275"/>
      <c r="F21" s="275"/>
      <c r="G21" s="275"/>
      <c r="H21" s="275"/>
      <c r="I21" s="280"/>
      <c r="J21" s="280"/>
      <c r="K21" s="280"/>
      <c r="L21" s="280"/>
      <c r="M21" s="280"/>
      <c r="N21" s="280"/>
      <c r="O21" s="280"/>
      <c r="P21" s="280"/>
      <c r="Q21" s="280"/>
      <c r="R21" s="24"/>
      <c r="S21" s="770"/>
      <c r="T21" s="767"/>
      <c r="U21" s="108" t="s">
        <v>46</v>
      </c>
      <c r="V21" s="276">
        <v>555</v>
      </c>
      <c r="W21" s="276">
        <v>396</v>
      </c>
      <c r="X21" s="276">
        <v>411</v>
      </c>
      <c r="Y21" s="276"/>
      <c r="Z21" s="276"/>
      <c r="AA21" s="290"/>
      <c r="AB21" s="290"/>
      <c r="AC21" s="290"/>
      <c r="AD21" s="290"/>
      <c r="AE21" s="290"/>
      <c r="AF21" s="290"/>
      <c r="AG21" s="290"/>
      <c r="AH21" s="290"/>
      <c r="AI21" s="290"/>
    </row>
    <row r="22" spans="1:35">
      <c r="A22" s="778"/>
      <c r="B22" s="765" t="s">
        <v>58</v>
      </c>
      <c r="C22" s="108" t="s">
        <v>44</v>
      </c>
      <c r="D22" s="275"/>
      <c r="E22" s="275"/>
      <c r="F22" s="275"/>
      <c r="G22" s="275"/>
      <c r="H22" s="275"/>
      <c r="I22" s="280"/>
      <c r="J22" s="280"/>
      <c r="K22" s="280"/>
      <c r="L22" s="280"/>
      <c r="M22" s="280"/>
      <c r="N22" s="280"/>
      <c r="O22" s="280"/>
      <c r="P22" s="280"/>
      <c r="Q22" s="280"/>
      <c r="R22" s="24"/>
      <c r="S22" s="770"/>
      <c r="T22" s="765" t="s">
        <v>58</v>
      </c>
      <c r="U22" s="108" t="s">
        <v>44</v>
      </c>
      <c r="V22" s="276">
        <v>753</v>
      </c>
      <c r="W22" s="276">
        <v>287</v>
      </c>
      <c r="X22" s="276">
        <v>294</v>
      </c>
      <c r="Y22" s="276"/>
      <c r="Z22" s="276"/>
      <c r="AA22" s="290"/>
      <c r="AB22" s="290"/>
      <c r="AC22" s="290"/>
      <c r="AD22" s="290"/>
      <c r="AE22" s="290"/>
      <c r="AF22" s="290"/>
      <c r="AG22" s="290"/>
      <c r="AH22" s="290"/>
      <c r="AI22" s="290"/>
    </row>
    <row r="23" spans="1:35">
      <c r="A23" s="778"/>
      <c r="B23" s="766"/>
      <c r="C23" s="108" t="s">
        <v>43</v>
      </c>
      <c r="D23" s="275"/>
      <c r="E23" s="275"/>
      <c r="F23" s="275"/>
      <c r="G23" s="275"/>
      <c r="H23" s="275"/>
      <c r="I23" s="280"/>
      <c r="J23" s="280"/>
      <c r="K23" s="280"/>
      <c r="L23" s="280"/>
      <c r="M23" s="280"/>
      <c r="N23" s="280"/>
      <c r="O23" s="280"/>
      <c r="P23" s="280"/>
      <c r="Q23" s="280"/>
      <c r="R23" s="24"/>
      <c r="S23" s="770"/>
      <c r="T23" s="766"/>
      <c r="U23" s="108" t="s">
        <v>43</v>
      </c>
      <c r="V23" s="276">
        <v>926</v>
      </c>
      <c r="W23" s="276">
        <v>162</v>
      </c>
      <c r="X23" s="276">
        <v>165</v>
      </c>
      <c r="Y23" s="276"/>
      <c r="Z23" s="276"/>
      <c r="AA23" s="290"/>
      <c r="AB23" s="290"/>
      <c r="AC23" s="290"/>
      <c r="AD23" s="290"/>
      <c r="AE23" s="290"/>
      <c r="AF23" s="290"/>
      <c r="AG23" s="290"/>
      <c r="AH23" s="290"/>
      <c r="AI23" s="290"/>
    </row>
    <row r="24" spans="1:35">
      <c r="A24" s="778"/>
      <c r="B24" s="767"/>
      <c r="C24" s="108" t="s">
        <v>46</v>
      </c>
      <c r="D24" s="275"/>
      <c r="E24" s="275"/>
      <c r="F24" s="275"/>
      <c r="G24" s="275"/>
      <c r="H24" s="275"/>
      <c r="I24" s="280"/>
      <c r="J24" s="280"/>
      <c r="K24" s="280"/>
      <c r="L24" s="280"/>
      <c r="M24" s="280"/>
      <c r="N24" s="280"/>
      <c r="O24" s="280"/>
      <c r="P24" s="280"/>
      <c r="Q24" s="280"/>
      <c r="R24" s="24"/>
      <c r="S24" s="770"/>
      <c r="T24" s="767"/>
      <c r="U24" s="108" t="s">
        <v>46</v>
      </c>
      <c r="V24" s="276">
        <v>1679</v>
      </c>
      <c r="W24" s="276">
        <v>449</v>
      </c>
      <c r="X24" s="276">
        <v>459</v>
      </c>
      <c r="Y24" s="276"/>
      <c r="Z24" s="276"/>
      <c r="AA24" s="290"/>
      <c r="AB24" s="290"/>
      <c r="AC24" s="290"/>
      <c r="AD24" s="290"/>
      <c r="AE24" s="290"/>
      <c r="AF24" s="290"/>
      <c r="AG24" s="290"/>
      <c r="AH24" s="290"/>
      <c r="AI24" s="290"/>
    </row>
    <row r="25" spans="1:35">
      <c r="A25" s="778"/>
      <c r="B25" s="765" t="s">
        <v>57</v>
      </c>
      <c r="C25" s="108" t="s">
        <v>44</v>
      </c>
      <c r="D25" s="275"/>
      <c r="E25" s="275"/>
      <c r="F25" s="275"/>
      <c r="G25" s="275"/>
      <c r="H25" s="275"/>
      <c r="I25" s="280"/>
      <c r="J25" s="280"/>
      <c r="K25" s="280"/>
      <c r="L25" s="280"/>
      <c r="M25" s="280"/>
      <c r="N25" s="280"/>
      <c r="O25" s="280"/>
      <c r="P25" s="280"/>
      <c r="Q25" s="280"/>
      <c r="R25" s="24"/>
      <c r="S25" s="770"/>
      <c r="T25" s="765" t="s">
        <v>57</v>
      </c>
      <c r="U25" s="108" t="s">
        <v>44</v>
      </c>
      <c r="V25" s="276">
        <v>33</v>
      </c>
      <c r="W25" s="276">
        <v>312</v>
      </c>
      <c r="X25" s="276">
        <v>326</v>
      </c>
      <c r="Y25" s="276"/>
      <c r="Z25" s="276"/>
      <c r="AA25" s="290"/>
      <c r="AB25" s="290"/>
      <c r="AC25" s="290"/>
      <c r="AD25" s="290"/>
      <c r="AE25" s="290"/>
      <c r="AF25" s="290"/>
      <c r="AG25" s="290"/>
      <c r="AH25" s="290"/>
      <c r="AI25" s="290"/>
    </row>
    <row r="26" spans="1:35">
      <c r="A26" s="778"/>
      <c r="B26" s="766"/>
      <c r="C26" s="108" t="s">
        <v>43</v>
      </c>
      <c r="D26" s="275"/>
      <c r="E26" s="275"/>
      <c r="F26" s="275"/>
      <c r="G26" s="275"/>
      <c r="H26" s="275"/>
      <c r="I26" s="280"/>
      <c r="J26" s="280"/>
      <c r="K26" s="280"/>
      <c r="L26" s="280"/>
      <c r="M26" s="280"/>
      <c r="N26" s="280"/>
      <c r="O26" s="280"/>
      <c r="P26" s="280"/>
      <c r="Q26" s="280"/>
      <c r="R26" s="24"/>
      <c r="S26" s="770"/>
      <c r="T26" s="766"/>
      <c r="U26" s="108" t="s">
        <v>43</v>
      </c>
      <c r="V26" s="276">
        <v>77</v>
      </c>
      <c r="W26" s="276">
        <v>114</v>
      </c>
      <c r="X26" s="276">
        <v>122</v>
      </c>
      <c r="Y26" s="276"/>
      <c r="Z26" s="276"/>
      <c r="AA26" s="290"/>
      <c r="AB26" s="290"/>
      <c r="AC26" s="290"/>
      <c r="AD26" s="290"/>
      <c r="AE26" s="290"/>
      <c r="AF26" s="290"/>
      <c r="AG26" s="290"/>
      <c r="AH26" s="290"/>
      <c r="AI26" s="290"/>
    </row>
    <row r="27" spans="1:35">
      <c r="A27" s="778"/>
      <c r="B27" s="767"/>
      <c r="C27" s="108" t="s">
        <v>46</v>
      </c>
      <c r="D27" s="275"/>
      <c r="E27" s="275"/>
      <c r="F27" s="275"/>
      <c r="G27" s="275"/>
      <c r="H27" s="275"/>
      <c r="I27" s="280"/>
      <c r="J27" s="280"/>
      <c r="K27" s="280"/>
      <c r="L27" s="280"/>
      <c r="M27" s="280"/>
      <c r="N27" s="280"/>
      <c r="O27" s="280"/>
      <c r="P27" s="280"/>
      <c r="Q27" s="280"/>
      <c r="R27" s="24"/>
      <c r="S27" s="770"/>
      <c r="T27" s="767"/>
      <c r="U27" s="108" t="s">
        <v>46</v>
      </c>
      <c r="V27" s="276">
        <v>110</v>
      </c>
      <c r="W27" s="276">
        <v>426</v>
      </c>
      <c r="X27" s="276">
        <v>448</v>
      </c>
      <c r="Y27" s="276"/>
      <c r="Z27" s="276"/>
      <c r="AA27" s="290"/>
      <c r="AB27" s="290"/>
      <c r="AC27" s="290"/>
      <c r="AD27" s="290"/>
      <c r="AE27" s="290"/>
      <c r="AF27" s="290"/>
      <c r="AG27" s="290"/>
      <c r="AH27" s="290"/>
      <c r="AI27" s="290"/>
    </row>
    <row r="28" spans="1:35">
      <c r="A28" s="778"/>
      <c r="B28" s="765" t="s">
        <v>56</v>
      </c>
      <c r="C28" s="108" t="s">
        <v>44</v>
      </c>
      <c r="D28" s="275"/>
      <c r="E28" s="275"/>
      <c r="F28" s="275"/>
      <c r="G28" s="275"/>
      <c r="H28" s="275"/>
      <c r="I28" s="280"/>
      <c r="J28" s="280"/>
      <c r="K28" s="280"/>
      <c r="L28" s="280"/>
      <c r="M28" s="280"/>
      <c r="N28" s="280"/>
      <c r="O28" s="280"/>
      <c r="P28" s="280"/>
      <c r="Q28" s="280"/>
      <c r="R28" s="24"/>
      <c r="S28" s="770"/>
      <c r="T28" s="765" t="s">
        <v>56</v>
      </c>
      <c r="U28" s="108" t="s">
        <v>44</v>
      </c>
      <c r="V28" s="276"/>
      <c r="W28" s="276"/>
      <c r="X28" s="276"/>
      <c r="Y28" s="276"/>
      <c r="Z28" s="276"/>
      <c r="AA28" s="290"/>
      <c r="AB28" s="290"/>
      <c r="AC28" s="290"/>
      <c r="AD28" s="290"/>
      <c r="AE28" s="290"/>
      <c r="AF28" s="290"/>
      <c r="AG28" s="290"/>
      <c r="AH28" s="290"/>
      <c r="AI28" s="290"/>
    </row>
    <row r="29" spans="1:35">
      <c r="A29" s="778"/>
      <c r="B29" s="766"/>
      <c r="C29" s="108" t="s">
        <v>43</v>
      </c>
      <c r="D29" s="275"/>
      <c r="E29" s="275"/>
      <c r="F29" s="275"/>
      <c r="G29" s="275"/>
      <c r="H29" s="275"/>
      <c r="I29" s="280"/>
      <c r="J29" s="280"/>
      <c r="K29" s="280"/>
      <c r="L29" s="280"/>
      <c r="M29" s="280"/>
      <c r="N29" s="280"/>
      <c r="O29" s="280"/>
      <c r="P29" s="280"/>
      <c r="Q29" s="280"/>
      <c r="R29" s="24"/>
      <c r="S29" s="770"/>
      <c r="T29" s="766"/>
      <c r="U29" s="108" t="s">
        <v>43</v>
      </c>
      <c r="V29" s="276"/>
      <c r="W29" s="276"/>
      <c r="X29" s="276"/>
      <c r="Y29" s="276"/>
      <c r="Z29" s="276"/>
      <c r="AA29" s="290"/>
      <c r="AB29" s="290"/>
      <c r="AC29" s="290"/>
      <c r="AD29" s="290"/>
      <c r="AE29" s="290"/>
      <c r="AF29" s="290"/>
      <c r="AG29" s="290"/>
      <c r="AH29" s="290"/>
      <c r="AI29" s="290"/>
    </row>
    <row r="30" spans="1:35">
      <c r="A30" s="778"/>
      <c r="B30" s="767"/>
      <c r="C30" s="108" t="s">
        <v>46</v>
      </c>
      <c r="D30" s="275"/>
      <c r="E30" s="275"/>
      <c r="F30" s="275"/>
      <c r="G30" s="275"/>
      <c r="H30" s="275"/>
      <c r="I30" s="280"/>
      <c r="J30" s="280"/>
      <c r="K30" s="280"/>
      <c r="L30" s="280"/>
      <c r="M30" s="280"/>
      <c r="N30" s="280"/>
      <c r="O30" s="280"/>
      <c r="P30" s="280"/>
      <c r="Q30" s="280"/>
      <c r="R30" s="24"/>
      <c r="S30" s="770"/>
      <c r="T30" s="767"/>
      <c r="U30" s="108" t="s">
        <v>46</v>
      </c>
      <c r="V30" s="276"/>
      <c r="W30" s="276"/>
      <c r="X30" s="276"/>
      <c r="Y30" s="276"/>
      <c r="Z30" s="276"/>
      <c r="AA30" s="290"/>
      <c r="AB30" s="290"/>
      <c r="AC30" s="290"/>
      <c r="AD30" s="290"/>
      <c r="AE30" s="290"/>
      <c r="AF30" s="290"/>
      <c r="AG30" s="290"/>
      <c r="AH30" s="290"/>
      <c r="AI30" s="290"/>
    </row>
    <row r="31" spans="1:35" s="51" customFormat="1">
      <c r="A31" s="778"/>
      <c r="B31" s="765" t="s">
        <v>46</v>
      </c>
      <c r="C31" s="108" t="s">
        <v>44</v>
      </c>
      <c r="D31" s="277"/>
      <c r="E31" s="277"/>
      <c r="F31" s="277"/>
      <c r="G31" s="277"/>
      <c r="H31" s="277"/>
      <c r="I31" s="281"/>
      <c r="J31" s="281"/>
      <c r="K31" s="281"/>
      <c r="L31" s="281"/>
      <c r="M31" s="281"/>
      <c r="N31" s="281"/>
      <c r="O31" s="281"/>
      <c r="P31" s="281"/>
      <c r="Q31" s="281"/>
      <c r="R31" s="29"/>
      <c r="S31" s="770"/>
      <c r="T31" s="765" t="s">
        <v>46</v>
      </c>
      <c r="U31" s="108" t="s">
        <v>44</v>
      </c>
      <c r="V31" s="279">
        <v>16709</v>
      </c>
      <c r="W31" s="279">
        <v>8855</v>
      </c>
      <c r="X31" s="279">
        <v>8884</v>
      </c>
      <c r="Y31" s="279"/>
      <c r="Z31" s="279"/>
      <c r="AA31" s="292"/>
      <c r="AB31" s="292"/>
      <c r="AC31" s="292"/>
      <c r="AD31" s="292"/>
      <c r="AE31" s="292"/>
      <c r="AF31" s="292"/>
      <c r="AG31" s="292"/>
      <c r="AH31" s="292"/>
      <c r="AI31" s="292"/>
    </row>
    <row r="32" spans="1:35" s="51" customFormat="1">
      <c r="A32" s="778"/>
      <c r="B32" s="766"/>
      <c r="C32" s="108" t="s">
        <v>43</v>
      </c>
      <c r="D32" s="277"/>
      <c r="E32" s="277"/>
      <c r="F32" s="277"/>
      <c r="G32" s="277"/>
      <c r="H32" s="277"/>
      <c r="I32" s="281"/>
      <c r="J32" s="281"/>
      <c r="K32" s="281"/>
      <c r="L32" s="281"/>
      <c r="M32" s="281"/>
      <c r="N32" s="281"/>
      <c r="O32" s="281"/>
      <c r="P32" s="281"/>
      <c r="Q32" s="281"/>
      <c r="R32" s="29"/>
      <c r="S32" s="770"/>
      <c r="T32" s="766"/>
      <c r="U32" s="108" t="s">
        <v>43</v>
      </c>
      <c r="V32" s="279">
        <v>13801</v>
      </c>
      <c r="W32" s="279">
        <v>6896</v>
      </c>
      <c r="X32" s="279">
        <v>7027</v>
      </c>
      <c r="Y32" s="279"/>
      <c r="Z32" s="279"/>
      <c r="AA32" s="292"/>
      <c r="AB32" s="292"/>
      <c r="AC32" s="292"/>
      <c r="AD32" s="292"/>
      <c r="AE32" s="292"/>
      <c r="AF32" s="292"/>
      <c r="AG32" s="292"/>
      <c r="AH32" s="292"/>
      <c r="AI32" s="292"/>
    </row>
    <row r="33" spans="1:35" s="51" customFormat="1" ht="15" thickBot="1">
      <c r="A33" s="780"/>
      <c r="B33" s="767"/>
      <c r="C33" s="108" t="s">
        <v>46</v>
      </c>
      <c r="D33" s="277"/>
      <c r="E33" s="277"/>
      <c r="F33" s="277"/>
      <c r="G33" s="277"/>
      <c r="H33" s="277"/>
      <c r="I33" s="281"/>
      <c r="J33" s="281"/>
      <c r="K33" s="281"/>
      <c r="L33" s="281"/>
      <c r="M33" s="281"/>
      <c r="N33" s="281"/>
      <c r="O33" s="281"/>
      <c r="P33" s="281"/>
      <c r="Q33" s="281"/>
      <c r="R33" s="29"/>
      <c r="S33" s="771"/>
      <c r="T33" s="768"/>
      <c r="U33" s="262" t="s">
        <v>46</v>
      </c>
      <c r="V33" s="283">
        <v>30510</v>
      </c>
      <c r="W33" s="283">
        <v>15751</v>
      </c>
      <c r="X33" s="283">
        <v>15911</v>
      </c>
      <c r="Y33" s="283"/>
      <c r="Z33" s="283"/>
      <c r="AA33" s="297"/>
      <c r="AB33" s="297"/>
      <c r="AC33" s="297"/>
      <c r="AD33" s="297"/>
      <c r="AE33" s="297"/>
      <c r="AF33" s="297"/>
      <c r="AG33" s="297"/>
      <c r="AH33" s="297"/>
      <c r="AI33" s="297"/>
    </row>
    <row r="34" spans="1:35">
      <c r="A34" s="769" t="s">
        <v>2</v>
      </c>
      <c r="B34" s="765" t="s">
        <v>52</v>
      </c>
      <c r="C34" s="108" t="s">
        <v>44</v>
      </c>
      <c r="D34" s="276"/>
      <c r="E34" s="276"/>
      <c r="F34" s="276"/>
      <c r="G34" s="276"/>
      <c r="H34" s="276"/>
      <c r="I34" s="290"/>
      <c r="J34" s="290"/>
      <c r="K34" s="290"/>
      <c r="L34" s="290"/>
      <c r="M34" s="290"/>
      <c r="N34" s="290"/>
      <c r="O34" s="290"/>
      <c r="P34" s="290"/>
      <c r="Q34" s="290"/>
      <c r="R34" s="24"/>
    </row>
    <row r="35" spans="1:35">
      <c r="A35" s="770"/>
      <c r="B35" s="766"/>
      <c r="C35" s="108" t="s">
        <v>43</v>
      </c>
      <c r="D35" s="276"/>
      <c r="E35" s="276"/>
      <c r="F35" s="276"/>
      <c r="G35" s="276"/>
      <c r="H35" s="276"/>
      <c r="I35" s="290"/>
      <c r="J35" s="290"/>
      <c r="K35" s="290"/>
      <c r="L35" s="290"/>
      <c r="M35" s="290"/>
      <c r="N35" s="290"/>
      <c r="O35" s="290"/>
      <c r="P35" s="290"/>
      <c r="Q35" s="290"/>
      <c r="R35" s="24"/>
    </row>
    <row r="36" spans="1:35">
      <c r="A36" s="770"/>
      <c r="B36" s="767"/>
      <c r="C36" s="108" t="s">
        <v>46</v>
      </c>
      <c r="D36" s="276"/>
      <c r="E36" s="276"/>
      <c r="F36" s="276"/>
      <c r="G36" s="276"/>
      <c r="H36" s="276"/>
      <c r="I36" s="290"/>
      <c r="J36" s="290"/>
      <c r="K36" s="290"/>
      <c r="L36" s="290"/>
      <c r="M36" s="290"/>
      <c r="N36" s="290"/>
      <c r="O36" s="290"/>
      <c r="P36" s="290"/>
      <c r="Q36" s="290"/>
      <c r="R36" s="24"/>
    </row>
    <row r="37" spans="1:35">
      <c r="A37" s="770"/>
      <c r="B37" s="765" t="s">
        <v>81</v>
      </c>
      <c r="C37" s="108" t="s">
        <v>44</v>
      </c>
      <c r="D37" s="276"/>
      <c r="E37" s="276"/>
      <c r="F37" s="276"/>
      <c r="G37" s="276"/>
      <c r="H37" s="276"/>
      <c r="I37" s="290"/>
      <c r="J37" s="290"/>
      <c r="K37" s="290"/>
      <c r="L37" s="290"/>
      <c r="M37" s="290"/>
      <c r="N37" s="290"/>
      <c r="O37" s="290"/>
      <c r="P37" s="290"/>
      <c r="Q37" s="290"/>
      <c r="R37" s="24"/>
      <c r="S37" s="149" t="s">
        <v>26</v>
      </c>
      <c r="V37" s="24"/>
      <c r="W37" s="24"/>
      <c r="X37" s="24"/>
    </row>
    <row r="38" spans="1:35">
      <c r="A38" s="770"/>
      <c r="B38" s="766"/>
      <c r="C38" s="108" t="s">
        <v>43</v>
      </c>
      <c r="D38" s="276"/>
      <c r="E38" s="276"/>
      <c r="F38" s="276"/>
      <c r="G38" s="276"/>
      <c r="H38" s="276"/>
      <c r="I38" s="290"/>
      <c r="J38" s="290"/>
      <c r="K38" s="290"/>
      <c r="L38" s="290"/>
      <c r="M38" s="290"/>
      <c r="N38" s="290"/>
      <c r="O38" s="290"/>
      <c r="P38" s="290"/>
      <c r="Q38" s="290"/>
      <c r="R38" s="24"/>
      <c r="S38" s="24"/>
      <c r="T38" s="24"/>
      <c r="U38" s="24"/>
      <c r="V38" s="24"/>
      <c r="W38" s="24"/>
      <c r="X38" s="24"/>
    </row>
    <row r="39" spans="1:35" ht="15" customHeight="1">
      <c r="A39" s="770"/>
      <c r="B39" s="767"/>
      <c r="C39" s="108" t="s">
        <v>46</v>
      </c>
      <c r="D39" s="276"/>
      <c r="E39" s="276"/>
      <c r="F39" s="276"/>
      <c r="G39" s="276"/>
      <c r="H39" s="276"/>
      <c r="I39" s="290"/>
      <c r="J39" s="290"/>
      <c r="K39" s="290"/>
      <c r="L39" s="290"/>
      <c r="M39" s="290"/>
      <c r="N39" s="290"/>
      <c r="O39" s="290"/>
      <c r="P39" s="290"/>
      <c r="Q39" s="290"/>
      <c r="R39" s="24"/>
      <c r="S39" s="698" t="s">
        <v>120</v>
      </c>
      <c r="T39" s="698"/>
      <c r="U39" s="698"/>
      <c r="V39" s="698"/>
      <c r="W39" s="698"/>
      <c r="X39" s="698"/>
      <c r="Y39" s="698"/>
      <c r="Z39" s="698"/>
      <c r="AA39" s="698"/>
      <c r="AB39" s="698"/>
      <c r="AC39" s="698"/>
      <c r="AD39" s="698"/>
      <c r="AE39" s="698"/>
    </row>
    <row r="40" spans="1:35">
      <c r="A40" s="770"/>
      <c r="B40" s="765" t="s">
        <v>60</v>
      </c>
      <c r="C40" s="108" t="s">
        <v>44</v>
      </c>
      <c r="D40" s="276"/>
      <c r="E40" s="276"/>
      <c r="F40" s="276"/>
      <c r="G40" s="276"/>
      <c r="H40" s="276"/>
      <c r="I40" s="290"/>
      <c r="J40" s="290"/>
      <c r="K40" s="290"/>
      <c r="L40" s="290"/>
      <c r="M40" s="290"/>
      <c r="N40" s="290"/>
      <c r="O40" s="290"/>
      <c r="P40" s="290"/>
      <c r="Q40" s="290"/>
      <c r="R40" s="24"/>
      <c r="S40" s="698"/>
      <c r="T40" s="698"/>
      <c r="U40" s="698"/>
      <c r="V40" s="698"/>
      <c r="W40" s="698"/>
      <c r="X40" s="698"/>
      <c r="Y40" s="698"/>
      <c r="Z40" s="698"/>
      <c r="AA40" s="698"/>
      <c r="AB40" s="698"/>
      <c r="AC40" s="698"/>
      <c r="AD40" s="698"/>
      <c r="AE40" s="698"/>
    </row>
    <row r="41" spans="1:35">
      <c r="A41" s="770"/>
      <c r="B41" s="766"/>
      <c r="C41" s="108" t="s">
        <v>43</v>
      </c>
      <c r="D41" s="276"/>
      <c r="E41" s="276"/>
      <c r="F41" s="276"/>
      <c r="G41" s="276"/>
      <c r="H41" s="276"/>
      <c r="I41" s="290"/>
      <c r="J41" s="290"/>
      <c r="K41" s="290"/>
      <c r="L41" s="290"/>
      <c r="M41" s="290"/>
      <c r="N41" s="290"/>
      <c r="O41" s="290"/>
      <c r="P41" s="290"/>
      <c r="Q41" s="290"/>
      <c r="R41" s="24"/>
      <c r="S41" s="698"/>
      <c r="T41" s="698"/>
      <c r="U41" s="698"/>
      <c r="V41" s="698"/>
      <c r="W41" s="698"/>
      <c r="X41" s="698"/>
      <c r="Y41" s="698"/>
      <c r="Z41" s="698"/>
      <c r="AA41" s="698"/>
      <c r="AB41" s="698"/>
      <c r="AC41" s="698"/>
      <c r="AD41" s="698"/>
      <c r="AE41" s="698"/>
    </row>
    <row r="42" spans="1:35" ht="15" customHeight="1">
      <c r="A42" s="770"/>
      <c r="B42" s="767"/>
      <c r="C42" s="108" t="s">
        <v>46</v>
      </c>
      <c r="D42" s="276"/>
      <c r="E42" s="276"/>
      <c r="F42" s="276"/>
      <c r="G42" s="276"/>
      <c r="H42" s="276"/>
      <c r="I42" s="290"/>
      <c r="J42" s="290"/>
      <c r="K42" s="290"/>
      <c r="L42" s="290"/>
      <c r="M42" s="290"/>
      <c r="N42" s="290"/>
      <c r="O42" s="290"/>
      <c r="P42" s="290"/>
      <c r="Q42" s="290"/>
      <c r="R42" s="24"/>
      <c r="S42" s="685" t="s">
        <v>149</v>
      </c>
      <c r="T42" s="685"/>
      <c r="U42" s="685"/>
      <c r="V42" s="685"/>
      <c r="W42" s="685"/>
      <c r="X42" s="685"/>
      <c r="Y42" s="685"/>
      <c r="Z42" s="685"/>
      <c r="AA42" s="685"/>
      <c r="AB42" s="685"/>
      <c r="AC42" s="685"/>
      <c r="AD42" s="685"/>
      <c r="AE42" s="685"/>
    </row>
    <row r="43" spans="1:35" ht="15" customHeight="1">
      <c r="A43" s="770"/>
      <c r="B43" s="765" t="s">
        <v>51</v>
      </c>
      <c r="C43" s="108" t="s">
        <v>44</v>
      </c>
      <c r="D43" s="276"/>
      <c r="E43" s="276"/>
      <c r="F43" s="276"/>
      <c r="G43" s="276"/>
      <c r="H43" s="276"/>
      <c r="I43" s="290"/>
      <c r="J43" s="290"/>
      <c r="K43" s="290"/>
      <c r="L43" s="290"/>
      <c r="M43" s="290"/>
      <c r="N43" s="290"/>
      <c r="O43" s="290"/>
      <c r="P43" s="290"/>
      <c r="Q43" s="290"/>
      <c r="R43" s="24"/>
      <c r="S43" s="685"/>
      <c r="T43" s="685"/>
      <c r="U43" s="685"/>
      <c r="V43" s="685"/>
      <c r="W43" s="685"/>
      <c r="X43" s="685"/>
      <c r="Y43" s="685"/>
      <c r="Z43" s="685"/>
      <c r="AA43" s="685"/>
      <c r="AB43" s="685"/>
      <c r="AC43" s="685"/>
      <c r="AD43" s="685"/>
      <c r="AE43" s="685"/>
    </row>
    <row r="44" spans="1:35">
      <c r="A44" s="770"/>
      <c r="B44" s="766"/>
      <c r="C44" s="108" t="s">
        <v>43</v>
      </c>
      <c r="D44" s="276"/>
      <c r="E44" s="276"/>
      <c r="F44" s="276"/>
      <c r="G44" s="276"/>
      <c r="H44" s="276"/>
      <c r="I44" s="290"/>
      <c r="J44" s="290"/>
      <c r="K44" s="290"/>
      <c r="L44" s="290"/>
      <c r="M44" s="290"/>
      <c r="N44" s="290"/>
      <c r="O44" s="290"/>
      <c r="P44" s="290"/>
      <c r="Q44" s="290"/>
      <c r="R44" s="24"/>
      <c r="S44" s="685"/>
      <c r="T44" s="685"/>
      <c r="U44" s="685"/>
      <c r="V44" s="685"/>
      <c r="W44" s="685"/>
      <c r="X44" s="685"/>
      <c r="Y44" s="685"/>
      <c r="Z44" s="685"/>
      <c r="AA44" s="685"/>
      <c r="AB44" s="685"/>
      <c r="AC44" s="685"/>
      <c r="AD44" s="685"/>
      <c r="AE44" s="685"/>
    </row>
    <row r="45" spans="1:35" ht="15" customHeight="1">
      <c r="A45" s="770"/>
      <c r="B45" s="767"/>
      <c r="C45" s="108" t="s">
        <v>46</v>
      </c>
      <c r="D45" s="276"/>
      <c r="E45" s="276"/>
      <c r="F45" s="276"/>
      <c r="G45" s="276"/>
      <c r="H45" s="276"/>
      <c r="I45" s="290"/>
      <c r="J45" s="290"/>
      <c r="K45" s="290"/>
      <c r="L45" s="290"/>
      <c r="M45" s="290"/>
      <c r="N45" s="290"/>
      <c r="O45" s="290"/>
      <c r="P45" s="290"/>
      <c r="Q45" s="290"/>
      <c r="R45" s="24"/>
      <c r="S45" s="152" t="s">
        <v>104</v>
      </c>
      <c r="T45" s="152"/>
      <c r="U45" s="152"/>
      <c r="V45" s="152"/>
      <c r="W45" s="152"/>
      <c r="X45" s="152"/>
      <c r="Y45" s="152"/>
      <c r="Z45" s="152"/>
      <c r="AA45" s="152"/>
      <c r="AB45" s="152"/>
      <c r="AC45" s="152"/>
      <c r="AD45" s="152"/>
      <c r="AE45" s="152"/>
    </row>
    <row r="46" spans="1:35" ht="15" customHeight="1">
      <c r="A46" s="770"/>
      <c r="B46" s="765" t="s">
        <v>59</v>
      </c>
      <c r="C46" s="108" t="s">
        <v>44</v>
      </c>
      <c r="D46" s="276"/>
      <c r="E46" s="276"/>
      <c r="F46" s="276"/>
      <c r="G46" s="276"/>
      <c r="H46" s="276"/>
      <c r="I46" s="290"/>
      <c r="J46" s="290"/>
      <c r="K46" s="290"/>
      <c r="L46" s="290"/>
      <c r="M46" s="290"/>
      <c r="N46" s="290"/>
      <c r="O46" s="290"/>
      <c r="P46" s="290"/>
      <c r="Q46" s="290"/>
      <c r="R46" s="24"/>
      <c r="S46" s="151"/>
      <c r="T46" s="151"/>
      <c r="U46" s="151"/>
      <c r="V46" s="151"/>
      <c r="W46" s="151"/>
      <c r="X46" s="151"/>
      <c r="Y46" s="151"/>
      <c r="Z46" s="151"/>
      <c r="AA46" s="151"/>
      <c r="AB46" s="151"/>
      <c r="AC46" s="151"/>
      <c r="AD46" s="151"/>
      <c r="AE46" s="151"/>
    </row>
    <row r="47" spans="1:35">
      <c r="A47" s="770"/>
      <c r="B47" s="766"/>
      <c r="C47" s="108" t="s">
        <v>43</v>
      </c>
      <c r="D47" s="276"/>
      <c r="E47" s="276"/>
      <c r="F47" s="276"/>
      <c r="G47" s="276"/>
      <c r="H47" s="276"/>
      <c r="I47" s="290"/>
      <c r="J47" s="290"/>
      <c r="K47" s="290"/>
      <c r="L47" s="290"/>
      <c r="M47" s="290"/>
      <c r="N47" s="290"/>
      <c r="O47" s="290"/>
      <c r="P47" s="290"/>
      <c r="Q47" s="290"/>
      <c r="R47" s="24"/>
      <c r="S47" s="28"/>
      <c r="T47" s="28"/>
      <c r="U47" s="28"/>
      <c r="V47" s="28"/>
      <c r="W47" s="28"/>
      <c r="X47" s="28"/>
      <c r="Y47" s="28"/>
      <c r="Z47" s="28"/>
      <c r="AA47" s="28"/>
      <c r="AB47" s="28"/>
      <c r="AC47" s="28"/>
      <c r="AD47" s="28"/>
      <c r="AE47" s="28"/>
    </row>
    <row r="48" spans="1:35">
      <c r="A48" s="770"/>
      <c r="B48" s="767"/>
      <c r="C48" s="108" t="s">
        <v>46</v>
      </c>
      <c r="D48" s="276"/>
      <c r="E48" s="276"/>
      <c r="F48" s="276"/>
      <c r="G48" s="276"/>
      <c r="H48" s="276"/>
      <c r="I48" s="290"/>
      <c r="J48" s="290"/>
      <c r="K48" s="290"/>
      <c r="L48" s="290"/>
      <c r="M48" s="290"/>
      <c r="N48" s="290"/>
      <c r="O48" s="290"/>
      <c r="P48" s="290"/>
      <c r="Q48" s="290"/>
      <c r="R48" s="24"/>
      <c r="S48" s="28"/>
      <c r="T48" s="28"/>
      <c r="U48" s="28"/>
      <c r="V48" s="28"/>
      <c r="W48" s="28"/>
      <c r="X48" s="28"/>
      <c r="Y48" s="28"/>
      <c r="Z48" s="28"/>
      <c r="AA48" s="28"/>
      <c r="AB48" s="28"/>
      <c r="AC48" s="28"/>
      <c r="AD48" s="28"/>
      <c r="AE48" s="28"/>
    </row>
    <row r="49" spans="1:18">
      <c r="A49" s="770"/>
      <c r="B49" s="765" t="s">
        <v>53</v>
      </c>
      <c r="C49" s="108" t="s">
        <v>44</v>
      </c>
      <c r="D49" s="276"/>
      <c r="E49" s="276"/>
      <c r="F49" s="276"/>
      <c r="G49" s="276"/>
      <c r="H49" s="276"/>
      <c r="I49" s="290"/>
      <c r="J49" s="290"/>
      <c r="K49" s="290"/>
      <c r="L49" s="290"/>
      <c r="M49" s="290"/>
      <c r="N49" s="290"/>
      <c r="O49" s="290"/>
      <c r="P49" s="290"/>
      <c r="Q49" s="290"/>
      <c r="R49" s="24"/>
    </row>
    <row r="50" spans="1:18">
      <c r="A50" s="770"/>
      <c r="B50" s="766"/>
      <c r="C50" s="108" t="s">
        <v>43</v>
      </c>
      <c r="D50" s="276"/>
      <c r="E50" s="276"/>
      <c r="F50" s="276"/>
      <c r="G50" s="276"/>
      <c r="H50" s="276"/>
      <c r="I50" s="290"/>
      <c r="J50" s="290"/>
      <c r="K50" s="290"/>
      <c r="L50" s="290"/>
      <c r="M50" s="290"/>
      <c r="N50" s="290"/>
      <c r="O50" s="290"/>
      <c r="P50" s="290"/>
      <c r="Q50" s="290"/>
      <c r="R50" s="24"/>
    </row>
    <row r="51" spans="1:18">
      <c r="A51" s="770"/>
      <c r="B51" s="767"/>
      <c r="C51" s="108" t="s">
        <v>46</v>
      </c>
      <c r="D51" s="276"/>
      <c r="E51" s="276"/>
      <c r="F51" s="276"/>
      <c r="G51" s="276"/>
      <c r="H51" s="276"/>
      <c r="I51" s="290"/>
      <c r="J51" s="290"/>
      <c r="K51" s="290"/>
      <c r="L51" s="290"/>
      <c r="M51" s="290"/>
      <c r="N51" s="290"/>
      <c r="O51" s="290"/>
      <c r="P51" s="290"/>
      <c r="Q51" s="290"/>
      <c r="R51" s="24"/>
    </row>
    <row r="52" spans="1:18">
      <c r="A52" s="770"/>
      <c r="B52" s="765" t="s">
        <v>58</v>
      </c>
      <c r="C52" s="108" t="s">
        <v>44</v>
      </c>
      <c r="D52" s="276"/>
      <c r="E52" s="276"/>
      <c r="F52" s="276"/>
      <c r="G52" s="276"/>
      <c r="H52" s="276"/>
      <c r="I52" s="290"/>
      <c r="J52" s="290"/>
      <c r="K52" s="290"/>
      <c r="L52" s="290"/>
      <c r="M52" s="290"/>
      <c r="N52" s="290"/>
      <c r="O52" s="290"/>
      <c r="P52" s="290"/>
      <c r="Q52" s="290"/>
      <c r="R52" s="24"/>
    </row>
    <row r="53" spans="1:18">
      <c r="A53" s="770"/>
      <c r="B53" s="766"/>
      <c r="C53" s="108" t="s">
        <v>43</v>
      </c>
      <c r="D53" s="276"/>
      <c r="E53" s="276"/>
      <c r="F53" s="276"/>
      <c r="G53" s="276"/>
      <c r="H53" s="276"/>
      <c r="I53" s="290"/>
      <c r="J53" s="290"/>
      <c r="K53" s="290"/>
      <c r="L53" s="290"/>
      <c r="M53" s="290"/>
      <c r="N53" s="290"/>
      <c r="O53" s="290"/>
      <c r="P53" s="290"/>
      <c r="Q53" s="290"/>
      <c r="R53" s="24"/>
    </row>
    <row r="54" spans="1:18">
      <c r="A54" s="770"/>
      <c r="B54" s="767"/>
      <c r="C54" s="108" t="s">
        <v>46</v>
      </c>
      <c r="D54" s="276"/>
      <c r="E54" s="276"/>
      <c r="F54" s="276"/>
      <c r="G54" s="276"/>
      <c r="H54" s="276"/>
      <c r="I54" s="290"/>
      <c r="J54" s="290"/>
      <c r="K54" s="290"/>
      <c r="L54" s="290"/>
      <c r="M54" s="290"/>
      <c r="N54" s="290"/>
      <c r="O54" s="290"/>
      <c r="P54" s="290"/>
      <c r="Q54" s="290"/>
      <c r="R54" s="24"/>
    </row>
    <row r="55" spans="1:18">
      <c r="A55" s="770"/>
      <c r="B55" s="765" t="s">
        <v>57</v>
      </c>
      <c r="C55" s="108" t="s">
        <v>44</v>
      </c>
      <c r="D55" s="276"/>
      <c r="E55" s="276"/>
      <c r="F55" s="276"/>
      <c r="G55" s="276"/>
      <c r="H55" s="276"/>
      <c r="I55" s="290"/>
      <c r="J55" s="290"/>
      <c r="K55" s="290"/>
      <c r="L55" s="290"/>
      <c r="M55" s="290"/>
      <c r="N55" s="290"/>
      <c r="O55" s="290"/>
      <c r="P55" s="290"/>
      <c r="Q55" s="290"/>
      <c r="R55" s="24"/>
    </row>
    <row r="56" spans="1:18">
      <c r="A56" s="770"/>
      <c r="B56" s="766"/>
      <c r="C56" s="108" t="s">
        <v>43</v>
      </c>
      <c r="D56" s="276"/>
      <c r="E56" s="276"/>
      <c r="F56" s="276"/>
      <c r="G56" s="276"/>
      <c r="H56" s="276"/>
      <c r="I56" s="290"/>
      <c r="J56" s="290"/>
      <c r="K56" s="290"/>
      <c r="L56" s="290"/>
      <c r="M56" s="290"/>
      <c r="N56" s="290"/>
      <c r="O56" s="290"/>
      <c r="P56" s="290"/>
      <c r="Q56" s="290"/>
      <c r="R56" s="24"/>
    </row>
    <row r="57" spans="1:18">
      <c r="A57" s="770"/>
      <c r="B57" s="767"/>
      <c r="C57" s="108" t="s">
        <v>46</v>
      </c>
      <c r="D57" s="276"/>
      <c r="E57" s="276"/>
      <c r="F57" s="276"/>
      <c r="G57" s="276"/>
      <c r="H57" s="276"/>
      <c r="I57" s="290"/>
      <c r="J57" s="290"/>
      <c r="K57" s="290"/>
      <c r="L57" s="290"/>
      <c r="M57" s="290"/>
      <c r="N57" s="290"/>
      <c r="O57" s="290"/>
      <c r="P57" s="290"/>
      <c r="Q57" s="290"/>
      <c r="R57" s="24"/>
    </row>
    <row r="58" spans="1:18">
      <c r="A58" s="770"/>
      <c r="B58" s="765" t="s">
        <v>56</v>
      </c>
      <c r="C58" s="108" t="s">
        <v>44</v>
      </c>
      <c r="D58" s="276"/>
      <c r="E58" s="276"/>
      <c r="F58" s="276"/>
      <c r="G58" s="276"/>
      <c r="H58" s="276"/>
      <c r="I58" s="290"/>
      <c r="J58" s="290"/>
      <c r="K58" s="290"/>
      <c r="L58" s="290"/>
      <c r="M58" s="290"/>
      <c r="N58" s="290"/>
      <c r="O58" s="290"/>
      <c r="P58" s="290"/>
      <c r="Q58" s="290"/>
      <c r="R58" s="24"/>
    </row>
    <row r="59" spans="1:18">
      <c r="A59" s="770"/>
      <c r="B59" s="766"/>
      <c r="C59" s="108" t="s">
        <v>43</v>
      </c>
      <c r="D59" s="276"/>
      <c r="E59" s="276"/>
      <c r="F59" s="276"/>
      <c r="G59" s="276"/>
      <c r="H59" s="276"/>
      <c r="I59" s="290"/>
      <c r="J59" s="290"/>
      <c r="K59" s="290"/>
      <c r="L59" s="290"/>
      <c r="M59" s="290"/>
      <c r="N59" s="290"/>
      <c r="O59" s="290"/>
      <c r="P59" s="290"/>
      <c r="Q59" s="290"/>
      <c r="R59" s="24"/>
    </row>
    <row r="60" spans="1:18">
      <c r="A60" s="770"/>
      <c r="B60" s="767"/>
      <c r="C60" s="108" t="s">
        <v>46</v>
      </c>
      <c r="D60" s="276"/>
      <c r="E60" s="276"/>
      <c r="F60" s="276"/>
      <c r="G60" s="276"/>
      <c r="H60" s="276"/>
      <c r="I60" s="290"/>
      <c r="J60" s="290"/>
      <c r="K60" s="290"/>
      <c r="L60" s="290"/>
      <c r="M60" s="290"/>
      <c r="N60" s="290"/>
      <c r="O60" s="290"/>
      <c r="P60" s="290"/>
      <c r="Q60" s="290"/>
      <c r="R60" s="24"/>
    </row>
    <row r="61" spans="1:18" s="51" customFormat="1">
      <c r="A61" s="770"/>
      <c r="B61" s="765" t="s">
        <v>46</v>
      </c>
      <c r="C61" s="108" t="s">
        <v>44</v>
      </c>
      <c r="D61" s="279"/>
      <c r="E61" s="279"/>
      <c r="F61" s="279"/>
      <c r="G61" s="279"/>
      <c r="H61" s="279"/>
      <c r="I61" s="292"/>
      <c r="J61" s="292"/>
      <c r="K61" s="292"/>
      <c r="L61" s="292"/>
      <c r="M61" s="292"/>
      <c r="N61" s="292"/>
      <c r="O61" s="292"/>
      <c r="P61" s="292"/>
      <c r="Q61" s="292"/>
      <c r="R61" s="29"/>
    </row>
    <row r="62" spans="1:18" s="51" customFormat="1">
      <c r="A62" s="770"/>
      <c r="B62" s="766"/>
      <c r="C62" s="108" t="s">
        <v>43</v>
      </c>
      <c r="D62" s="279"/>
      <c r="E62" s="279"/>
      <c r="F62" s="279"/>
      <c r="G62" s="279"/>
      <c r="H62" s="279"/>
      <c r="I62" s="292"/>
      <c r="J62" s="292"/>
      <c r="K62" s="292"/>
      <c r="L62" s="292"/>
      <c r="M62" s="292"/>
      <c r="N62" s="292"/>
      <c r="O62" s="292"/>
      <c r="P62" s="292"/>
      <c r="Q62" s="292"/>
      <c r="R62" s="29"/>
    </row>
    <row r="63" spans="1:18" s="51" customFormat="1" ht="15" thickBot="1">
      <c r="A63" s="771"/>
      <c r="B63" s="768"/>
      <c r="C63" s="262" t="s">
        <v>46</v>
      </c>
      <c r="D63" s="283"/>
      <c r="E63" s="283"/>
      <c r="F63" s="283"/>
      <c r="G63" s="283"/>
      <c r="H63" s="283"/>
      <c r="I63" s="297"/>
      <c r="J63" s="297"/>
      <c r="K63" s="297"/>
      <c r="L63" s="297"/>
      <c r="M63" s="297"/>
      <c r="N63" s="297"/>
      <c r="O63" s="297"/>
      <c r="P63" s="297"/>
      <c r="Q63" s="297"/>
      <c r="R63" s="29"/>
    </row>
    <row r="64" spans="1:18">
      <c r="R64" s="24"/>
    </row>
    <row r="65" spans="18:18">
      <c r="R65" s="24"/>
    </row>
    <row r="66" spans="18:18">
      <c r="R66" s="24"/>
    </row>
    <row r="67" spans="18:18">
      <c r="R67" s="24"/>
    </row>
    <row r="68" spans="18:18">
      <c r="R68" s="24"/>
    </row>
    <row r="69" spans="18:18">
      <c r="R69" s="24"/>
    </row>
    <row r="70" spans="18:18">
      <c r="R70" s="24"/>
    </row>
    <row r="71" spans="18:18">
      <c r="R71" s="24"/>
    </row>
    <row r="72" spans="18:18">
      <c r="R72" s="24"/>
    </row>
    <row r="73" spans="18:18">
      <c r="R73" s="24"/>
    </row>
    <row r="74" spans="18:18">
      <c r="R74" s="24"/>
    </row>
    <row r="75" spans="18:18">
      <c r="R75" s="24"/>
    </row>
    <row r="76" spans="18:18">
      <c r="R76" s="24"/>
    </row>
    <row r="77" spans="18:18">
      <c r="R77" s="24"/>
    </row>
    <row r="78" spans="18:18">
      <c r="R78" s="24"/>
    </row>
    <row r="79" spans="18:18">
      <c r="R79" s="24"/>
    </row>
    <row r="80" spans="18:18">
      <c r="R80" s="24"/>
    </row>
    <row r="81" spans="18:18">
      <c r="R81" s="24"/>
    </row>
    <row r="82" spans="18:18">
      <c r="R82" s="24"/>
    </row>
    <row r="83" spans="18:18">
      <c r="R83" s="24"/>
    </row>
    <row r="84" spans="18:18">
      <c r="R84" s="24"/>
    </row>
    <row r="85" spans="18:18">
      <c r="R85" s="24"/>
    </row>
    <row r="86" spans="18:18">
      <c r="R86" s="24"/>
    </row>
    <row r="87" spans="18:18">
      <c r="R87" s="24"/>
    </row>
    <row r="88" spans="18:18">
      <c r="R88" s="24"/>
    </row>
  </sheetData>
  <mergeCells count="35">
    <mergeCell ref="A4:A33"/>
    <mergeCell ref="B4:B6"/>
    <mergeCell ref="S4:S33"/>
    <mergeCell ref="T4:T6"/>
    <mergeCell ref="B7:B9"/>
    <mergeCell ref="T7:T9"/>
    <mergeCell ref="B10:B12"/>
    <mergeCell ref="T10:T12"/>
    <mergeCell ref="B13:B15"/>
    <mergeCell ref="T13:T15"/>
    <mergeCell ref="B16:B18"/>
    <mergeCell ref="T16:T18"/>
    <mergeCell ref="B19:B21"/>
    <mergeCell ref="T19:T21"/>
    <mergeCell ref="B22:B24"/>
    <mergeCell ref="T22:T24"/>
    <mergeCell ref="B25:B27"/>
    <mergeCell ref="T25:T27"/>
    <mergeCell ref="B28:B30"/>
    <mergeCell ref="T28:T30"/>
    <mergeCell ref="B31:B33"/>
    <mergeCell ref="T31:T33"/>
    <mergeCell ref="S39:AE41"/>
    <mergeCell ref="B40:B42"/>
    <mergeCell ref="S42:AE44"/>
    <mergeCell ref="B43:B45"/>
    <mergeCell ref="B46:B48"/>
    <mergeCell ref="B55:B57"/>
    <mergeCell ref="B58:B60"/>
    <mergeCell ref="B61:B63"/>
    <mergeCell ref="A34:A63"/>
    <mergeCell ref="B34:B36"/>
    <mergeCell ref="B37:B39"/>
    <mergeCell ref="B49:B51"/>
    <mergeCell ref="B52:B54"/>
  </mergeCells>
  <printOptions horizontalCentered="1" verticalCentered="1"/>
  <pageMargins left="0.7" right="0.7" top="0.75" bottom="0.75" header="0.3" footer="0.3"/>
  <pageSetup scale="51" orientation="landscape" r:id="rId1"/>
  <headerFoot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R30"/>
  <sheetViews>
    <sheetView workbookViewId="0">
      <selection activeCell="A3" sqref="A3"/>
    </sheetView>
  </sheetViews>
  <sheetFormatPr defaultColWidth="9.21875" defaultRowHeight="14.4"/>
  <cols>
    <col min="1" max="1" width="15.21875" customWidth="1"/>
    <col min="2" max="2" width="65" customWidth="1"/>
    <col min="3" max="10" width="7.77734375" customWidth="1"/>
    <col min="11" max="12" width="11" customWidth="1"/>
  </cols>
  <sheetData>
    <row r="1" spans="1:18">
      <c r="A1" s="783" t="s">
        <v>720</v>
      </c>
      <c r="B1" s="783"/>
      <c r="C1" s="783"/>
      <c r="D1" s="783"/>
      <c r="E1" s="783"/>
      <c r="F1" s="783"/>
      <c r="G1" s="783"/>
      <c r="H1" s="783"/>
      <c r="I1" s="783"/>
      <c r="J1" s="783"/>
      <c r="K1" s="783"/>
      <c r="L1" s="783"/>
    </row>
    <row r="2" spans="1:18" ht="15" thickBot="1">
      <c r="A2" s="784"/>
      <c r="B2" s="784"/>
      <c r="C2" s="784"/>
      <c r="D2" s="784"/>
      <c r="E2" s="784"/>
      <c r="F2" s="784"/>
      <c r="G2" s="784"/>
      <c r="H2" s="784"/>
      <c r="I2" s="784"/>
      <c r="J2" s="784"/>
      <c r="K2" s="784"/>
      <c r="L2" s="784"/>
    </row>
    <row r="3" spans="1:18" ht="30.75" customHeight="1" thickBot="1">
      <c r="A3" s="207"/>
      <c r="B3" s="320"/>
      <c r="C3" s="785" t="s">
        <v>14</v>
      </c>
      <c r="D3" s="786"/>
      <c r="E3" s="785" t="s">
        <v>13</v>
      </c>
      <c r="F3" s="788"/>
      <c r="G3" s="788"/>
      <c r="H3" s="786"/>
      <c r="I3" s="787" t="s">
        <v>259</v>
      </c>
      <c r="J3" s="787"/>
      <c r="K3" s="786" t="s">
        <v>85</v>
      </c>
      <c r="L3" s="787"/>
    </row>
    <row r="4" spans="1:18">
      <c r="A4" s="307"/>
      <c r="B4" s="502"/>
      <c r="C4" s="507">
        <v>2002</v>
      </c>
      <c r="D4" s="311">
        <v>2015</v>
      </c>
      <c r="E4" s="510">
        <v>2001</v>
      </c>
      <c r="F4" s="310">
        <v>2002</v>
      </c>
      <c r="G4" s="310">
        <v>2020</v>
      </c>
      <c r="H4" s="311">
        <v>2021</v>
      </c>
      <c r="I4" s="510">
        <v>2000</v>
      </c>
      <c r="J4" s="311">
        <v>2018</v>
      </c>
      <c r="K4" s="477">
        <v>2000</v>
      </c>
      <c r="L4" s="311">
        <v>2016</v>
      </c>
    </row>
    <row r="5" spans="1:18" ht="26.4">
      <c r="A5" s="781" t="s">
        <v>346</v>
      </c>
      <c r="B5" s="503" t="s">
        <v>277</v>
      </c>
      <c r="C5" s="508">
        <v>34.302329999999998</v>
      </c>
      <c r="D5" s="315">
        <v>33.08229</v>
      </c>
      <c r="E5" s="511">
        <v>39.760640000000002</v>
      </c>
      <c r="F5" s="314">
        <v>37.421779999999998</v>
      </c>
      <c r="G5" s="314">
        <v>13.195819999999999</v>
      </c>
      <c r="H5" s="315">
        <v>19.225349999999999</v>
      </c>
      <c r="I5" s="511">
        <v>75</v>
      </c>
      <c r="J5" s="315"/>
      <c r="K5" s="505"/>
      <c r="L5" s="315">
        <v>11.929320000000001</v>
      </c>
    </row>
    <row r="6" spans="1:18" ht="26.4">
      <c r="A6" s="781"/>
      <c r="B6" s="503" t="s">
        <v>278</v>
      </c>
      <c r="C6" s="508"/>
      <c r="D6" s="315">
        <v>1.02267</v>
      </c>
      <c r="E6" s="511">
        <v>21.808509999999998</v>
      </c>
      <c r="F6" s="314">
        <v>20.525659999999998</v>
      </c>
      <c r="G6" s="314">
        <v>9.7956099999999999</v>
      </c>
      <c r="H6" s="315">
        <v>3.4506999999999999</v>
      </c>
      <c r="I6" s="511"/>
      <c r="J6" s="315"/>
      <c r="K6" s="505"/>
      <c r="L6" s="315">
        <v>4.0554199999999998</v>
      </c>
      <c r="O6" s="48" t="s">
        <v>12</v>
      </c>
    </row>
    <row r="7" spans="1:18" ht="26.4">
      <c r="A7" s="781"/>
      <c r="B7" s="503" t="s">
        <v>279</v>
      </c>
      <c r="C7" s="508">
        <v>12.790699999999999</v>
      </c>
      <c r="D7" s="315">
        <v>13.21547</v>
      </c>
      <c r="E7" s="511">
        <v>11.502660000000001</v>
      </c>
      <c r="F7" s="314">
        <v>19.14894</v>
      </c>
      <c r="G7" s="314">
        <v>4.5964</v>
      </c>
      <c r="H7" s="315">
        <v>5.6136799999999996</v>
      </c>
      <c r="I7" s="511"/>
      <c r="J7" s="315"/>
      <c r="K7" s="505"/>
      <c r="L7" s="315">
        <v>19.717590000000001</v>
      </c>
      <c r="N7" s="28"/>
      <c r="O7" s="28"/>
      <c r="P7" s="28"/>
    </row>
    <row r="8" spans="1:18" ht="26.4">
      <c r="A8" s="781"/>
      <c r="B8" s="503" t="s">
        <v>280</v>
      </c>
      <c r="C8" s="508">
        <v>23.837209999999999</v>
      </c>
      <c r="D8" s="315">
        <v>28.484220000000001</v>
      </c>
      <c r="E8" s="511">
        <v>15.42553</v>
      </c>
      <c r="F8" s="314">
        <v>6.1952400000000001</v>
      </c>
      <c r="G8" s="314">
        <v>36.281440000000003</v>
      </c>
      <c r="H8" s="315">
        <v>36.841050000000003</v>
      </c>
      <c r="I8" s="511">
        <v>25</v>
      </c>
      <c r="J8" s="315"/>
      <c r="K8" s="505"/>
      <c r="L8" s="315">
        <v>20.200959999999998</v>
      </c>
      <c r="N8" s="151"/>
      <c r="O8" s="151"/>
      <c r="P8" s="151"/>
      <c r="Q8" s="151"/>
      <c r="R8" s="151"/>
    </row>
    <row r="9" spans="1:18" ht="26.4">
      <c r="A9" s="781"/>
      <c r="B9" s="503" t="s">
        <v>281</v>
      </c>
      <c r="C9" s="508">
        <v>9.3023299999999995</v>
      </c>
      <c r="D9" s="315">
        <v>2.7033499999999999</v>
      </c>
      <c r="E9" s="511">
        <v>0.86436000000000002</v>
      </c>
      <c r="F9" s="314">
        <v>6.6958700000000002</v>
      </c>
      <c r="G9" s="314">
        <v>2.7785600000000001</v>
      </c>
      <c r="H9" s="315">
        <v>3.7827000000000002</v>
      </c>
      <c r="I9" s="511"/>
      <c r="J9" s="315"/>
      <c r="K9" s="505"/>
      <c r="L9" s="315">
        <v>2.8507799999999999</v>
      </c>
      <c r="N9" s="151"/>
      <c r="O9" s="151"/>
      <c r="P9" s="151"/>
      <c r="Q9" s="151"/>
      <c r="R9" s="151"/>
    </row>
    <row r="10" spans="1:18" ht="26.4">
      <c r="A10" s="781"/>
      <c r="B10" s="503" t="s">
        <v>282</v>
      </c>
      <c r="C10" s="508">
        <v>0.58140000000000003</v>
      </c>
      <c r="D10" s="315">
        <v>4.7407599999999999</v>
      </c>
      <c r="E10" s="511">
        <v>1.9281900000000001</v>
      </c>
      <c r="F10" s="314">
        <v>1.81477</v>
      </c>
      <c r="G10" s="314">
        <v>4.9637399999999996</v>
      </c>
      <c r="H10" s="315">
        <v>4.5774600000000003</v>
      </c>
      <c r="I10" s="511"/>
      <c r="J10" s="315"/>
      <c r="K10" s="505"/>
      <c r="L10" s="315">
        <v>6.3876099999999996</v>
      </c>
      <c r="N10" s="151"/>
      <c r="O10" s="151"/>
      <c r="P10" s="151"/>
      <c r="Q10" s="151"/>
      <c r="R10" s="151"/>
    </row>
    <row r="11" spans="1:18" ht="26.4">
      <c r="A11" s="781"/>
      <c r="B11" s="503" t="s">
        <v>283</v>
      </c>
      <c r="C11" s="508">
        <v>8.7209299999999992</v>
      </c>
      <c r="D11" s="315">
        <v>4.5663499999999999</v>
      </c>
      <c r="E11" s="511">
        <v>5.4521300000000004</v>
      </c>
      <c r="F11" s="314">
        <v>5.1314099999999998</v>
      </c>
      <c r="G11" s="314">
        <v>10.765750000000001</v>
      </c>
      <c r="H11" s="315">
        <v>11.378270000000001</v>
      </c>
      <c r="I11" s="511"/>
      <c r="J11" s="315"/>
      <c r="K11" s="505"/>
      <c r="L11" s="315">
        <v>6.2239500000000003</v>
      </c>
      <c r="N11" s="151"/>
      <c r="O11" s="151"/>
      <c r="P11" s="151"/>
      <c r="Q11" s="151"/>
      <c r="R11" s="151"/>
    </row>
    <row r="12" spans="1:18" ht="39.6">
      <c r="A12" s="781"/>
      <c r="B12" s="503" t="s">
        <v>284</v>
      </c>
      <c r="C12" s="508"/>
      <c r="D12" s="315">
        <v>0.61836000000000002</v>
      </c>
      <c r="E12" s="511"/>
      <c r="F12" s="314"/>
      <c r="G12" s="314">
        <v>1.9026099999999999</v>
      </c>
      <c r="H12" s="315">
        <v>1.1971799999999999</v>
      </c>
      <c r="I12" s="511"/>
      <c r="J12" s="315"/>
      <c r="K12" s="505"/>
      <c r="L12" s="315">
        <v>7.5142300000000004</v>
      </c>
      <c r="N12" s="151"/>
      <c r="O12" s="151"/>
      <c r="P12" s="151"/>
      <c r="Q12" s="151"/>
      <c r="R12" s="151"/>
    </row>
    <row r="13" spans="1:18" ht="26.4">
      <c r="A13" s="781"/>
      <c r="B13" s="503" t="s">
        <v>285</v>
      </c>
      <c r="C13" s="508">
        <v>7.5581399999999999</v>
      </c>
      <c r="D13" s="315">
        <v>11.043290000000001</v>
      </c>
      <c r="E13" s="511">
        <v>3.125</v>
      </c>
      <c r="F13" s="314">
        <v>2.9411800000000001</v>
      </c>
      <c r="G13" s="314">
        <v>13.619669999999999</v>
      </c>
      <c r="H13" s="315">
        <v>12.434609999999999</v>
      </c>
      <c r="I13" s="511"/>
      <c r="J13" s="315"/>
      <c r="K13" s="505"/>
      <c r="L13" s="315">
        <v>18.242719999999998</v>
      </c>
      <c r="N13" s="151"/>
      <c r="O13" s="151"/>
      <c r="P13" s="151"/>
      <c r="Q13" s="151"/>
      <c r="R13" s="151"/>
    </row>
    <row r="14" spans="1:18" ht="26.4">
      <c r="A14" s="781"/>
      <c r="B14" s="503" t="s">
        <v>286</v>
      </c>
      <c r="C14" s="508"/>
      <c r="D14" s="315">
        <v>0.52322999999999997</v>
      </c>
      <c r="E14" s="511"/>
      <c r="F14" s="314"/>
      <c r="G14" s="314">
        <v>2.0627300000000002</v>
      </c>
      <c r="H14" s="315">
        <v>1.49899</v>
      </c>
      <c r="I14" s="511"/>
      <c r="J14" s="315"/>
      <c r="K14" s="505"/>
      <c r="L14" s="315">
        <v>0.11989</v>
      </c>
      <c r="N14" s="151"/>
      <c r="O14" s="151"/>
      <c r="P14" s="151"/>
      <c r="Q14" s="151"/>
      <c r="R14" s="151"/>
    </row>
    <row r="15" spans="1:18" ht="26.4">
      <c r="A15" s="781"/>
      <c r="B15" s="503" t="s">
        <v>289</v>
      </c>
      <c r="C15" s="508">
        <v>2.9069799999999999</v>
      </c>
      <c r="D15" s="315"/>
      <c r="E15" s="511">
        <v>0.13297999999999999</v>
      </c>
      <c r="F15" s="314">
        <v>0.12515999999999999</v>
      </c>
      <c r="G15" s="314">
        <v>3.7679999999999998E-2</v>
      </c>
      <c r="H15" s="315"/>
      <c r="I15" s="511"/>
      <c r="J15" s="315"/>
      <c r="K15" s="505"/>
      <c r="L15" s="315">
        <v>2.75753</v>
      </c>
      <c r="N15" s="151"/>
      <c r="O15" s="151"/>
      <c r="P15" s="151"/>
      <c r="Q15" s="151"/>
      <c r="R15" s="151"/>
    </row>
    <row r="16" spans="1:18" ht="26.4">
      <c r="A16" s="781"/>
      <c r="B16" s="503" t="s">
        <v>290</v>
      </c>
      <c r="C16" s="508">
        <v>34.285710000000002</v>
      </c>
      <c r="D16" s="315">
        <v>27.682659999999998</v>
      </c>
      <c r="E16" s="511"/>
      <c r="F16" s="314"/>
      <c r="G16" s="314"/>
      <c r="H16" s="315"/>
      <c r="I16" s="511"/>
      <c r="J16" s="315"/>
      <c r="K16" s="505"/>
      <c r="L16" s="315">
        <v>8.3326600000000006</v>
      </c>
      <c r="N16" s="151"/>
      <c r="O16" s="151"/>
      <c r="P16" s="151"/>
      <c r="Q16" s="151"/>
      <c r="R16" s="151"/>
    </row>
    <row r="17" spans="1:18" ht="26.4">
      <c r="A17" s="781"/>
      <c r="B17" s="503" t="s">
        <v>291</v>
      </c>
      <c r="C17" s="508"/>
      <c r="D17" s="315">
        <v>0.79674999999999996</v>
      </c>
      <c r="E17" s="511"/>
      <c r="F17" s="314"/>
      <c r="G17" s="314"/>
      <c r="H17" s="315"/>
      <c r="I17" s="511"/>
      <c r="J17" s="315"/>
      <c r="K17" s="505"/>
      <c r="L17" s="315">
        <v>6.1689299999999996</v>
      </c>
      <c r="N17" s="151"/>
      <c r="O17" s="151"/>
      <c r="P17" s="151"/>
      <c r="Q17" s="151"/>
      <c r="R17" s="151"/>
    </row>
    <row r="18" spans="1:18" ht="26.4">
      <c r="A18" s="781"/>
      <c r="B18" s="503" t="s">
        <v>292</v>
      </c>
      <c r="C18" s="508">
        <v>14.28571</v>
      </c>
      <c r="D18" s="315">
        <v>15.54501</v>
      </c>
      <c r="E18" s="511"/>
      <c r="F18" s="314"/>
      <c r="G18" s="314"/>
      <c r="H18" s="315"/>
      <c r="I18" s="511"/>
      <c r="J18" s="315"/>
      <c r="K18" s="505"/>
      <c r="L18" s="315">
        <v>19.83643</v>
      </c>
      <c r="N18" s="28"/>
      <c r="O18" s="28"/>
      <c r="P18" s="28"/>
    </row>
    <row r="19" spans="1:18" ht="26.4">
      <c r="A19" s="781"/>
      <c r="B19" s="503" t="s">
        <v>293</v>
      </c>
      <c r="C19" s="508">
        <v>22.857140000000001</v>
      </c>
      <c r="D19" s="315">
        <v>29.411760000000001</v>
      </c>
      <c r="E19" s="511"/>
      <c r="F19" s="314"/>
      <c r="G19" s="314"/>
      <c r="H19" s="315"/>
      <c r="I19" s="511"/>
      <c r="J19" s="315"/>
      <c r="K19" s="505"/>
      <c r="L19" s="315">
        <v>22.040780000000002</v>
      </c>
      <c r="N19" s="24"/>
      <c r="O19" s="24"/>
      <c r="P19" s="24"/>
    </row>
    <row r="20" spans="1:18" ht="26.4">
      <c r="A20" s="781"/>
      <c r="B20" s="503" t="s">
        <v>294</v>
      </c>
      <c r="C20" s="508">
        <v>8.5714299999999994</v>
      </c>
      <c r="D20" s="315">
        <v>3.8311600000000001</v>
      </c>
      <c r="E20" s="511"/>
      <c r="F20" s="314"/>
      <c r="G20" s="314"/>
      <c r="H20" s="315"/>
      <c r="I20" s="511"/>
      <c r="J20" s="315"/>
      <c r="K20" s="505"/>
      <c r="L20" s="315">
        <v>2.6457600000000001</v>
      </c>
      <c r="N20" s="28"/>
      <c r="O20" s="28"/>
      <c r="P20" s="28"/>
    </row>
    <row r="21" spans="1:18" ht="26.4">
      <c r="A21" s="781"/>
      <c r="B21" s="503" t="s">
        <v>295</v>
      </c>
      <c r="C21" s="508">
        <v>1.4285699999999999</v>
      </c>
      <c r="D21" s="315">
        <v>3.8481100000000001</v>
      </c>
      <c r="E21" s="511"/>
      <c r="F21" s="314"/>
      <c r="G21" s="314"/>
      <c r="H21" s="315"/>
      <c r="I21" s="511"/>
      <c r="J21" s="315"/>
      <c r="K21" s="505"/>
      <c r="L21" s="315">
        <v>6.6617899999999999</v>
      </c>
      <c r="N21" s="151"/>
      <c r="O21" s="151"/>
      <c r="P21" s="151"/>
      <c r="Q21" s="151"/>
      <c r="R21" s="151"/>
    </row>
    <row r="22" spans="1:18" ht="26.4">
      <c r="A22" s="781"/>
      <c r="B22" s="503" t="s">
        <v>296</v>
      </c>
      <c r="C22" s="508">
        <v>8.5714299999999994</v>
      </c>
      <c r="D22" s="315">
        <v>2.1868099999999999</v>
      </c>
      <c r="E22" s="511"/>
      <c r="F22" s="314"/>
      <c r="G22" s="314"/>
      <c r="H22" s="315"/>
      <c r="I22" s="511"/>
      <c r="J22" s="315"/>
      <c r="K22" s="505"/>
      <c r="L22" s="315">
        <v>1.73586</v>
      </c>
      <c r="N22" s="151"/>
      <c r="O22" s="151"/>
      <c r="P22" s="151"/>
      <c r="Q22" s="151"/>
      <c r="R22" s="151"/>
    </row>
    <row r="23" spans="1:18" ht="26.4">
      <c r="A23" s="781"/>
      <c r="B23" s="503" t="s">
        <v>297</v>
      </c>
      <c r="C23" s="508"/>
      <c r="D23" s="315">
        <v>0.37293999999999999</v>
      </c>
      <c r="E23" s="511"/>
      <c r="F23" s="314"/>
      <c r="G23" s="314"/>
      <c r="H23" s="315"/>
      <c r="I23" s="511"/>
      <c r="J23" s="315"/>
      <c r="K23" s="505"/>
      <c r="L23" s="315">
        <v>5.52712</v>
      </c>
    </row>
    <row r="24" spans="1:18" ht="26.4">
      <c r="A24" s="781"/>
      <c r="B24" s="503" t="s">
        <v>298</v>
      </c>
      <c r="C24" s="508">
        <v>7.1428599999999998</v>
      </c>
      <c r="D24" s="315">
        <v>15.78234</v>
      </c>
      <c r="E24" s="511"/>
      <c r="F24" s="314"/>
      <c r="G24" s="314"/>
      <c r="H24" s="315"/>
      <c r="I24" s="511"/>
      <c r="J24" s="315"/>
      <c r="K24" s="505"/>
      <c r="L24" s="315">
        <v>23.77122</v>
      </c>
    </row>
    <row r="25" spans="1:18" ht="26.4">
      <c r="A25" s="781"/>
      <c r="B25" s="503" t="s">
        <v>299</v>
      </c>
      <c r="C25" s="508"/>
      <c r="D25" s="315">
        <v>0.54246000000000005</v>
      </c>
      <c r="E25" s="511"/>
      <c r="F25" s="314"/>
      <c r="G25" s="314"/>
      <c r="H25" s="315"/>
      <c r="I25" s="511"/>
      <c r="J25" s="315"/>
      <c r="K25" s="505"/>
      <c r="L25" s="315">
        <v>8.6660000000000001E-2</v>
      </c>
    </row>
    <row r="26" spans="1:18" ht="27" thickBot="1">
      <c r="A26" s="782"/>
      <c r="B26" s="504" t="s">
        <v>302</v>
      </c>
      <c r="C26" s="509">
        <v>2.8571399999999998</v>
      </c>
      <c r="D26" s="319"/>
      <c r="E26" s="512"/>
      <c r="F26" s="318"/>
      <c r="G26" s="318"/>
      <c r="H26" s="319"/>
      <c r="I26" s="512"/>
      <c r="J26" s="319"/>
      <c r="K26" s="506"/>
      <c r="L26" s="319">
        <v>3.19279</v>
      </c>
    </row>
    <row r="27" spans="1:18">
      <c r="A27" s="149" t="s">
        <v>28</v>
      </c>
      <c r="B27" s="149"/>
      <c r="C27" s="39"/>
      <c r="D27" s="39"/>
      <c r="E27" s="39"/>
      <c r="F27" s="39"/>
      <c r="G27" s="39"/>
      <c r="H27" s="39"/>
      <c r="I27" s="39"/>
      <c r="J27" s="39"/>
      <c r="K27" s="39"/>
      <c r="L27" s="39"/>
    </row>
    <row r="28" spans="1:18">
      <c r="A28" s="152" t="s">
        <v>327</v>
      </c>
      <c r="B28" s="155"/>
    </row>
    <row r="29" spans="1:18">
      <c r="A29" s="152" t="s">
        <v>367</v>
      </c>
    </row>
    <row r="30" spans="1:18">
      <c r="A30" s="152" t="s">
        <v>480</v>
      </c>
    </row>
  </sheetData>
  <mergeCells count="6">
    <mergeCell ref="A5:A26"/>
    <mergeCell ref="A1:L2"/>
    <mergeCell ref="C3:D3"/>
    <mergeCell ref="I3:J3"/>
    <mergeCell ref="K3:L3"/>
    <mergeCell ref="E3:H3"/>
  </mergeCells>
  <hyperlinks>
    <hyperlink ref="O6" location="Content!B27" display="Back to Content Page" xr:uid="{00000000-0004-0000-3C00-000000000000}"/>
  </hyperlinks>
  <pageMargins left="0.7" right="0.7" top="0.75" bottom="0.75" header="0.3" footer="0.3"/>
  <pageSetup scale="77" orientation="landscape"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O24"/>
  <sheetViews>
    <sheetView workbookViewId="0">
      <selection activeCell="A3" sqref="A3"/>
    </sheetView>
  </sheetViews>
  <sheetFormatPr defaultColWidth="9.21875" defaultRowHeight="14.4"/>
  <cols>
    <col min="1" max="1" width="15.21875" customWidth="1"/>
    <col min="2" max="2" width="65" customWidth="1"/>
    <col min="3" max="9" width="7.77734375" customWidth="1"/>
    <col min="10" max="10" width="13.21875" customWidth="1"/>
  </cols>
  <sheetData>
    <row r="1" spans="1:15">
      <c r="A1" s="783" t="s">
        <v>721</v>
      </c>
      <c r="B1" s="783"/>
      <c r="C1" s="783"/>
      <c r="D1" s="783"/>
      <c r="E1" s="783"/>
      <c r="F1" s="783"/>
      <c r="G1" s="783"/>
      <c r="H1" s="783"/>
      <c r="I1" s="783"/>
      <c r="J1" s="783"/>
    </row>
    <row r="2" spans="1:15" ht="15" thickBot="1">
      <c r="A2" s="784"/>
      <c r="B2" s="784"/>
      <c r="C2" s="784"/>
      <c r="D2" s="784"/>
      <c r="E2" s="784"/>
      <c r="F2" s="784"/>
      <c r="G2" s="784"/>
      <c r="H2" s="784"/>
      <c r="I2" s="784"/>
      <c r="J2" s="784"/>
    </row>
    <row r="3" spans="1:15" ht="29.25" customHeight="1" thickBot="1">
      <c r="A3" s="207"/>
      <c r="B3" s="320"/>
      <c r="C3" s="787" t="s">
        <v>14</v>
      </c>
      <c r="D3" s="787"/>
      <c r="E3" s="787" t="s">
        <v>13</v>
      </c>
      <c r="F3" s="787"/>
      <c r="G3" s="787" t="s">
        <v>259</v>
      </c>
      <c r="H3" s="787"/>
      <c r="I3" s="786" t="s">
        <v>85</v>
      </c>
      <c r="J3" s="787"/>
    </row>
    <row r="4" spans="1:15">
      <c r="A4" s="321"/>
      <c r="B4" s="502"/>
      <c r="C4" s="507">
        <v>2002</v>
      </c>
      <c r="D4" s="311">
        <v>2015</v>
      </c>
      <c r="E4" s="510">
        <v>2001</v>
      </c>
      <c r="F4" s="311">
        <v>2002</v>
      </c>
      <c r="G4" s="510">
        <v>2000</v>
      </c>
      <c r="H4" s="311">
        <v>2018</v>
      </c>
      <c r="I4" s="477">
        <v>2000</v>
      </c>
      <c r="J4" s="311">
        <v>2016</v>
      </c>
    </row>
    <row r="5" spans="1:15" ht="23.25" customHeight="1">
      <c r="A5" s="792" t="s">
        <v>430</v>
      </c>
      <c r="B5" s="503" t="s">
        <v>303</v>
      </c>
      <c r="C5" s="508">
        <v>34.31373</v>
      </c>
      <c r="D5" s="315">
        <v>37.825760000000002</v>
      </c>
      <c r="E5" s="511"/>
      <c r="F5" s="315"/>
      <c r="G5" s="511"/>
      <c r="H5" s="315"/>
      <c r="I5" s="505"/>
      <c r="J5" s="315">
        <v>13.87768</v>
      </c>
      <c r="O5" s="48" t="s">
        <v>12</v>
      </c>
    </row>
    <row r="6" spans="1:15" ht="26.4">
      <c r="A6" s="793"/>
      <c r="B6" s="503" t="s">
        <v>304</v>
      </c>
      <c r="C6" s="508"/>
      <c r="D6" s="315">
        <v>1.22115</v>
      </c>
      <c r="E6" s="511"/>
      <c r="F6" s="315"/>
      <c r="G6" s="511"/>
      <c r="H6" s="315"/>
      <c r="I6" s="505"/>
      <c r="J6" s="315">
        <v>2.9104999999999999</v>
      </c>
    </row>
    <row r="7" spans="1:15" ht="26.4">
      <c r="A7" s="793"/>
      <c r="B7" s="503" t="s">
        <v>305</v>
      </c>
      <c r="C7" s="508">
        <v>11.764709999999999</v>
      </c>
      <c r="D7" s="315">
        <v>11.16902</v>
      </c>
      <c r="E7" s="511"/>
      <c r="F7" s="315"/>
      <c r="G7" s="511"/>
      <c r="H7" s="315"/>
      <c r="I7" s="505"/>
      <c r="J7" s="315">
        <v>19.653199999999998</v>
      </c>
    </row>
    <row r="8" spans="1:15" ht="26.4">
      <c r="A8" s="793"/>
      <c r="B8" s="503" t="s">
        <v>306</v>
      </c>
      <c r="C8" s="508">
        <v>24.509799999999998</v>
      </c>
      <c r="D8" s="315">
        <v>27.6694</v>
      </c>
      <c r="E8" s="511"/>
      <c r="F8" s="315"/>
      <c r="G8" s="511"/>
      <c r="H8" s="315"/>
      <c r="I8" s="505"/>
      <c r="J8" s="315">
        <v>19.20431</v>
      </c>
    </row>
    <row r="9" spans="1:15" ht="26.4">
      <c r="A9" s="793"/>
      <c r="B9" s="503" t="s">
        <v>307</v>
      </c>
      <c r="C9" s="508">
        <v>9.8039199999999997</v>
      </c>
      <c r="D9" s="315">
        <v>1.71258</v>
      </c>
      <c r="E9" s="511"/>
      <c r="F9" s="315"/>
      <c r="G9" s="511"/>
      <c r="H9" s="315"/>
      <c r="I9" s="505"/>
      <c r="J9" s="315">
        <v>2.96184</v>
      </c>
    </row>
    <row r="10" spans="1:15" ht="26.4">
      <c r="A10" s="793"/>
      <c r="B10" s="503" t="s">
        <v>308</v>
      </c>
      <c r="C10" s="508"/>
      <c r="D10" s="315">
        <v>5.52494</v>
      </c>
      <c r="E10" s="511"/>
      <c r="F10" s="315"/>
      <c r="G10" s="511"/>
      <c r="H10" s="315"/>
      <c r="I10" s="505"/>
      <c r="J10" s="315">
        <v>6.23909</v>
      </c>
    </row>
    <row r="11" spans="1:15" ht="26.4">
      <c r="A11" s="793"/>
      <c r="B11" s="503" t="s">
        <v>309</v>
      </c>
      <c r="C11" s="508">
        <v>8.8235299999999999</v>
      </c>
      <c r="D11" s="315">
        <v>6.6567400000000001</v>
      </c>
      <c r="E11" s="511"/>
      <c r="F11" s="315"/>
      <c r="G11" s="511"/>
      <c r="H11" s="315"/>
      <c r="I11" s="505"/>
      <c r="J11" s="315">
        <v>8.6552100000000003</v>
      </c>
      <c r="K11" s="15" t="s">
        <v>16</v>
      </c>
    </row>
    <row r="12" spans="1:15" ht="26.4">
      <c r="A12" s="793"/>
      <c r="B12" s="503" t="s">
        <v>310</v>
      </c>
      <c r="C12" s="508"/>
      <c r="D12" s="315">
        <v>0.83394999999999997</v>
      </c>
      <c r="E12" s="511"/>
      <c r="F12" s="315"/>
      <c r="G12" s="511"/>
      <c r="H12" s="315"/>
      <c r="I12" s="505"/>
      <c r="J12" s="315">
        <v>8.5906699999999994</v>
      </c>
    </row>
    <row r="13" spans="1:15" ht="26.4">
      <c r="A13" s="793"/>
      <c r="B13" s="503" t="s">
        <v>311</v>
      </c>
      <c r="C13" s="508">
        <v>7.84314</v>
      </c>
      <c r="D13" s="315">
        <v>6.8801199999999998</v>
      </c>
      <c r="E13" s="511"/>
      <c r="F13" s="315"/>
      <c r="G13" s="511"/>
      <c r="H13" s="315"/>
      <c r="I13" s="505"/>
      <c r="J13" s="315">
        <v>15.24785</v>
      </c>
    </row>
    <row r="14" spans="1:15" ht="26.4">
      <c r="A14" s="793"/>
      <c r="B14" s="503" t="s">
        <v>312</v>
      </c>
      <c r="C14" s="508"/>
      <c r="D14" s="315">
        <v>0.50632999999999995</v>
      </c>
      <c r="E14" s="511"/>
      <c r="F14" s="315"/>
      <c r="G14" s="511"/>
      <c r="H14" s="315"/>
      <c r="I14" s="505"/>
      <c r="J14" s="315">
        <v>0.13789999999999999</v>
      </c>
    </row>
    <row r="15" spans="1:15" ht="26.4">
      <c r="A15" s="794"/>
      <c r="B15" s="503" t="s">
        <v>315</v>
      </c>
      <c r="C15" s="508">
        <v>2.9411800000000001</v>
      </c>
      <c r="D15" s="315"/>
      <c r="E15" s="511"/>
      <c r="F15" s="315"/>
      <c r="G15" s="511"/>
      <c r="H15" s="315"/>
      <c r="I15" s="505"/>
      <c r="J15" s="315">
        <v>2.5217499999999999</v>
      </c>
    </row>
    <row r="16" spans="1:15" ht="26.4">
      <c r="A16" s="789" t="s">
        <v>345</v>
      </c>
      <c r="B16" s="503" t="s">
        <v>287</v>
      </c>
      <c r="C16" s="508">
        <v>18.604649999999999</v>
      </c>
      <c r="D16" s="315">
        <v>12.01046</v>
      </c>
      <c r="E16" s="511">
        <v>8.2446800000000007</v>
      </c>
      <c r="F16" s="315">
        <v>13.642049999999999</v>
      </c>
      <c r="G16" s="511"/>
      <c r="H16" s="315"/>
      <c r="I16" s="505"/>
      <c r="J16" s="315">
        <v>15.462350000000001</v>
      </c>
    </row>
    <row r="17" spans="1:10" ht="26.4">
      <c r="A17" s="790"/>
      <c r="B17" s="503" t="s">
        <v>288</v>
      </c>
      <c r="C17" s="508">
        <v>78.488370000000003</v>
      </c>
      <c r="D17" s="315">
        <v>87.989540000000005</v>
      </c>
      <c r="E17" s="511">
        <v>91.622339999999994</v>
      </c>
      <c r="F17" s="315">
        <v>86.232789999999994</v>
      </c>
      <c r="G17" s="511">
        <v>100</v>
      </c>
      <c r="H17" s="315"/>
      <c r="I17" s="505"/>
      <c r="J17" s="315">
        <v>81.780119999999997</v>
      </c>
    </row>
    <row r="18" spans="1:10" ht="26.4">
      <c r="A18" s="790"/>
      <c r="B18" s="503" t="s">
        <v>300</v>
      </c>
      <c r="C18" s="508">
        <v>18.571429999999999</v>
      </c>
      <c r="D18" s="315">
        <v>9.8660800000000002</v>
      </c>
      <c r="E18" s="511"/>
      <c r="F18" s="315"/>
      <c r="G18" s="511"/>
      <c r="H18" s="315"/>
      <c r="I18" s="505"/>
      <c r="J18" s="315">
        <v>11.04341</v>
      </c>
    </row>
    <row r="19" spans="1:10" ht="26.4">
      <c r="A19" s="790"/>
      <c r="B19" s="503" t="s">
        <v>301</v>
      </c>
      <c r="C19" s="508">
        <v>78.571430000000007</v>
      </c>
      <c r="D19" s="315">
        <v>90.133920000000003</v>
      </c>
      <c r="E19" s="511"/>
      <c r="F19" s="315"/>
      <c r="G19" s="511"/>
      <c r="H19" s="315"/>
      <c r="I19" s="505"/>
      <c r="J19" s="315">
        <v>85.763800000000003</v>
      </c>
    </row>
    <row r="20" spans="1:10" ht="26.4">
      <c r="A20" s="790"/>
      <c r="B20" s="503" t="s">
        <v>313</v>
      </c>
      <c r="C20" s="508">
        <v>18.62745</v>
      </c>
      <c r="D20" s="315">
        <v>13.894270000000001</v>
      </c>
      <c r="E20" s="511"/>
      <c r="F20" s="315"/>
      <c r="G20" s="511"/>
      <c r="H20" s="315"/>
      <c r="I20" s="505"/>
      <c r="J20" s="315">
        <v>17.85615</v>
      </c>
    </row>
    <row r="21" spans="1:10" ht="27" thickBot="1">
      <c r="A21" s="791"/>
      <c r="B21" s="504" t="s">
        <v>314</v>
      </c>
      <c r="C21" s="509">
        <v>78.431370000000001</v>
      </c>
      <c r="D21" s="319">
        <v>86.105729999999994</v>
      </c>
      <c r="E21" s="512"/>
      <c r="F21" s="319"/>
      <c r="G21" s="512"/>
      <c r="H21" s="319"/>
      <c r="I21" s="506"/>
      <c r="J21" s="319">
        <v>79.622100000000003</v>
      </c>
    </row>
    <row r="22" spans="1:10">
      <c r="A22" s="149" t="s">
        <v>28</v>
      </c>
      <c r="B22" s="149"/>
      <c r="C22" s="39"/>
      <c r="D22" s="39"/>
      <c r="E22" s="39"/>
      <c r="F22" s="39"/>
      <c r="G22" s="39"/>
      <c r="H22" s="39"/>
      <c r="I22" s="39"/>
      <c r="J22" s="39"/>
    </row>
    <row r="23" spans="1:10">
      <c r="A23" s="152" t="s">
        <v>327</v>
      </c>
      <c r="B23" s="155"/>
    </row>
    <row r="24" spans="1:10">
      <c r="A24" s="152" t="s">
        <v>367</v>
      </c>
    </row>
  </sheetData>
  <mergeCells count="7">
    <mergeCell ref="A16:A21"/>
    <mergeCell ref="A1:J2"/>
    <mergeCell ref="C3:D3"/>
    <mergeCell ref="E3:F3"/>
    <mergeCell ref="G3:H3"/>
    <mergeCell ref="I3:J3"/>
    <mergeCell ref="A5:A15"/>
  </mergeCells>
  <hyperlinks>
    <hyperlink ref="O5" location="Content!B27" display="Back to Content Page" xr:uid="{00000000-0004-0000-3D00-000000000000}"/>
  </hyperlinks>
  <pageMargins left="0.7" right="0.7" top="0.75" bottom="0.75" header="0.3" footer="0.3"/>
  <pageSetup scale="83" orientation="landscape" r:id="rId1"/>
  <headerFoot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S29"/>
  <sheetViews>
    <sheetView workbookViewId="0">
      <selection sqref="A1:M2"/>
    </sheetView>
  </sheetViews>
  <sheetFormatPr defaultColWidth="9.21875" defaultRowHeight="14.4"/>
  <cols>
    <col min="1" max="1" width="15.21875" customWidth="1"/>
    <col min="2" max="2" width="65" customWidth="1"/>
    <col min="3" max="12" width="7.77734375" customWidth="1"/>
    <col min="13" max="13" width="8.77734375" customWidth="1"/>
  </cols>
  <sheetData>
    <row r="1" spans="1:19">
      <c r="A1" s="783" t="s">
        <v>432</v>
      </c>
      <c r="B1" s="783"/>
      <c r="C1" s="783"/>
      <c r="D1" s="783"/>
      <c r="E1" s="783"/>
      <c r="F1" s="783"/>
      <c r="G1" s="783"/>
      <c r="H1" s="783"/>
      <c r="I1" s="783"/>
      <c r="J1" s="783"/>
      <c r="K1" s="783"/>
      <c r="L1" s="783"/>
      <c r="M1" s="783"/>
    </row>
    <row r="2" spans="1:19" ht="15" thickBot="1">
      <c r="A2" s="784"/>
      <c r="B2" s="784"/>
      <c r="C2" s="784"/>
      <c r="D2" s="784"/>
      <c r="E2" s="784"/>
      <c r="F2" s="784"/>
      <c r="G2" s="784"/>
      <c r="H2" s="784"/>
      <c r="I2" s="784"/>
      <c r="J2" s="784"/>
      <c r="K2" s="784"/>
      <c r="L2" s="784"/>
      <c r="M2" s="784"/>
    </row>
    <row r="3" spans="1:19" ht="15" thickBot="1">
      <c r="A3" s="207" t="s">
        <v>15</v>
      </c>
      <c r="B3" s="320"/>
      <c r="C3" s="795" t="s">
        <v>258</v>
      </c>
      <c r="D3" s="795"/>
      <c r="E3" s="795"/>
      <c r="F3" s="795"/>
      <c r="G3" s="795"/>
      <c r="H3" s="796" t="s">
        <v>11</v>
      </c>
      <c r="I3" s="795"/>
      <c r="J3" s="795"/>
      <c r="K3" s="795"/>
      <c r="L3" s="795"/>
      <c r="M3" s="795"/>
    </row>
    <row r="4" spans="1:19">
      <c r="A4" s="307"/>
      <c r="B4" s="502"/>
      <c r="C4" s="507">
        <v>2000</v>
      </c>
      <c r="D4" s="310">
        <v>2001</v>
      </c>
      <c r="E4" s="310">
        <v>2002</v>
      </c>
      <c r="F4" s="310">
        <v>2005</v>
      </c>
      <c r="G4" s="311">
        <v>2006</v>
      </c>
      <c r="H4" s="477">
        <v>2000</v>
      </c>
      <c r="I4" s="310">
        <v>2001</v>
      </c>
      <c r="J4" s="310">
        <v>2002</v>
      </c>
      <c r="K4" s="310">
        <v>2012</v>
      </c>
      <c r="L4" s="310">
        <v>2015</v>
      </c>
      <c r="M4" s="322">
        <v>2018</v>
      </c>
    </row>
    <row r="5" spans="1:19" ht="26.4">
      <c r="A5" s="781" t="s">
        <v>346</v>
      </c>
      <c r="B5" s="503" t="s">
        <v>277</v>
      </c>
      <c r="C5" s="508">
        <v>25.925930000000001</v>
      </c>
      <c r="D5" s="314">
        <v>26.437850000000001</v>
      </c>
      <c r="E5" s="314">
        <v>27.948</v>
      </c>
      <c r="F5" s="314">
        <v>28.792269999999998</v>
      </c>
      <c r="G5" s="315">
        <v>41.671190000000003</v>
      </c>
      <c r="H5" s="505">
        <v>13.01703</v>
      </c>
      <c r="I5" s="314">
        <v>38.630139999999997</v>
      </c>
      <c r="J5" s="314">
        <v>53.046590000000002</v>
      </c>
      <c r="K5" s="314">
        <v>23.44838</v>
      </c>
      <c r="L5" s="314">
        <v>38.141889999999997</v>
      </c>
      <c r="M5" s="332">
        <v>29.31109</v>
      </c>
    </row>
    <row r="6" spans="1:19" ht="26.4">
      <c r="A6" s="781"/>
      <c r="B6" s="503" t="s">
        <v>278</v>
      </c>
      <c r="C6" s="508">
        <v>12.112109999999999</v>
      </c>
      <c r="D6" s="314">
        <v>11.595549999999999</v>
      </c>
      <c r="E6" s="314">
        <v>10.86351</v>
      </c>
      <c r="F6" s="314">
        <v>15.74879</v>
      </c>
      <c r="G6" s="315">
        <v>6.0770499999999998</v>
      </c>
      <c r="H6" s="505">
        <v>8.8807799999999997</v>
      </c>
      <c r="I6" s="314">
        <v>5.6620999999999997</v>
      </c>
      <c r="J6" s="314">
        <v>10.872159999999999</v>
      </c>
      <c r="K6" s="314">
        <v>8.4506999999999994</v>
      </c>
      <c r="L6" s="314">
        <v>4.7635100000000001</v>
      </c>
      <c r="M6" s="332">
        <v>4.7010399999999999</v>
      </c>
      <c r="P6" s="48" t="s">
        <v>12</v>
      </c>
    </row>
    <row r="7" spans="1:19" ht="26.4">
      <c r="A7" s="781"/>
      <c r="B7" s="503" t="s">
        <v>279</v>
      </c>
      <c r="C7" s="508">
        <v>8.0080100000000005</v>
      </c>
      <c r="D7" s="314">
        <v>7.3283899999999997</v>
      </c>
      <c r="E7" s="314">
        <v>8.0779899999999998</v>
      </c>
      <c r="F7" s="314">
        <v>7.1497599999999997</v>
      </c>
      <c r="G7" s="315">
        <v>4.9375999999999998</v>
      </c>
      <c r="H7" s="505">
        <v>13.01703</v>
      </c>
      <c r="I7" s="314">
        <v>9.7716899999999995</v>
      </c>
      <c r="J7" s="314">
        <v>15.17324</v>
      </c>
      <c r="K7" s="314">
        <v>0.57267000000000001</v>
      </c>
      <c r="L7" s="314">
        <v>6.43581</v>
      </c>
      <c r="M7" s="332">
        <v>3.4662000000000002</v>
      </c>
      <c r="O7" s="28"/>
      <c r="P7" s="28"/>
      <c r="Q7" s="28"/>
    </row>
    <row r="8" spans="1:19" ht="26.4">
      <c r="A8" s="781"/>
      <c r="B8" s="503" t="s">
        <v>280</v>
      </c>
      <c r="C8" s="508">
        <v>27.427430000000001</v>
      </c>
      <c r="D8" s="314">
        <v>25.417439999999999</v>
      </c>
      <c r="E8" s="314">
        <v>26.555250000000001</v>
      </c>
      <c r="F8" s="314">
        <v>28.88889</v>
      </c>
      <c r="G8" s="315">
        <v>31.25339</v>
      </c>
      <c r="H8" s="505">
        <v>35.158149999999999</v>
      </c>
      <c r="I8" s="314">
        <v>26.392690000000002</v>
      </c>
      <c r="J8" s="314">
        <v>12.425330000000001</v>
      </c>
      <c r="K8" s="314">
        <v>35.396999999999998</v>
      </c>
      <c r="L8" s="314">
        <v>22.87162</v>
      </c>
      <c r="M8" s="332">
        <v>27.989599999999999</v>
      </c>
      <c r="O8" s="151"/>
      <c r="P8" s="151"/>
      <c r="Q8" s="151"/>
      <c r="R8" s="151"/>
      <c r="S8" s="151"/>
    </row>
    <row r="9" spans="1:19" ht="26.4">
      <c r="A9" s="781"/>
      <c r="B9" s="503" t="s">
        <v>281</v>
      </c>
      <c r="C9" s="508">
        <v>4.6045999999999996</v>
      </c>
      <c r="D9" s="314">
        <v>4.5454499999999998</v>
      </c>
      <c r="E9" s="314">
        <v>3.43547</v>
      </c>
      <c r="F9" s="314">
        <v>2.6086999999999998</v>
      </c>
      <c r="G9" s="315">
        <v>2.38741</v>
      </c>
      <c r="H9" s="505">
        <v>7.2992699999999999</v>
      </c>
      <c r="I9" s="314">
        <v>5.4794499999999999</v>
      </c>
      <c r="J9" s="314">
        <v>4.8984500000000004</v>
      </c>
      <c r="K9" s="314"/>
      <c r="L9" s="314">
        <v>1.3175699999999999</v>
      </c>
      <c r="M9" s="332">
        <v>1.3431500000000001</v>
      </c>
      <c r="O9" s="151"/>
      <c r="P9" s="151"/>
      <c r="Q9" s="151"/>
      <c r="R9" s="151"/>
      <c r="S9" s="151"/>
    </row>
    <row r="10" spans="1:19" ht="26.4">
      <c r="A10" s="781"/>
      <c r="B10" s="503" t="s">
        <v>282</v>
      </c>
      <c r="C10" s="508"/>
      <c r="D10" s="314"/>
      <c r="E10" s="314"/>
      <c r="F10" s="314"/>
      <c r="G10" s="315"/>
      <c r="H10" s="505"/>
      <c r="I10" s="314"/>
      <c r="J10" s="314"/>
      <c r="K10" s="314">
        <v>0.72743999999999998</v>
      </c>
      <c r="L10" s="314">
        <v>2.31419</v>
      </c>
      <c r="M10" s="332">
        <v>4.8526899999999999</v>
      </c>
      <c r="O10" s="151"/>
      <c r="P10" s="151"/>
      <c r="Q10" s="151"/>
      <c r="R10" s="151"/>
      <c r="S10" s="151"/>
    </row>
    <row r="11" spans="1:19" ht="26.4">
      <c r="A11" s="781"/>
      <c r="B11" s="503" t="s">
        <v>283</v>
      </c>
      <c r="C11" s="508">
        <v>1.6015999999999999</v>
      </c>
      <c r="D11" s="314"/>
      <c r="E11" s="314">
        <v>0.74280000000000002</v>
      </c>
      <c r="F11" s="314">
        <v>4.2512100000000004</v>
      </c>
      <c r="G11" s="315">
        <v>1.68204</v>
      </c>
      <c r="H11" s="505"/>
      <c r="I11" s="314"/>
      <c r="J11" s="314"/>
      <c r="K11" s="314">
        <v>11.82479</v>
      </c>
      <c r="L11" s="314">
        <v>8.04054</v>
      </c>
      <c r="M11" s="332">
        <v>9.1637799999999991</v>
      </c>
      <c r="O11" s="151"/>
      <c r="P11" s="151"/>
      <c r="Q11" s="151"/>
      <c r="R11" s="151"/>
      <c r="S11" s="151"/>
    </row>
    <row r="12" spans="1:19" ht="39.6">
      <c r="A12" s="781"/>
      <c r="B12" s="503" t="s">
        <v>284</v>
      </c>
      <c r="C12" s="508">
        <v>8.2082099999999993</v>
      </c>
      <c r="D12" s="314">
        <v>14.74954</v>
      </c>
      <c r="E12" s="314">
        <v>10.95636</v>
      </c>
      <c r="F12" s="314">
        <v>7.4396100000000001</v>
      </c>
      <c r="G12" s="315">
        <v>6.4025999999999996</v>
      </c>
      <c r="H12" s="505">
        <v>10.09732</v>
      </c>
      <c r="I12" s="314">
        <v>3.6529699999999998</v>
      </c>
      <c r="J12" s="314">
        <v>3.5842299999999998</v>
      </c>
      <c r="K12" s="314">
        <v>5.0920899999999998</v>
      </c>
      <c r="L12" s="314">
        <v>2.3986499999999999</v>
      </c>
      <c r="M12" s="332">
        <v>4.4410699999999999</v>
      </c>
      <c r="O12" s="151"/>
      <c r="P12" s="151"/>
      <c r="Q12" s="151"/>
      <c r="R12" s="151"/>
      <c r="S12" s="151"/>
    </row>
    <row r="13" spans="1:19" ht="26.4">
      <c r="A13" s="781"/>
      <c r="B13" s="503" t="s">
        <v>285</v>
      </c>
      <c r="C13" s="508">
        <v>9.2092100000000006</v>
      </c>
      <c r="D13" s="314">
        <v>9.9257899999999992</v>
      </c>
      <c r="E13" s="314">
        <v>11.42061</v>
      </c>
      <c r="F13" s="314">
        <v>5.1207700000000003</v>
      </c>
      <c r="G13" s="315">
        <v>5.5887099999999998</v>
      </c>
      <c r="H13" s="505"/>
      <c r="I13" s="314"/>
      <c r="J13" s="314"/>
      <c r="K13" s="314">
        <v>10.64851</v>
      </c>
      <c r="L13" s="314">
        <v>9.9324300000000001</v>
      </c>
      <c r="M13" s="332">
        <v>10.26863</v>
      </c>
      <c r="O13" s="151"/>
      <c r="P13" s="151"/>
      <c r="Q13" s="151"/>
      <c r="R13" s="151"/>
      <c r="S13" s="151"/>
    </row>
    <row r="14" spans="1:19" ht="26.4">
      <c r="A14" s="781"/>
      <c r="B14" s="503" t="s">
        <v>286</v>
      </c>
      <c r="C14" s="508"/>
      <c r="D14" s="314"/>
      <c r="E14" s="314"/>
      <c r="F14" s="314"/>
      <c r="G14" s="315"/>
      <c r="H14" s="505"/>
      <c r="I14" s="314"/>
      <c r="J14" s="314"/>
      <c r="K14" s="314">
        <v>3.8384200000000002</v>
      </c>
      <c r="L14" s="314">
        <v>3.7837800000000001</v>
      </c>
      <c r="M14" s="332">
        <v>4.4627400000000002</v>
      </c>
      <c r="O14" s="151"/>
      <c r="P14" s="151"/>
      <c r="Q14" s="151"/>
      <c r="R14" s="151"/>
      <c r="S14" s="151"/>
    </row>
    <row r="15" spans="1:19" ht="26.4">
      <c r="A15" s="781"/>
      <c r="B15" s="503" t="s">
        <v>289</v>
      </c>
      <c r="C15" s="508">
        <v>2.9028999999999998</v>
      </c>
      <c r="D15" s="314"/>
      <c r="E15" s="314"/>
      <c r="F15" s="314"/>
      <c r="G15" s="315"/>
      <c r="H15" s="505">
        <v>12.53041</v>
      </c>
      <c r="I15" s="314">
        <v>10.410959999999999</v>
      </c>
      <c r="J15" s="314"/>
      <c r="K15" s="314"/>
      <c r="L15" s="314"/>
      <c r="M15" s="332"/>
      <c r="O15" s="151"/>
      <c r="P15" s="151"/>
      <c r="Q15" s="151"/>
      <c r="R15" s="151"/>
      <c r="S15" s="151"/>
    </row>
    <row r="16" spans="1:19" ht="26.4">
      <c r="A16" s="781"/>
      <c r="B16" s="503" t="s">
        <v>290</v>
      </c>
      <c r="C16" s="508">
        <v>25.48638</v>
      </c>
      <c r="D16" s="314">
        <v>24.184259999999998</v>
      </c>
      <c r="E16" s="314">
        <v>33.725490000000001</v>
      </c>
      <c r="F16" s="314">
        <v>29.38053</v>
      </c>
      <c r="G16" s="315">
        <v>43.373489999999997</v>
      </c>
      <c r="H16" s="505"/>
      <c r="I16" s="314"/>
      <c r="J16" s="314"/>
      <c r="K16" s="314">
        <v>27.646170000000001</v>
      </c>
      <c r="L16" s="314">
        <v>43.682310000000001</v>
      </c>
      <c r="M16" s="332">
        <v>33.991950000000003</v>
      </c>
      <c r="O16" s="151"/>
      <c r="P16" s="151"/>
      <c r="Q16" s="151"/>
      <c r="R16" s="151"/>
      <c r="S16" s="151"/>
    </row>
    <row r="17" spans="1:19" ht="26.4">
      <c r="A17" s="781"/>
      <c r="B17" s="503" t="s">
        <v>291</v>
      </c>
      <c r="C17" s="508">
        <v>13.035019999999999</v>
      </c>
      <c r="D17" s="314">
        <v>12.85988</v>
      </c>
      <c r="E17" s="314">
        <v>8.8235299999999999</v>
      </c>
      <c r="F17" s="314">
        <v>17.522120000000001</v>
      </c>
      <c r="G17" s="315">
        <v>7.3293200000000001</v>
      </c>
      <c r="H17" s="505"/>
      <c r="I17" s="314"/>
      <c r="J17" s="314"/>
      <c r="K17" s="314">
        <v>8.0645199999999999</v>
      </c>
      <c r="L17" s="314">
        <v>5.5817800000000002</v>
      </c>
      <c r="M17" s="332">
        <v>4.5005499999999996</v>
      </c>
      <c r="O17" s="151"/>
      <c r="P17" s="151"/>
      <c r="Q17" s="151"/>
      <c r="R17" s="151"/>
      <c r="S17" s="151"/>
    </row>
    <row r="18" spans="1:19" ht="26.4">
      <c r="A18" s="781"/>
      <c r="B18" s="503" t="s">
        <v>292</v>
      </c>
      <c r="C18" s="508">
        <v>7.0038900000000002</v>
      </c>
      <c r="D18" s="314">
        <v>6.3339699999999999</v>
      </c>
      <c r="E18" s="314">
        <v>7.0588199999999999</v>
      </c>
      <c r="F18" s="314">
        <v>6.5486700000000004</v>
      </c>
      <c r="G18" s="315">
        <v>4.81928</v>
      </c>
      <c r="H18" s="505"/>
      <c r="I18" s="314"/>
      <c r="J18" s="314"/>
      <c r="K18" s="314">
        <v>0.37802000000000002</v>
      </c>
      <c r="L18" s="314">
        <v>6.2204899999999999</v>
      </c>
      <c r="M18" s="332">
        <v>4.53714</v>
      </c>
      <c r="O18" s="28"/>
      <c r="P18" s="28"/>
      <c r="Q18" s="28"/>
    </row>
    <row r="19" spans="1:19" ht="26.4">
      <c r="A19" s="781"/>
      <c r="B19" s="503" t="s">
        <v>293</v>
      </c>
      <c r="C19" s="508">
        <v>23.346299999999999</v>
      </c>
      <c r="D19" s="314">
        <v>22.456810000000001</v>
      </c>
      <c r="E19" s="314">
        <v>26.078430000000001</v>
      </c>
      <c r="F19" s="314">
        <v>26.725660000000001</v>
      </c>
      <c r="G19" s="315">
        <v>29.91968</v>
      </c>
      <c r="H19" s="505"/>
      <c r="I19" s="314"/>
      <c r="J19" s="314"/>
      <c r="K19" s="314">
        <v>35.66028</v>
      </c>
      <c r="L19" s="314">
        <v>23.021380000000001</v>
      </c>
      <c r="M19" s="332">
        <v>29.23527</v>
      </c>
      <c r="O19" s="24"/>
      <c r="P19" s="24"/>
      <c r="Q19" s="24"/>
    </row>
    <row r="20" spans="1:19" ht="26.4">
      <c r="A20" s="781"/>
      <c r="B20" s="503" t="s">
        <v>294</v>
      </c>
      <c r="C20" s="508">
        <v>4.86381</v>
      </c>
      <c r="D20" s="314">
        <v>4.6065300000000002</v>
      </c>
      <c r="E20" s="314">
        <v>3.1372499999999999</v>
      </c>
      <c r="F20" s="314">
        <v>2.4778799999999999</v>
      </c>
      <c r="G20" s="315">
        <v>1.30522</v>
      </c>
      <c r="H20" s="505"/>
      <c r="I20" s="314"/>
      <c r="J20" s="314"/>
      <c r="K20" s="314"/>
      <c r="L20" s="314">
        <v>0.86087000000000002</v>
      </c>
      <c r="M20" s="332">
        <v>1.0245200000000001</v>
      </c>
      <c r="O20" s="28"/>
      <c r="P20" s="28"/>
      <c r="Q20" s="28"/>
    </row>
    <row r="21" spans="1:19" ht="26.4">
      <c r="A21" s="781"/>
      <c r="B21" s="503" t="s">
        <v>295</v>
      </c>
      <c r="C21" s="508"/>
      <c r="D21" s="314"/>
      <c r="E21" s="314"/>
      <c r="F21" s="314"/>
      <c r="G21" s="315"/>
      <c r="H21" s="505"/>
      <c r="I21" s="314"/>
      <c r="J21" s="314"/>
      <c r="K21" s="314">
        <v>0.30242000000000002</v>
      </c>
      <c r="L21" s="314">
        <v>0.88863999999999999</v>
      </c>
      <c r="M21" s="332">
        <v>2.5612900000000001</v>
      </c>
      <c r="O21" s="151"/>
      <c r="P21" s="151"/>
      <c r="Q21" s="151"/>
      <c r="R21" s="151"/>
      <c r="S21" s="151"/>
    </row>
    <row r="22" spans="1:19" ht="26.4">
      <c r="A22" s="781"/>
      <c r="B22" s="503" t="s">
        <v>296</v>
      </c>
      <c r="C22" s="508">
        <v>1.1673199999999999</v>
      </c>
      <c r="D22" s="314"/>
      <c r="E22" s="314">
        <v>0.19608</v>
      </c>
      <c r="F22" s="314">
        <v>3.7168100000000002</v>
      </c>
      <c r="G22" s="315">
        <v>1.10442</v>
      </c>
      <c r="H22" s="505"/>
      <c r="I22" s="314"/>
      <c r="J22" s="314"/>
      <c r="K22" s="314">
        <v>5.8971799999999996</v>
      </c>
      <c r="L22" s="314">
        <v>2.7492399999999999</v>
      </c>
      <c r="M22" s="332">
        <v>2.8540100000000002</v>
      </c>
      <c r="O22" s="151"/>
      <c r="P22" s="151"/>
      <c r="Q22" s="151"/>
      <c r="R22" s="151"/>
      <c r="S22" s="151"/>
    </row>
    <row r="23" spans="1:19" ht="26.4">
      <c r="A23" s="781"/>
      <c r="B23" s="503" t="s">
        <v>297</v>
      </c>
      <c r="C23" s="508">
        <v>4.47471</v>
      </c>
      <c r="D23" s="314">
        <v>13.24376</v>
      </c>
      <c r="E23" s="314">
        <v>10.19608</v>
      </c>
      <c r="F23" s="314">
        <v>6.7256600000000004</v>
      </c>
      <c r="G23" s="315">
        <v>4.1164699999999996</v>
      </c>
      <c r="H23" s="505"/>
      <c r="I23" s="314"/>
      <c r="J23" s="314"/>
      <c r="K23" s="314">
        <v>4.81351</v>
      </c>
      <c r="L23" s="314">
        <v>1.5828899999999999</v>
      </c>
      <c r="M23" s="332">
        <v>3.6589800000000001</v>
      </c>
    </row>
    <row r="24" spans="1:19" ht="26.4">
      <c r="A24" s="781"/>
      <c r="B24" s="503" t="s">
        <v>298</v>
      </c>
      <c r="C24" s="508">
        <v>14.98054</v>
      </c>
      <c r="D24" s="314">
        <v>16.314779999999999</v>
      </c>
      <c r="E24" s="314">
        <v>10.78431</v>
      </c>
      <c r="F24" s="314">
        <v>6.9026500000000004</v>
      </c>
      <c r="G24" s="315">
        <v>8.0321300000000004</v>
      </c>
      <c r="H24" s="505"/>
      <c r="I24" s="314"/>
      <c r="J24" s="314"/>
      <c r="K24" s="314">
        <v>13.00403</v>
      </c>
      <c r="L24" s="314">
        <v>11.6912</v>
      </c>
      <c r="M24" s="332">
        <v>12.62349</v>
      </c>
    </row>
    <row r="25" spans="1:19" ht="26.4">
      <c r="A25" s="781"/>
      <c r="B25" s="503" t="s">
        <v>299</v>
      </c>
      <c r="C25" s="508"/>
      <c r="D25" s="314"/>
      <c r="E25" s="314"/>
      <c r="F25" s="314"/>
      <c r="G25" s="315"/>
      <c r="H25" s="505"/>
      <c r="I25" s="314"/>
      <c r="J25" s="314"/>
      <c r="K25" s="314">
        <v>4.2338699999999996</v>
      </c>
      <c r="L25" s="314">
        <v>3.72119</v>
      </c>
      <c r="M25" s="332">
        <v>5.01281</v>
      </c>
    </row>
    <row r="26" spans="1:19" ht="27" thickBot="1">
      <c r="A26" s="782"/>
      <c r="B26" s="504" t="s">
        <v>302</v>
      </c>
      <c r="C26" s="509">
        <v>5.6420199999999996</v>
      </c>
      <c r="D26" s="318"/>
      <c r="E26" s="318"/>
      <c r="F26" s="318"/>
      <c r="G26" s="319"/>
      <c r="H26" s="506"/>
      <c r="I26" s="318"/>
      <c r="J26" s="318"/>
      <c r="K26" s="318"/>
      <c r="L26" s="318"/>
      <c r="M26" s="513"/>
    </row>
    <row r="27" spans="1:19">
      <c r="A27" s="149" t="s">
        <v>28</v>
      </c>
      <c r="B27" s="149"/>
      <c r="C27" s="39"/>
      <c r="D27" s="39"/>
      <c r="E27" s="39"/>
      <c r="F27" s="39"/>
      <c r="G27" s="39"/>
      <c r="H27" s="39"/>
      <c r="I27" s="39"/>
      <c r="J27" s="39"/>
      <c r="K27" s="39"/>
      <c r="L27" s="39"/>
    </row>
    <row r="28" spans="1:19">
      <c r="A28" s="152" t="s">
        <v>327</v>
      </c>
      <c r="B28" s="155"/>
    </row>
    <row r="29" spans="1:19">
      <c r="A29" s="152" t="s">
        <v>367</v>
      </c>
    </row>
  </sheetData>
  <mergeCells count="4">
    <mergeCell ref="A1:M2"/>
    <mergeCell ref="C3:G3"/>
    <mergeCell ref="H3:M3"/>
    <mergeCell ref="A5:A26"/>
  </mergeCells>
  <hyperlinks>
    <hyperlink ref="P6" location="Content!B27" display="Back to Content Page" xr:uid="{00000000-0004-0000-3E00-000000000000}"/>
  </hyperlinks>
  <pageMargins left="0.7" right="0.7" top="0.75" bottom="0.75" header="0.3" footer="0.3"/>
  <pageSetup scale="73" orientation="landscape"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R24"/>
  <sheetViews>
    <sheetView workbookViewId="0">
      <selection sqref="A1:M2"/>
    </sheetView>
  </sheetViews>
  <sheetFormatPr defaultColWidth="9.21875" defaultRowHeight="14.4"/>
  <cols>
    <col min="1" max="1" width="15.21875" customWidth="1"/>
    <col min="2" max="2" width="65" customWidth="1"/>
    <col min="3" max="12" width="7.77734375" customWidth="1"/>
    <col min="13" max="13" width="9.21875" customWidth="1"/>
  </cols>
  <sheetData>
    <row r="1" spans="1:18">
      <c r="A1" s="783" t="s">
        <v>431</v>
      </c>
      <c r="B1" s="783"/>
      <c r="C1" s="783"/>
      <c r="D1" s="783"/>
      <c r="E1" s="783"/>
      <c r="F1" s="783"/>
      <c r="G1" s="783"/>
      <c r="H1" s="783"/>
      <c r="I1" s="783"/>
      <c r="J1" s="783"/>
      <c r="K1" s="783"/>
      <c r="L1" s="783"/>
      <c r="M1" s="783"/>
    </row>
    <row r="2" spans="1:18" ht="15" thickBot="1">
      <c r="A2" s="784"/>
      <c r="B2" s="784"/>
      <c r="C2" s="784"/>
      <c r="D2" s="784"/>
      <c r="E2" s="784"/>
      <c r="F2" s="784"/>
      <c r="G2" s="784"/>
      <c r="H2" s="784"/>
      <c r="I2" s="784"/>
      <c r="J2" s="784"/>
      <c r="K2" s="784"/>
      <c r="L2" s="784"/>
      <c r="M2" s="784"/>
    </row>
    <row r="3" spans="1:18" ht="15" thickBot="1">
      <c r="A3" s="207"/>
      <c r="B3" s="320"/>
      <c r="C3" s="795" t="s">
        <v>258</v>
      </c>
      <c r="D3" s="795"/>
      <c r="E3" s="795"/>
      <c r="F3" s="795"/>
      <c r="G3" s="795"/>
      <c r="H3" s="796" t="s">
        <v>11</v>
      </c>
      <c r="I3" s="795"/>
      <c r="J3" s="795"/>
      <c r="K3" s="795"/>
      <c r="L3" s="795"/>
      <c r="M3" s="795"/>
    </row>
    <row r="4" spans="1:18">
      <c r="A4" s="321"/>
      <c r="B4" s="502"/>
      <c r="C4" s="507">
        <v>2000</v>
      </c>
      <c r="D4" s="310">
        <v>2001</v>
      </c>
      <c r="E4" s="310">
        <v>2002</v>
      </c>
      <c r="F4" s="310">
        <v>2005</v>
      </c>
      <c r="G4" s="311">
        <v>2006</v>
      </c>
      <c r="H4" s="477">
        <v>2000</v>
      </c>
      <c r="I4" s="310">
        <v>2001</v>
      </c>
      <c r="J4" s="310">
        <v>2002</v>
      </c>
      <c r="K4" s="310">
        <v>2012</v>
      </c>
      <c r="L4" s="310">
        <v>2015</v>
      </c>
      <c r="M4" s="322">
        <v>2018</v>
      </c>
    </row>
    <row r="5" spans="1:18" ht="23.25" customHeight="1">
      <c r="A5" s="792" t="s">
        <v>430</v>
      </c>
      <c r="B5" s="503" t="s">
        <v>303</v>
      </c>
      <c r="C5" s="508">
        <v>26.391749999999998</v>
      </c>
      <c r="D5" s="314">
        <v>28.545780000000001</v>
      </c>
      <c r="E5" s="314">
        <v>22.75132</v>
      </c>
      <c r="F5" s="314">
        <v>28.08511</v>
      </c>
      <c r="G5" s="315">
        <v>39.669420000000002</v>
      </c>
      <c r="H5" s="505"/>
      <c r="I5" s="314"/>
      <c r="J5" s="314"/>
      <c r="K5" s="314">
        <v>16.766950000000001</v>
      </c>
      <c r="L5" s="314">
        <v>29.538589999999999</v>
      </c>
      <c r="M5" s="213">
        <v>22.51726</v>
      </c>
      <c r="R5" s="48" t="s">
        <v>12</v>
      </c>
    </row>
    <row r="6" spans="1:18" ht="26.4">
      <c r="A6" s="793"/>
      <c r="B6" s="503" t="s">
        <v>304</v>
      </c>
      <c r="C6" s="508">
        <v>11.13402</v>
      </c>
      <c r="D6" s="314">
        <v>10.412929999999999</v>
      </c>
      <c r="E6" s="314">
        <v>12.698410000000001</v>
      </c>
      <c r="F6" s="314">
        <v>13.61702</v>
      </c>
      <c r="G6" s="315">
        <v>4.6044900000000002</v>
      </c>
      <c r="H6" s="505"/>
      <c r="I6" s="314"/>
      <c r="J6" s="314"/>
      <c r="K6" s="314">
        <v>9.0653799999999993</v>
      </c>
      <c r="L6" s="314">
        <v>3.49288</v>
      </c>
      <c r="M6" s="213">
        <v>4.9920299999999997</v>
      </c>
    </row>
    <row r="7" spans="1:18" ht="26.4">
      <c r="A7" s="793"/>
      <c r="B7" s="503" t="s">
        <v>305</v>
      </c>
      <c r="C7" s="508">
        <v>9.0721600000000002</v>
      </c>
      <c r="D7" s="314">
        <v>8.2585300000000004</v>
      </c>
      <c r="E7" s="314">
        <v>8.9947099999999995</v>
      </c>
      <c r="F7" s="314">
        <v>7.8723400000000003</v>
      </c>
      <c r="G7" s="315">
        <v>5.07674</v>
      </c>
      <c r="H7" s="505"/>
      <c r="I7" s="314"/>
      <c r="J7" s="314"/>
      <c r="K7" s="314">
        <v>0.88246999999999998</v>
      </c>
      <c r="L7" s="314">
        <v>6.7701599999999997</v>
      </c>
      <c r="M7" s="213">
        <v>1.91184</v>
      </c>
    </row>
    <row r="8" spans="1:18" ht="26.4">
      <c r="A8" s="793"/>
      <c r="B8" s="503" t="s">
        <v>306</v>
      </c>
      <c r="C8" s="508">
        <v>31.752579999999998</v>
      </c>
      <c r="D8" s="314">
        <v>28.186710000000001</v>
      </c>
      <c r="E8" s="314">
        <v>26.98413</v>
      </c>
      <c r="F8" s="314">
        <v>31.489360000000001</v>
      </c>
      <c r="G8" s="315">
        <v>32.821719999999999</v>
      </c>
      <c r="H8" s="505"/>
      <c r="I8" s="314"/>
      <c r="J8" s="314"/>
      <c r="K8" s="314">
        <v>34.977939999999997</v>
      </c>
      <c r="L8" s="314">
        <v>22.63907</v>
      </c>
      <c r="M8" s="213">
        <v>26.181629999999998</v>
      </c>
    </row>
    <row r="9" spans="1:18" ht="26.4">
      <c r="A9" s="793"/>
      <c r="B9" s="503" t="s">
        <v>307</v>
      </c>
      <c r="C9" s="508">
        <v>4.3299000000000003</v>
      </c>
      <c r="D9" s="314">
        <v>4.4883300000000004</v>
      </c>
      <c r="E9" s="314">
        <v>3.7037</v>
      </c>
      <c r="F9" s="314">
        <v>2.7659600000000002</v>
      </c>
      <c r="G9" s="315">
        <v>3.65998</v>
      </c>
      <c r="H9" s="505"/>
      <c r="I9" s="314"/>
      <c r="J9" s="314"/>
      <c r="K9" s="314"/>
      <c r="L9" s="314">
        <v>2.0267400000000002</v>
      </c>
      <c r="M9" s="213">
        <v>1.8056300000000001</v>
      </c>
    </row>
    <row r="10" spans="1:18" ht="26.4">
      <c r="A10" s="793"/>
      <c r="B10" s="503" t="s">
        <v>308</v>
      </c>
      <c r="C10" s="508"/>
      <c r="D10" s="314"/>
      <c r="E10" s="314"/>
      <c r="F10" s="314"/>
      <c r="G10" s="315"/>
      <c r="H10" s="505"/>
      <c r="I10" s="314"/>
      <c r="J10" s="314"/>
      <c r="K10" s="314">
        <v>1.4039299999999999</v>
      </c>
      <c r="L10" s="314">
        <v>4.5278099999999997</v>
      </c>
      <c r="M10" s="213">
        <v>8.1784400000000002</v>
      </c>
    </row>
    <row r="11" spans="1:18" ht="26.4">
      <c r="A11" s="793"/>
      <c r="B11" s="503" t="s">
        <v>309</v>
      </c>
      <c r="C11" s="508">
        <v>2.0618599999999998</v>
      </c>
      <c r="D11" s="314"/>
      <c r="E11" s="314">
        <v>1.2345699999999999</v>
      </c>
      <c r="F11" s="314">
        <v>4.8936200000000003</v>
      </c>
      <c r="G11" s="315">
        <v>2.3612799999999998</v>
      </c>
      <c r="H11" s="505"/>
      <c r="I11" s="314"/>
      <c r="J11" s="314"/>
      <c r="K11" s="314">
        <v>21.259530000000002</v>
      </c>
      <c r="L11" s="314">
        <v>16.257010000000001</v>
      </c>
      <c r="M11" s="213">
        <v>18.321829999999999</v>
      </c>
      <c r="N11" s="15" t="s">
        <v>16</v>
      </c>
    </row>
    <row r="12" spans="1:18" ht="26.4">
      <c r="A12" s="793"/>
      <c r="B12" s="503" t="s">
        <v>310</v>
      </c>
      <c r="C12" s="508">
        <v>12.164949999999999</v>
      </c>
      <c r="D12" s="314">
        <v>16.157990000000002</v>
      </c>
      <c r="E12" s="314">
        <v>11.64021</v>
      </c>
      <c r="F12" s="314">
        <v>8.2978699999999996</v>
      </c>
      <c r="G12" s="315">
        <v>9.0909099999999992</v>
      </c>
      <c r="H12" s="505"/>
      <c r="I12" s="314"/>
      <c r="J12" s="314"/>
      <c r="K12" s="314">
        <v>5.5354999999999999</v>
      </c>
      <c r="L12" s="314">
        <v>3.6653699999999998</v>
      </c>
      <c r="M12" s="213">
        <v>5.5762099999999997</v>
      </c>
    </row>
    <row r="13" spans="1:18" ht="26.4">
      <c r="A13" s="793"/>
      <c r="B13" s="503" t="s">
        <v>311</v>
      </c>
      <c r="C13" s="508">
        <v>3.0927799999999999</v>
      </c>
      <c r="D13" s="314">
        <v>3.9497300000000002</v>
      </c>
      <c r="E13" s="314">
        <v>11.99295</v>
      </c>
      <c r="F13" s="314">
        <v>2.97872</v>
      </c>
      <c r="G13" s="315">
        <v>2.7154699999999998</v>
      </c>
      <c r="H13" s="505"/>
      <c r="I13" s="314"/>
      <c r="J13" s="314"/>
      <c r="K13" s="314">
        <v>6.8993200000000003</v>
      </c>
      <c r="L13" s="314">
        <v>7.2013800000000003</v>
      </c>
      <c r="M13" s="213">
        <v>6.8507699999999998</v>
      </c>
    </row>
    <row r="14" spans="1:18" ht="26.4">
      <c r="A14" s="793"/>
      <c r="B14" s="503" t="s">
        <v>312</v>
      </c>
      <c r="C14" s="508"/>
      <c r="D14" s="314"/>
      <c r="E14" s="314"/>
      <c r="F14" s="314"/>
      <c r="G14" s="315"/>
      <c r="H14" s="505"/>
      <c r="I14" s="314"/>
      <c r="J14" s="314"/>
      <c r="K14" s="314">
        <v>3.20899</v>
      </c>
      <c r="L14" s="314">
        <v>3.8809800000000001</v>
      </c>
      <c r="M14" s="213">
        <v>3.6643699999999999</v>
      </c>
    </row>
    <row r="15" spans="1:18" ht="26.4">
      <c r="A15" s="794"/>
      <c r="B15" s="503" t="s">
        <v>315</v>
      </c>
      <c r="C15" s="508"/>
      <c r="D15" s="314"/>
      <c r="E15" s="314"/>
      <c r="F15" s="314"/>
      <c r="G15" s="315"/>
      <c r="H15" s="505"/>
      <c r="I15" s="314"/>
      <c r="J15" s="314"/>
      <c r="K15" s="314"/>
      <c r="L15" s="314"/>
      <c r="M15" s="213"/>
    </row>
    <row r="16" spans="1:18" ht="26.4">
      <c r="A16" s="789" t="s">
        <v>345</v>
      </c>
      <c r="B16" s="503" t="s">
        <v>287</v>
      </c>
      <c r="C16" s="508">
        <v>6.2062099999999996</v>
      </c>
      <c r="D16" s="314">
        <v>4.5454499999999998</v>
      </c>
      <c r="E16" s="314">
        <v>4.1782700000000004</v>
      </c>
      <c r="F16" s="314">
        <v>6.8598999999999997</v>
      </c>
      <c r="G16" s="315">
        <v>4.0694499999999998</v>
      </c>
      <c r="H16" s="505">
        <v>7.2992699999999999</v>
      </c>
      <c r="I16" s="314">
        <v>5.4794499999999999</v>
      </c>
      <c r="J16" s="314">
        <v>4.8984500000000004</v>
      </c>
      <c r="K16" s="314">
        <v>12.552239999999999</v>
      </c>
      <c r="L16" s="314">
        <v>11.6723</v>
      </c>
      <c r="M16" s="213">
        <v>15.35962</v>
      </c>
    </row>
    <row r="17" spans="1:13" ht="26.4">
      <c r="A17" s="790"/>
      <c r="B17" s="503" t="s">
        <v>288</v>
      </c>
      <c r="C17" s="508">
        <v>90.890889999999999</v>
      </c>
      <c r="D17" s="314">
        <v>95.454549999999998</v>
      </c>
      <c r="E17" s="314">
        <v>95.821730000000002</v>
      </c>
      <c r="F17" s="314">
        <v>93.140100000000004</v>
      </c>
      <c r="G17" s="315">
        <v>95.930549999999997</v>
      </c>
      <c r="H17" s="505">
        <v>80.170320000000004</v>
      </c>
      <c r="I17" s="314">
        <v>84.109589999999997</v>
      </c>
      <c r="J17" s="314">
        <v>95.101550000000003</v>
      </c>
      <c r="K17" s="314">
        <v>87.447760000000002</v>
      </c>
      <c r="L17" s="314">
        <v>88.327699999999993</v>
      </c>
      <c r="M17" s="213">
        <v>84.640379999999993</v>
      </c>
    </row>
    <row r="18" spans="1:13" ht="26.4">
      <c r="A18" s="790"/>
      <c r="B18" s="503" t="s">
        <v>300</v>
      </c>
      <c r="C18" s="508">
        <v>6.0311300000000001</v>
      </c>
      <c r="D18" s="314">
        <v>4.6065300000000002</v>
      </c>
      <c r="E18" s="314">
        <v>3.3333300000000001</v>
      </c>
      <c r="F18" s="314">
        <v>6.1946899999999996</v>
      </c>
      <c r="G18" s="315">
        <v>2.40964</v>
      </c>
      <c r="H18" s="505"/>
      <c r="I18" s="314"/>
      <c r="J18" s="314"/>
      <c r="K18" s="314">
        <v>6.1996000000000002</v>
      </c>
      <c r="L18" s="314">
        <v>4.4987500000000002</v>
      </c>
      <c r="M18" s="213">
        <v>6.4398099999999996</v>
      </c>
    </row>
    <row r="19" spans="1:13" ht="26.4">
      <c r="A19" s="790"/>
      <c r="B19" s="503" t="s">
        <v>301</v>
      </c>
      <c r="C19" s="508">
        <v>88.326849999999993</v>
      </c>
      <c r="D19" s="314">
        <v>95.393469999999994</v>
      </c>
      <c r="E19" s="314">
        <v>96.666669999999996</v>
      </c>
      <c r="F19" s="314">
        <v>93.805310000000006</v>
      </c>
      <c r="G19" s="315">
        <v>97.590360000000004</v>
      </c>
      <c r="H19" s="505"/>
      <c r="I19" s="314"/>
      <c r="J19" s="314"/>
      <c r="K19" s="314">
        <v>93.800399999999996</v>
      </c>
      <c r="L19" s="314">
        <v>95.501249999999999</v>
      </c>
      <c r="M19" s="213">
        <v>93.560190000000006</v>
      </c>
    </row>
    <row r="20" spans="1:13" ht="26.4">
      <c r="A20" s="790"/>
      <c r="B20" s="503" t="s">
        <v>313</v>
      </c>
      <c r="C20" s="508">
        <v>6.39175</v>
      </c>
      <c r="D20" s="314">
        <v>4.4883300000000004</v>
      </c>
      <c r="E20" s="314">
        <v>4.9382700000000002</v>
      </c>
      <c r="F20" s="314">
        <v>7.6595700000000004</v>
      </c>
      <c r="G20" s="315">
        <v>6.0212500000000002</v>
      </c>
      <c r="H20" s="505"/>
      <c r="I20" s="314"/>
      <c r="J20" s="314"/>
      <c r="K20" s="314">
        <v>22.663460000000001</v>
      </c>
      <c r="L20" s="314">
        <v>22.81156</v>
      </c>
      <c r="M20" s="213">
        <v>28.305890000000002</v>
      </c>
    </row>
    <row r="21" spans="1:13" ht="27" thickBot="1">
      <c r="A21" s="791"/>
      <c r="B21" s="504" t="s">
        <v>314</v>
      </c>
      <c r="C21" s="509">
        <v>93.608249999999998</v>
      </c>
      <c r="D21" s="318">
        <v>95.511669999999995</v>
      </c>
      <c r="E21" s="318">
        <v>95.061729999999997</v>
      </c>
      <c r="F21" s="318">
        <v>92.340429999999998</v>
      </c>
      <c r="G21" s="319">
        <v>93.978750000000005</v>
      </c>
      <c r="H21" s="506"/>
      <c r="I21" s="318"/>
      <c r="J21" s="318"/>
      <c r="K21" s="318">
        <v>77.336539999999999</v>
      </c>
      <c r="L21" s="318">
        <v>77.18844</v>
      </c>
      <c r="M21" s="215">
        <v>71.694109999999995</v>
      </c>
    </row>
    <row r="22" spans="1:13">
      <c r="A22" s="149" t="s">
        <v>28</v>
      </c>
      <c r="B22" s="149"/>
      <c r="C22" s="39"/>
      <c r="D22" s="39"/>
      <c r="E22" s="39"/>
      <c r="F22" s="39"/>
      <c r="G22" s="39"/>
      <c r="H22" s="39"/>
      <c r="I22" s="39"/>
      <c r="J22" s="39"/>
      <c r="K22" s="39"/>
      <c r="L22" s="39"/>
    </row>
    <row r="23" spans="1:13">
      <c r="A23" s="152" t="s">
        <v>327</v>
      </c>
      <c r="B23" s="155"/>
    </row>
    <row r="24" spans="1:13">
      <c r="A24" s="152" t="s">
        <v>367</v>
      </c>
    </row>
  </sheetData>
  <mergeCells count="5">
    <mergeCell ref="A1:M2"/>
    <mergeCell ref="C3:G3"/>
    <mergeCell ref="H3:M3"/>
    <mergeCell ref="A5:A15"/>
    <mergeCell ref="A16:A21"/>
  </mergeCells>
  <hyperlinks>
    <hyperlink ref="R5" location="Content!B27" display="Back to Content Page" xr:uid="{00000000-0004-0000-3F00-000000000000}"/>
  </hyperlinks>
  <pageMargins left="0.7" right="0.7" top="0.75" bottom="0.75" header="0.3" footer="0.3"/>
  <pageSetup scale="73" orientation="landscape" r:id="rId1"/>
  <headerFoot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W30"/>
  <sheetViews>
    <sheetView workbookViewId="0">
      <selection activeCell="A3" sqref="A3"/>
    </sheetView>
  </sheetViews>
  <sheetFormatPr defaultColWidth="9.21875" defaultRowHeight="14.4"/>
  <cols>
    <col min="1" max="1" width="15.21875" customWidth="1"/>
    <col min="2" max="2" width="65" customWidth="1"/>
    <col min="3" max="16" width="7.77734375" customWidth="1"/>
    <col min="17" max="17" width="8.77734375" customWidth="1"/>
  </cols>
  <sheetData>
    <row r="1" spans="1:23">
      <c r="A1" s="783" t="s">
        <v>722</v>
      </c>
      <c r="B1" s="783"/>
      <c r="C1" s="783"/>
      <c r="D1" s="783"/>
      <c r="E1" s="783"/>
      <c r="F1" s="783"/>
      <c r="G1" s="783"/>
      <c r="H1" s="783"/>
      <c r="I1" s="783"/>
      <c r="J1" s="783"/>
      <c r="K1" s="783"/>
      <c r="L1" s="783"/>
      <c r="M1" s="783"/>
      <c r="N1" s="783"/>
      <c r="O1" s="783"/>
      <c r="P1" s="783"/>
      <c r="Q1" s="783"/>
    </row>
    <row r="2" spans="1:23" ht="15" thickBot="1">
      <c r="A2" s="784"/>
      <c r="B2" s="784"/>
      <c r="C2" s="784"/>
      <c r="D2" s="784"/>
      <c r="E2" s="784"/>
      <c r="F2" s="784"/>
      <c r="G2" s="784"/>
      <c r="H2" s="784"/>
      <c r="I2" s="784"/>
      <c r="J2" s="784"/>
      <c r="K2" s="784"/>
      <c r="L2" s="784"/>
      <c r="M2" s="784"/>
      <c r="N2" s="784"/>
      <c r="O2" s="784"/>
      <c r="P2" s="784"/>
      <c r="Q2" s="784"/>
    </row>
    <row r="3" spans="1:23" ht="15" thickBot="1">
      <c r="A3" s="207" t="s">
        <v>15</v>
      </c>
      <c r="B3" s="320"/>
      <c r="C3" s="797" t="s">
        <v>10</v>
      </c>
      <c r="D3" s="798"/>
      <c r="E3" s="798"/>
      <c r="F3" s="798"/>
      <c r="G3" s="798"/>
      <c r="H3" s="798"/>
      <c r="I3" s="798"/>
      <c r="J3" s="798"/>
      <c r="K3" s="798"/>
      <c r="L3" s="798"/>
      <c r="M3" s="331"/>
      <c r="N3" s="331"/>
      <c r="O3" s="331"/>
      <c r="P3" s="514"/>
      <c r="Q3" s="519" t="s">
        <v>9</v>
      </c>
    </row>
    <row r="4" spans="1:23">
      <c r="A4" s="307"/>
      <c r="B4" s="502"/>
      <c r="C4" s="507">
        <v>2005</v>
      </c>
      <c r="D4" s="310">
        <v>2006</v>
      </c>
      <c r="E4" s="310">
        <v>2007</v>
      </c>
      <c r="F4" s="310">
        <v>2008</v>
      </c>
      <c r="G4" s="310">
        <v>2009</v>
      </c>
      <c r="H4" s="310">
        <v>2010</v>
      </c>
      <c r="I4" s="310">
        <v>2014</v>
      </c>
      <c r="J4" s="310">
        <v>2015</v>
      </c>
      <c r="K4" s="310">
        <v>2016</v>
      </c>
      <c r="L4" s="310">
        <v>2017</v>
      </c>
      <c r="M4" s="310">
        <v>2018</v>
      </c>
      <c r="N4" s="310">
        <v>2019</v>
      </c>
      <c r="O4" s="310">
        <v>2020</v>
      </c>
      <c r="P4" s="311">
        <v>2022</v>
      </c>
      <c r="Q4" s="515">
        <v>2018</v>
      </c>
    </row>
    <row r="5" spans="1:23" ht="26.4">
      <c r="A5" s="781" t="s">
        <v>346</v>
      </c>
      <c r="B5" s="503" t="s">
        <v>277</v>
      </c>
      <c r="C5" s="508">
        <v>1.5195000000000001</v>
      </c>
      <c r="D5" s="314">
        <v>1.3849</v>
      </c>
      <c r="E5" s="314">
        <v>1.28264</v>
      </c>
      <c r="F5" s="314">
        <v>1.0246999999999999</v>
      </c>
      <c r="G5" s="314">
        <v>1.1241699999999999</v>
      </c>
      <c r="H5" s="314">
        <v>0.89053000000000004</v>
      </c>
      <c r="I5" s="314">
        <v>1.1584300000000001</v>
      </c>
      <c r="J5" s="314">
        <v>1.27966</v>
      </c>
      <c r="K5" s="314">
        <v>2.2105999999999999</v>
      </c>
      <c r="L5" s="314">
        <v>3.0879099999999999</v>
      </c>
      <c r="M5" s="314">
        <v>2.48631</v>
      </c>
      <c r="N5" s="314">
        <v>3.7613400000000001</v>
      </c>
      <c r="O5" s="314">
        <v>9.3437800000000006</v>
      </c>
      <c r="P5" s="315">
        <v>5.4434800000000001</v>
      </c>
      <c r="Q5" s="516"/>
    </row>
    <row r="6" spans="1:23" ht="26.4">
      <c r="A6" s="781"/>
      <c r="B6" s="503" t="s">
        <v>278</v>
      </c>
      <c r="C6" s="508">
        <v>16.246179999999999</v>
      </c>
      <c r="D6" s="314">
        <v>14.99654</v>
      </c>
      <c r="E6" s="314">
        <v>11.38434</v>
      </c>
      <c r="F6" s="314">
        <v>10.5093</v>
      </c>
      <c r="G6" s="314">
        <v>11.631320000000001</v>
      </c>
      <c r="H6" s="314">
        <v>15.48884</v>
      </c>
      <c r="I6" s="314">
        <v>7.4276</v>
      </c>
      <c r="J6" s="314">
        <v>13.00225</v>
      </c>
      <c r="K6" s="314">
        <v>7.8694800000000003</v>
      </c>
      <c r="L6" s="314">
        <v>7.4159600000000001</v>
      </c>
      <c r="M6" s="314">
        <v>6.3367300000000002</v>
      </c>
      <c r="N6" s="314">
        <v>6.8673999999999999</v>
      </c>
      <c r="O6" s="314">
        <v>9.9837699999999998</v>
      </c>
      <c r="P6" s="315">
        <v>9.5883500000000002</v>
      </c>
      <c r="Q6" s="516"/>
      <c r="T6" s="48" t="s">
        <v>12</v>
      </c>
    </row>
    <row r="7" spans="1:23" ht="26.4">
      <c r="A7" s="781"/>
      <c r="B7" s="503" t="s">
        <v>279</v>
      </c>
      <c r="C7" s="508">
        <v>14.564220000000001</v>
      </c>
      <c r="D7" s="314">
        <v>12.147589999999999</v>
      </c>
      <c r="E7" s="314">
        <v>18.389500000000002</v>
      </c>
      <c r="F7" s="314">
        <v>17.017379999999999</v>
      </c>
      <c r="G7" s="314">
        <v>15.53398</v>
      </c>
      <c r="H7" s="314">
        <v>12.25113</v>
      </c>
      <c r="I7" s="314">
        <v>13.83986</v>
      </c>
      <c r="J7" s="314">
        <v>5.8498700000000001</v>
      </c>
      <c r="K7" s="314">
        <v>7.99193</v>
      </c>
      <c r="L7" s="314">
        <v>7.4124100000000004</v>
      </c>
      <c r="M7" s="314">
        <v>8.9406300000000005</v>
      </c>
      <c r="N7" s="314">
        <v>7.9060300000000003</v>
      </c>
      <c r="O7" s="314">
        <v>8.9036000000000008</v>
      </c>
      <c r="P7" s="315">
        <v>10.94055</v>
      </c>
      <c r="Q7" s="516"/>
      <c r="S7" s="28"/>
      <c r="T7" s="28"/>
      <c r="U7" s="28"/>
    </row>
    <row r="8" spans="1:23" ht="26.4">
      <c r="A8" s="781"/>
      <c r="B8" s="503" t="s">
        <v>280</v>
      </c>
      <c r="C8" s="508">
        <v>42.909019999999998</v>
      </c>
      <c r="D8" s="314">
        <v>49.401519999999998</v>
      </c>
      <c r="E8" s="314">
        <v>43.898000000000003</v>
      </c>
      <c r="F8" s="314">
        <v>46.288499999999999</v>
      </c>
      <c r="G8" s="314">
        <v>44.85181</v>
      </c>
      <c r="H8" s="314">
        <v>47.299790000000002</v>
      </c>
      <c r="I8" s="314">
        <v>45.202730000000003</v>
      </c>
      <c r="J8" s="314">
        <v>43.592179999999999</v>
      </c>
      <c r="K8" s="314">
        <v>48.335430000000002</v>
      </c>
      <c r="L8" s="314">
        <v>40.896169999999998</v>
      </c>
      <c r="M8" s="314">
        <v>38.319389999999999</v>
      </c>
      <c r="N8" s="314">
        <v>33.911079999999998</v>
      </c>
      <c r="O8" s="314">
        <v>29.020980000000002</v>
      </c>
      <c r="P8" s="315">
        <v>33.184139999999999</v>
      </c>
      <c r="Q8" s="516"/>
      <c r="S8" s="151"/>
      <c r="T8" s="151"/>
      <c r="U8" s="151"/>
      <c r="V8" s="151"/>
      <c r="W8" s="151"/>
    </row>
    <row r="9" spans="1:23" ht="26.4">
      <c r="A9" s="781"/>
      <c r="B9" s="503" t="s">
        <v>281</v>
      </c>
      <c r="C9" s="508">
        <v>10.626910000000001</v>
      </c>
      <c r="D9" s="314">
        <v>10.28786</v>
      </c>
      <c r="E9" s="314">
        <v>12.932600000000001</v>
      </c>
      <c r="F9" s="314">
        <v>10.295820000000001</v>
      </c>
      <c r="G9" s="314">
        <v>10.404960000000001</v>
      </c>
      <c r="H9" s="314">
        <v>11.894920000000001</v>
      </c>
      <c r="I9" s="314">
        <v>9.9795599999999993</v>
      </c>
      <c r="J9" s="314">
        <v>10.29059</v>
      </c>
      <c r="K9" s="314">
        <v>9.1501800000000006</v>
      </c>
      <c r="L9" s="314">
        <v>9.8784700000000001</v>
      </c>
      <c r="M9" s="314">
        <v>8.15442</v>
      </c>
      <c r="N9" s="314">
        <v>8.5875299999999992</v>
      </c>
      <c r="O9" s="314">
        <v>8.8099399999999992</v>
      </c>
      <c r="P9" s="315">
        <v>8.0690899999999992</v>
      </c>
      <c r="Q9" s="516"/>
      <c r="S9" s="151"/>
      <c r="T9" s="151"/>
      <c r="U9" s="151"/>
      <c r="V9" s="151"/>
      <c r="W9" s="151"/>
    </row>
    <row r="10" spans="1:23" ht="26.4">
      <c r="A10" s="781"/>
      <c r="B10" s="503" t="s">
        <v>282</v>
      </c>
      <c r="C10" s="508">
        <v>3.2110099999999999</v>
      </c>
      <c r="D10" s="314">
        <v>1.3948</v>
      </c>
      <c r="E10" s="314">
        <v>2.0036399999999999</v>
      </c>
      <c r="F10" s="314">
        <v>3.0192100000000002</v>
      </c>
      <c r="G10" s="314">
        <v>2.7401599999999999</v>
      </c>
      <c r="H10" s="314">
        <v>1.38032</v>
      </c>
      <c r="I10" s="314">
        <v>7.5400299999999998</v>
      </c>
      <c r="J10" s="314">
        <v>7.8417199999999996</v>
      </c>
      <c r="K10" s="314">
        <v>6.5424600000000002</v>
      </c>
      <c r="L10" s="314">
        <v>6.3463900000000004</v>
      </c>
      <c r="M10" s="314">
        <v>9.6092499999999994</v>
      </c>
      <c r="N10" s="314">
        <v>7.9551800000000004</v>
      </c>
      <c r="O10" s="314">
        <v>7.0897899999999998</v>
      </c>
      <c r="P10" s="315">
        <v>7.9335599999999999</v>
      </c>
      <c r="Q10" s="516"/>
      <c r="S10" s="151"/>
      <c r="T10" s="151"/>
      <c r="U10" s="151"/>
      <c r="V10" s="151"/>
      <c r="W10" s="151"/>
    </row>
    <row r="11" spans="1:23" ht="26.4">
      <c r="A11" s="781"/>
      <c r="B11" s="503" t="s">
        <v>283</v>
      </c>
      <c r="C11" s="508">
        <v>6.25</v>
      </c>
      <c r="D11" s="314">
        <v>4.61965</v>
      </c>
      <c r="E11" s="314">
        <v>6.3979999999999997</v>
      </c>
      <c r="F11" s="314">
        <v>6.7032600000000002</v>
      </c>
      <c r="G11" s="314">
        <v>8.4504300000000008</v>
      </c>
      <c r="H11" s="314">
        <v>5.6485000000000003</v>
      </c>
      <c r="I11" s="314">
        <v>5.0187400000000002</v>
      </c>
      <c r="J11" s="314">
        <v>7.3999300000000003</v>
      </c>
      <c r="K11" s="314">
        <v>7.5484799999999996</v>
      </c>
      <c r="L11" s="314">
        <v>6.73726</v>
      </c>
      <c r="M11" s="314">
        <v>6.0780200000000004</v>
      </c>
      <c r="N11" s="314">
        <v>12.552009999999999</v>
      </c>
      <c r="O11" s="314">
        <v>8.4009699999999992</v>
      </c>
      <c r="P11" s="315">
        <v>7.5143399999999998</v>
      </c>
      <c r="Q11" s="516"/>
      <c r="S11" s="151"/>
      <c r="T11" s="151"/>
      <c r="U11" s="151"/>
      <c r="V11" s="151"/>
      <c r="W11" s="151"/>
    </row>
    <row r="12" spans="1:23" ht="39.6">
      <c r="A12" s="781"/>
      <c r="B12" s="503" t="s">
        <v>284</v>
      </c>
      <c r="C12" s="508">
        <v>1.2041299999999999</v>
      </c>
      <c r="D12" s="314">
        <v>1.95865</v>
      </c>
      <c r="E12" s="314">
        <v>0.99422999999999995</v>
      </c>
      <c r="F12" s="314">
        <v>1.4028700000000001</v>
      </c>
      <c r="G12" s="314">
        <v>1.3924399999999999</v>
      </c>
      <c r="H12" s="314">
        <v>1.20221</v>
      </c>
      <c r="I12" s="314">
        <v>1.1516200000000001</v>
      </c>
      <c r="J12" s="314">
        <v>1.69859</v>
      </c>
      <c r="K12" s="314">
        <v>1.7109000000000001</v>
      </c>
      <c r="L12" s="314">
        <v>2.2102200000000001</v>
      </c>
      <c r="M12" s="314">
        <v>2.3653499999999998</v>
      </c>
      <c r="N12" s="314">
        <v>1.75617</v>
      </c>
      <c r="O12" s="314">
        <v>2.2383899999999999</v>
      </c>
      <c r="P12" s="315">
        <v>1.91011</v>
      </c>
      <c r="Q12" s="516"/>
      <c r="S12" s="151"/>
      <c r="T12" s="151"/>
      <c r="U12" s="151"/>
      <c r="V12" s="151"/>
      <c r="W12" s="151"/>
    </row>
    <row r="13" spans="1:23" ht="26.4">
      <c r="A13" s="781"/>
      <c r="B13" s="503" t="s">
        <v>285</v>
      </c>
      <c r="C13" s="508">
        <v>3.125</v>
      </c>
      <c r="D13" s="314">
        <v>3.5611799999999998</v>
      </c>
      <c r="E13" s="314">
        <v>2.3603499999999999</v>
      </c>
      <c r="F13" s="314">
        <v>3.0558100000000001</v>
      </c>
      <c r="G13" s="314">
        <v>3.0722999999999998</v>
      </c>
      <c r="H13" s="314">
        <v>2.60162</v>
      </c>
      <c r="I13" s="314">
        <v>7.5434400000000004</v>
      </c>
      <c r="J13" s="314">
        <v>6.9429100000000004</v>
      </c>
      <c r="K13" s="314">
        <v>6.9461899999999996</v>
      </c>
      <c r="L13" s="314">
        <v>14.863899999999999</v>
      </c>
      <c r="M13" s="314">
        <v>16.372679999999999</v>
      </c>
      <c r="N13" s="314">
        <v>15.110910000000001</v>
      </c>
      <c r="O13" s="314">
        <v>14.47927</v>
      </c>
      <c r="P13" s="315">
        <v>13.56301</v>
      </c>
      <c r="Q13" s="516"/>
      <c r="S13" s="151"/>
      <c r="T13" s="151"/>
      <c r="U13" s="151"/>
      <c r="V13" s="151"/>
      <c r="W13" s="151"/>
    </row>
    <row r="14" spans="1:23" ht="26.4">
      <c r="A14" s="781"/>
      <c r="B14" s="503" t="s">
        <v>286</v>
      </c>
      <c r="C14" s="508">
        <v>0.10512000000000001</v>
      </c>
      <c r="D14" s="314"/>
      <c r="E14" s="314"/>
      <c r="F14" s="314"/>
      <c r="G14" s="314">
        <v>0.28743000000000002</v>
      </c>
      <c r="H14" s="314">
        <v>0.1145</v>
      </c>
      <c r="I14" s="314">
        <v>1.1379900000000001</v>
      </c>
      <c r="J14" s="314">
        <v>2.1023000000000001</v>
      </c>
      <c r="K14" s="314">
        <v>1.69435</v>
      </c>
      <c r="L14" s="314">
        <v>1.1513</v>
      </c>
      <c r="M14" s="314">
        <v>1.3372299999999999</v>
      </c>
      <c r="N14" s="314">
        <v>1.5923499999999999</v>
      </c>
      <c r="O14" s="314">
        <v>1.7295199999999999</v>
      </c>
      <c r="P14" s="315">
        <v>1.85337</v>
      </c>
      <c r="Q14" s="516"/>
      <c r="S14" s="151"/>
      <c r="T14" s="151"/>
      <c r="U14" s="151"/>
      <c r="V14" s="151"/>
      <c r="W14" s="151"/>
    </row>
    <row r="15" spans="1:23" ht="26.4">
      <c r="A15" s="781"/>
      <c r="B15" s="503" t="s">
        <v>289</v>
      </c>
      <c r="C15" s="508">
        <v>0.23891000000000001</v>
      </c>
      <c r="D15" s="314">
        <v>0.24729999999999999</v>
      </c>
      <c r="E15" s="314">
        <v>0.35671000000000003</v>
      </c>
      <c r="F15" s="314">
        <v>0.68313999999999997</v>
      </c>
      <c r="G15" s="314">
        <v>0.51099000000000006</v>
      </c>
      <c r="H15" s="314">
        <v>1.22766</v>
      </c>
      <c r="I15" s="314"/>
      <c r="J15" s="314"/>
      <c r="K15" s="314"/>
      <c r="L15" s="314"/>
      <c r="M15" s="314"/>
      <c r="N15" s="314"/>
      <c r="O15" s="314"/>
      <c r="P15" s="315"/>
      <c r="Q15" s="516"/>
      <c r="S15" s="151"/>
      <c r="T15" s="151"/>
      <c r="U15" s="151"/>
      <c r="V15" s="151"/>
      <c r="W15" s="151"/>
    </row>
    <row r="16" spans="1:23" ht="26.4">
      <c r="A16" s="781"/>
      <c r="B16" s="503" t="s">
        <v>290</v>
      </c>
      <c r="C16" s="508">
        <v>1.49224</v>
      </c>
      <c r="D16" s="314">
        <v>1.3181499999999999</v>
      </c>
      <c r="E16" s="314">
        <v>1.1434800000000001</v>
      </c>
      <c r="F16" s="314">
        <v>0.83504999999999996</v>
      </c>
      <c r="G16" s="314">
        <v>1.05813</v>
      </c>
      <c r="H16" s="314">
        <v>0.65041000000000004</v>
      </c>
      <c r="I16" s="314">
        <v>0.98640000000000005</v>
      </c>
      <c r="J16" s="314">
        <v>1.0915999999999999</v>
      </c>
      <c r="K16" s="314">
        <v>2.2996400000000001</v>
      </c>
      <c r="L16" s="314">
        <v>3.0560299999999998</v>
      </c>
      <c r="M16" s="314"/>
      <c r="N16" s="314"/>
      <c r="O16" s="314"/>
      <c r="P16" s="315"/>
      <c r="Q16" s="516"/>
      <c r="S16" s="151"/>
      <c r="T16" s="151"/>
      <c r="U16" s="151"/>
      <c r="V16" s="151"/>
      <c r="W16" s="151"/>
    </row>
    <row r="17" spans="1:23" ht="26.4">
      <c r="A17" s="781"/>
      <c r="B17" s="503" t="s">
        <v>291</v>
      </c>
      <c r="C17" s="508">
        <v>19.82254</v>
      </c>
      <c r="D17" s="314">
        <v>17.17595</v>
      </c>
      <c r="E17" s="314">
        <v>13.800129999999999</v>
      </c>
      <c r="F17" s="314">
        <v>13.078110000000001</v>
      </c>
      <c r="G17" s="314">
        <v>14.291449999999999</v>
      </c>
      <c r="H17" s="314">
        <v>18.736709999999999</v>
      </c>
      <c r="I17" s="314">
        <v>9.1017799999999998</v>
      </c>
      <c r="J17" s="314">
        <v>15.488060000000001</v>
      </c>
      <c r="K17" s="314">
        <v>8.6890699999999992</v>
      </c>
      <c r="L17" s="314">
        <v>7.4490699999999999</v>
      </c>
      <c r="M17" s="314"/>
      <c r="N17" s="314"/>
      <c r="O17" s="314"/>
      <c r="P17" s="315"/>
      <c r="Q17" s="516"/>
      <c r="S17" s="151"/>
      <c r="T17" s="151"/>
      <c r="U17" s="151"/>
      <c r="V17" s="151"/>
      <c r="W17" s="151"/>
    </row>
    <row r="18" spans="1:23" ht="26.4">
      <c r="A18" s="781"/>
      <c r="B18" s="503" t="s">
        <v>292</v>
      </c>
      <c r="C18" s="508">
        <v>13.369630000000001</v>
      </c>
      <c r="D18" s="314">
        <v>11.56381</v>
      </c>
      <c r="E18" s="314">
        <v>17.919799999999999</v>
      </c>
      <c r="F18" s="314">
        <v>16.32837</v>
      </c>
      <c r="G18" s="314">
        <v>14.559340000000001</v>
      </c>
      <c r="H18" s="314">
        <v>12.03252</v>
      </c>
      <c r="I18" s="314">
        <v>13.55552</v>
      </c>
      <c r="J18" s="314">
        <v>5.0783100000000001</v>
      </c>
      <c r="K18" s="314">
        <v>7.3739999999999997</v>
      </c>
      <c r="L18" s="314">
        <v>6.5294299999999996</v>
      </c>
      <c r="M18" s="314"/>
      <c r="N18" s="314"/>
      <c r="O18" s="314"/>
      <c r="P18" s="315"/>
      <c r="Q18" s="516"/>
      <c r="S18" s="28"/>
      <c r="T18" s="28"/>
      <c r="U18" s="28"/>
    </row>
    <row r="19" spans="1:23" ht="26.4">
      <c r="A19" s="781"/>
      <c r="B19" s="503" t="s">
        <v>293</v>
      </c>
      <c r="C19" s="508">
        <v>47.71123</v>
      </c>
      <c r="D19" s="314">
        <v>53.065710000000003</v>
      </c>
      <c r="E19" s="314">
        <v>48.950499999999998</v>
      </c>
      <c r="F19" s="314">
        <v>51.284689999999998</v>
      </c>
      <c r="G19" s="314">
        <v>51.232250000000001</v>
      </c>
      <c r="H19" s="314">
        <v>50.906820000000003</v>
      </c>
      <c r="I19" s="314">
        <v>48.311160000000001</v>
      </c>
      <c r="J19" s="314">
        <v>48.7502</v>
      </c>
      <c r="K19" s="314">
        <v>53.952080000000002</v>
      </c>
      <c r="L19" s="314">
        <v>44.68732</v>
      </c>
      <c r="M19" s="314"/>
      <c r="N19" s="314"/>
      <c r="O19" s="314"/>
      <c r="P19" s="315"/>
      <c r="Q19" s="516"/>
      <c r="S19" s="24"/>
      <c r="T19" s="24"/>
      <c r="U19" s="24"/>
    </row>
    <row r="20" spans="1:23" ht="26.4">
      <c r="A20" s="781"/>
      <c r="B20" s="503" t="s">
        <v>294</v>
      </c>
      <c r="C20" s="508">
        <v>8.5299499999999995</v>
      </c>
      <c r="D20" s="314">
        <v>8.8076699999999999</v>
      </c>
      <c r="E20" s="314">
        <v>10.385339999999999</v>
      </c>
      <c r="F20" s="314">
        <v>7.8237399999999999</v>
      </c>
      <c r="G20" s="314">
        <v>7.7953400000000004</v>
      </c>
      <c r="H20" s="314">
        <v>8.4052500000000006</v>
      </c>
      <c r="I20" s="314">
        <v>8.3993400000000005</v>
      </c>
      <c r="J20" s="314">
        <v>7.5858299999999996</v>
      </c>
      <c r="K20" s="314">
        <v>7.4703900000000001</v>
      </c>
      <c r="L20" s="314">
        <v>7.4915099999999999</v>
      </c>
      <c r="M20" s="314"/>
      <c r="N20" s="314"/>
      <c r="O20" s="314"/>
      <c r="P20" s="315"/>
      <c r="Q20" s="516"/>
      <c r="S20" s="28"/>
      <c r="T20" s="28"/>
      <c r="U20" s="28"/>
    </row>
    <row r="21" spans="1:23" ht="26.4">
      <c r="A21" s="781"/>
      <c r="B21" s="503" t="s">
        <v>295</v>
      </c>
      <c r="C21" s="508">
        <v>2.3190200000000001</v>
      </c>
      <c r="D21" s="314">
        <v>0.93869000000000002</v>
      </c>
      <c r="E21" s="314">
        <v>1.4567699999999999</v>
      </c>
      <c r="F21" s="314">
        <v>2.73638</v>
      </c>
      <c r="G21" s="314">
        <v>1.5403199999999999</v>
      </c>
      <c r="H21" s="314">
        <v>0.70043999999999995</v>
      </c>
      <c r="I21" s="314">
        <v>4.8572699999999998</v>
      </c>
      <c r="J21" s="314">
        <v>4.8647400000000003</v>
      </c>
      <c r="K21" s="314">
        <v>3.1878299999999999</v>
      </c>
      <c r="L21" s="314">
        <v>3.5158499999999999</v>
      </c>
      <c r="M21" s="314"/>
      <c r="N21" s="314"/>
      <c r="O21" s="314"/>
      <c r="P21" s="315"/>
      <c r="Q21" s="516"/>
      <c r="S21" s="151"/>
      <c r="T21" s="151"/>
      <c r="U21" s="151"/>
      <c r="V21" s="151"/>
      <c r="W21" s="151"/>
    </row>
    <row r="22" spans="1:23" ht="26.4">
      <c r="A22" s="781"/>
      <c r="B22" s="503" t="s">
        <v>296</v>
      </c>
      <c r="C22" s="508">
        <v>2.6819899999999999</v>
      </c>
      <c r="D22" s="314">
        <v>1.93729</v>
      </c>
      <c r="E22" s="314">
        <v>2.8665400000000001</v>
      </c>
      <c r="F22" s="314">
        <v>2.33813</v>
      </c>
      <c r="G22" s="314">
        <v>3.6699700000000002</v>
      </c>
      <c r="H22" s="314">
        <v>2.3889900000000002</v>
      </c>
      <c r="I22" s="314">
        <v>2.2492899999999998</v>
      </c>
      <c r="J22" s="314">
        <v>3.7968700000000002</v>
      </c>
      <c r="K22" s="314">
        <v>2.9330799999999999</v>
      </c>
      <c r="L22" s="314">
        <v>2.53254</v>
      </c>
      <c r="M22" s="314"/>
      <c r="N22" s="314"/>
      <c r="O22" s="314"/>
      <c r="P22" s="315"/>
      <c r="Q22" s="516"/>
      <c r="S22" s="151"/>
      <c r="T22" s="151"/>
      <c r="U22" s="151"/>
      <c r="V22" s="151"/>
      <c r="W22" s="151"/>
    </row>
    <row r="23" spans="1:23" ht="26.4">
      <c r="A23" s="781"/>
      <c r="B23" s="503" t="s">
        <v>297</v>
      </c>
      <c r="C23" s="508">
        <v>0.56462999999999997</v>
      </c>
      <c r="D23" s="314">
        <v>1.11843</v>
      </c>
      <c r="E23" s="314">
        <v>0.79886999999999997</v>
      </c>
      <c r="F23" s="314">
        <v>1.2846900000000001</v>
      </c>
      <c r="G23" s="314">
        <v>1.2322500000000001</v>
      </c>
      <c r="H23" s="314">
        <v>1.0381499999999999</v>
      </c>
      <c r="I23" s="314">
        <v>1.0312399999999999</v>
      </c>
      <c r="J23" s="314">
        <v>1.4792000000000001</v>
      </c>
      <c r="K23" s="314">
        <v>1.33572</v>
      </c>
      <c r="L23" s="314">
        <v>1.83928</v>
      </c>
      <c r="M23" s="314"/>
      <c r="N23" s="314"/>
      <c r="O23" s="314"/>
      <c r="P23" s="315"/>
      <c r="Q23" s="516"/>
    </row>
    <row r="24" spans="1:23" ht="26.4">
      <c r="A24" s="781"/>
      <c r="B24" s="503" t="s">
        <v>298</v>
      </c>
      <c r="C24" s="508">
        <v>3.2264599999999999</v>
      </c>
      <c r="D24" s="314">
        <v>3.6948300000000001</v>
      </c>
      <c r="E24" s="314">
        <v>2.4436100000000001</v>
      </c>
      <c r="F24" s="314">
        <v>3.3144900000000002</v>
      </c>
      <c r="G24" s="314">
        <v>3.52264</v>
      </c>
      <c r="H24" s="314">
        <v>3.5272000000000001</v>
      </c>
      <c r="I24" s="314">
        <v>9.8640000000000008</v>
      </c>
      <c r="J24" s="314">
        <v>9.2786000000000008</v>
      </c>
      <c r="K24" s="314">
        <v>10.437900000000001</v>
      </c>
      <c r="L24" s="314">
        <v>21.526599999999998</v>
      </c>
      <c r="M24" s="314"/>
      <c r="N24" s="314"/>
      <c r="O24" s="314"/>
      <c r="P24" s="315"/>
      <c r="Q24" s="516"/>
    </row>
    <row r="25" spans="1:23" ht="26.4">
      <c r="A25" s="781"/>
      <c r="B25" s="503" t="s">
        <v>299</v>
      </c>
      <c r="C25" s="508">
        <v>4.0329999999999998E-2</v>
      </c>
      <c r="D25" s="314"/>
      <c r="E25" s="314"/>
      <c r="F25" s="314"/>
      <c r="G25" s="314">
        <v>0.37502999999999997</v>
      </c>
      <c r="H25" s="314">
        <v>0.11257</v>
      </c>
      <c r="I25" s="314">
        <v>1.6439999999999999</v>
      </c>
      <c r="J25" s="314">
        <v>2.5866199999999999</v>
      </c>
      <c r="K25" s="314">
        <v>2.3203</v>
      </c>
      <c r="L25" s="314">
        <v>1.3723799999999999</v>
      </c>
      <c r="M25" s="314"/>
      <c r="N25" s="314"/>
      <c r="O25" s="314"/>
      <c r="P25" s="315"/>
      <c r="Q25" s="516"/>
    </row>
    <row r="26" spans="1:23" ht="27" thickBot="1">
      <c r="A26" s="782"/>
      <c r="B26" s="504" t="s">
        <v>302</v>
      </c>
      <c r="C26" s="509">
        <v>0.24198</v>
      </c>
      <c r="D26" s="318">
        <v>0.37946999999999997</v>
      </c>
      <c r="E26" s="318">
        <v>0.23496</v>
      </c>
      <c r="F26" s="318">
        <v>0.97636000000000001</v>
      </c>
      <c r="G26" s="318">
        <v>0.72328000000000003</v>
      </c>
      <c r="H26" s="318">
        <v>1.5009399999999999</v>
      </c>
      <c r="I26" s="318"/>
      <c r="J26" s="318"/>
      <c r="K26" s="318"/>
      <c r="L26" s="318"/>
      <c r="M26" s="318"/>
      <c r="N26" s="318"/>
      <c r="O26" s="318"/>
      <c r="P26" s="319"/>
      <c r="Q26" s="517"/>
    </row>
    <row r="27" spans="1:23">
      <c r="A27" s="149" t="s">
        <v>28</v>
      </c>
      <c r="B27" s="149"/>
      <c r="C27" s="39"/>
      <c r="D27" s="39"/>
      <c r="E27" s="39"/>
      <c r="F27" s="39"/>
      <c r="G27" s="39"/>
      <c r="H27" s="39"/>
      <c r="I27" s="39"/>
      <c r="J27" s="39"/>
      <c r="K27" s="39"/>
      <c r="L27" s="39"/>
      <c r="M27" s="39"/>
      <c r="N27" s="39"/>
      <c r="O27" s="39"/>
      <c r="P27" s="39"/>
    </row>
    <row r="28" spans="1:23">
      <c r="A28" s="152" t="s">
        <v>327</v>
      </c>
      <c r="B28" s="155"/>
    </row>
    <row r="29" spans="1:23">
      <c r="A29" s="152" t="s">
        <v>367</v>
      </c>
    </row>
    <row r="30" spans="1:23">
      <c r="A30" s="152" t="s">
        <v>480</v>
      </c>
    </row>
  </sheetData>
  <mergeCells count="3">
    <mergeCell ref="A1:Q2"/>
    <mergeCell ref="C3:L3"/>
    <mergeCell ref="A5:A26"/>
  </mergeCells>
  <hyperlinks>
    <hyperlink ref="T6" location="Content!B27" display="Back to Content Page" xr:uid="{00000000-0004-0000-4000-000000000000}"/>
  </hyperlinks>
  <pageMargins left="0.7" right="0.7" top="0.75" bottom="0.75" header="0.3" footer="0.3"/>
  <pageSetup scale="73" orientation="landscape" r:id="rId1"/>
  <headerFoot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S24"/>
  <sheetViews>
    <sheetView workbookViewId="0">
      <selection activeCell="I13" sqref="I13"/>
    </sheetView>
  </sheetViews>
  <sheetFormatPr defaultColWidth="9.21875" defaultRowHeight="14.4"/>
  <cols>
    <col min="1" max="1" width="15.21875" customWidth="1"/>
    <col min="2" max="2" width="65" customWidth="1"/>
    <col min="3" max="13" width="7.77734375" customWidth="1"/>
    <col min="14" max="14" width="9.21875" customWidth="1"/>
  </cols>
  <sheetData>
    <row r="1" spans="1:19">
      <c r="A1" s="783" t="s">
        <v>431</v>
      </c>
      <c r="B1" s="783"/>
      <c r="C1" s="783"/>
      <c r="D1" s="783"/>
      <c r="E1" s="783"/>
      <c r="F1" s="783"/>
      <c r="G1" s="783"/>
      <c r="H1" s="783"/>
      <c r="I1" s="783"/>
      <c r="J1" s="783"/>
      <c r="K1" s="783"/>
      <c r="L1" s="783"/>
      <c r="M1" s="783"/>
      <c r="N1" s="783"/>
    </row>
    <row r="2" spans="1:19" ht="15" thickBot="1">
      <c r="A2" s="784"/>
      <c r="B2" s="784"/>
      <c r="C2" s="784"/>
      <c r="D2" s="784"/>
      <c r="E2" s="784"/>
      <c r="F2" s="784"/>
      <c r="G2" s="784"/>
      <c r="H2" s="784"/>
      <c r="I2" s="784"/>
      <c r="J2" s="784"/>
      <c r="K2" s="784"/>
      <c r="L2" s="784"/>
      <c r="M2" s="784"/>
      <c r="N2" s="784"/>
    </row>
    <row r="3" spans="1:19" ht="15" thickBot="1">
      <c r="A3" s="207"/>
      <c r="B3" s="320"/>
      <c r="C3" s="797" t="s">
        <v>10</v>
      </c>
      <c r="D3" s="798"/>
      <c r="E3" s="798"/>
      <c r="F3" s="798"/>
      <c r="G3" s="798"/>
      <c r="H3" s="798"/>
      <c r="I3" s="798"/>
      <c r="J3" s="798"/>
      <c r="K3" s="798"/>
      <c r="L3" s="798"/>
      <c r="M3" s="514"/>
      <c r="N3" s="323" t="s">
        <v>9</v>
      </c>
    </row>
    <row r="4" spans="1:19">
      <c r="A4" s="321"/>
      <c r="B4" s="502"/>
      <c r="C4" s="507">
        <v>2005</v>
      </c>
      <c r="D4" s="310">
        <v>2006</v>
      </c>
      <c r="E4" s="310">
        <v>2007</v>
      </c>
      <c r="F4" s="310">
        <v>2008</v>
      </c>
      <c r="G4" s="310">
        <v>2009</v>
      </c>
      <c r="H4" s="310">
        <v>2010</v>
      </c>
      <c r="I4" s="310">
        <v>2014</v>
      </c>
      <c r="J4" s="310">
        <v>2015</v>
      </c>
      <c r="K4" s="310">
        <v>2016</v>
      </c>
      <c r="L4" s="310">
        <v>2007</v>
      </c>
      <c r="M4" s="311">
        <v>2018</v>
      </c>
      <c r="N4" s="515">
        <v>2018</v>
      </c>
    </row>
    <row r="5" spans="1:19" ht="23.25" customHeight="1">
      <c r="A5" s="792" t="s">
        <v>430</v>
      </c>
      <c r="B5" s="503" t="s">
        <v>303</v>
      </c>
      <c r="C5" s="508">
        <v>1.5440499999999999</v>
      </c>
      <c r="D5" s="314">
        <v>1.45041</v>
      </c>
      <c r="E5" s="314">
        <v>1.41343</v>
      </c>
      <c r="F5" s="314">
        <v>1.19614</v>
      </c>
      <c r="G5" s="314">
        <v>1.1843699999999999</v>
      </c>
      <c r="H5" s="314">
        <v>1.1390100000000001</v>
      </c>
      <c r="I5" s="314">
        <v>1.30261</v>
      </c>
      <c r="J5" s="314">
        <v>1.45428</v>
      </c>
      <c r="K5" s="314">
        <v>2.1282000000000001</v>
      </c>
      <c r="L5" s="314">
        <v>3.1200899999999998</v>
      </c>
      <c r="M5" s="518"/>
      <c r="N5" s="516"/>
      <c r="S5" s="48" t="s">
        <v>12</v>
      </c>
    </row>
    <row r="6" spans="1:19" ht="26.4">
      <c r="A6" s="793"/>
      <c r="B6" s="503" t="s">
        <v>304</v>
      </c>
      <c r="C6" s="508">
        <v>13.024520000000001</v>
      </c>
      <c r="D6" s="314">
        <v>12.857699999999999</v>
      </c>
      <c r="E6" s="314">
        <v>9.1136599999999994</v>
      </c>
      <c r="F6" s="314">
        <v>8.1872000000000007</v>
      </c>
      <c r="G6" s="314">
        <v>9.2063500000000005</v>
      </c>
      <c r="H6" s="314">
        <v>12.127879999999999</v>
      </c>
      <c r="I6" s="314">
        <v>6.0245499999999996</v>
      </c>
      <c r="J6" s="314">
        <v>10.694089999999999</v>
      </c>
      <c r="K6" s="314">
        <v>7.1109999999999998</v>
      </c>
      <c r="L6" s="314">
        <v>7.3825500000000002</v>
      </c>
      <c r="M6" s="518"/>
      <c r="N6" s="516"/>
    </row>
    <row r="7" spans="1:19" ht="26.4">
      <c r="A7" s="793"/>
      <c r="B7" s="503" t="s">
        <v>305</v>
      </c>
      <c r="C7" s="508">
        <v>15.640330000000001</v>
      </c>
      <c r="D7" s="314">
        <v>12.720499999999999</v>
      </c>
      <c r="E7" s="314">
        <v>18.83098</v>
      </c>
      <c r="F7" s="314">
        <v>17.640229999999999</v>
      </c>
      <c r="G7" s="314">
        <v>16.422470000000001</v>
      </c>
      <c r="H7" s="314">
        <v>12.477349999999999</v>
      </c>
      <c r="I7" s="314">
        <v>14.07816</v>
      </c>
      <c r="J7" s="314">
        <v>6.5662900000000004</v>
      </c>
      <c r="K7" s="314">
        <v>8.5637799999999995</v>
      </c>
      <c r="L7" s="314">
        <v>8.3035800000000002</v>
      </c>
      <c r="M7" s="518"/>
      <c r="N7" s="516"/>
    </row>
    <row r="8" spans="1:19" ht="26.4">
      <c r="A8" s="793"/>
      <c r="B8" s="503" t="s">
        <v>306</v>
      </c>
      <c r="C8" s="508">
        <v>38.583109999999998</v>
      </c>
      <c r="D8" s="314">
        <v>45.805570000000003</v>
      </c>
      <c r="E8" s="314">
        <v>39.149000000000001</v>
      </c>
      <c r="F8" s="314">
        <v>41.772150000000003</v>
      </c>
      <c r="G8" s="314">
        <v>39.035409999999999</v>
      </c>
      <c r="H8" s="314">
        <v>43.56718</v>
      </c>
      <c r="I8" s="314">
        <v>42.597700000000003</v>
      </c>
      <c r="J8" s="314">
        <v>38.802790000000002</v>
      </c>
      <c r="K8" s="314">
        <v>43.137500000000003</v>
      </c>
      <c r="L8" s="314">
        <v>37.069830000000003</v>
      </c>
      <c r="M8" s="518"/>
      <c r="N8" s="516"/>
    </row>
    <row r="9" spans="1:19" ht="26.4">
      <c r="A9" s="793"/>
      <c r="B9" s="503" t="s">
        <v>307</v>
      </c>
      <c r="C9" s="508">
        <v>12.515890000000001</v>
      </c>
      <c r="D9" s="314">
        <v>11.740489999999999</v>
      </c>
      <c r="E9" s="314">
        <v>15.32686</v>
      </c>
      <c r="F9" s="314">
        <v>12.530480000000001</v>
      </c>
      <c r="G9" s="314">
        <v>12.78388</v>
      </c>
      <c r="H9" s="314">
        <v>15.506080000000001</v>
      </c>
      <c r="I9" s="314">
        <v>11.30386</v>
      </c>
      <c r="J9" s="314">
        <v>12.802060000000001</v>
      </c>
      <c r="K9" s="314">
        <v>10.70473</v>
      </c>
      <c r="L9" s="314">
        <v>12.28759</v>
      </c>
      <c r="M9" s="518"/>
      <c r="N9" s="516"/>
    </row>
    <row r="10" spans="1:19" ht="26.4">
      <c r="A10" s="793"/>
      <c r="B10" s="503" t="s">
        <v>308</v>
      </c>
      <c r="C10" s="508">
        <v>4.0145299999999997</v>
      </c>
      <c r="D10" s="314">
        <v>1.8424100000000001</v>
      </c>
      <c r="E10" s="314">
        <v>2.5176699999999999</v>
      </c>
      <c r="F10" s="314">
        <v>3.27488</v>
      </c>
      <c r="G10" s="314">
        <v>3.8339400000000001</v>
      </c>
      <c r="H10" s="314">
        <v>2.0838700000000001</v>
      </c>
      <c r="I10" s="314">
        <v>9.7883300000000002</v>
      </c>
      <c r="J10" s="314">
        <v>10.60595</v>
      </c>
      <c r="K10" s="314">
        <v>9.6470000000000002</v>
      </c>
      <c r="L10" s="314">
        <v>9.2032000000000007</v>
      </c>
      <c r="M10" s="518"/>
      <c r="N10" s="516"/>
    </row>
    <row r="11" spans="1:19" ht="26.4">
      <c r="A11" s="793"/>
      <c r="B11" s="503" t="s">
        <v>309</v>
      </c>
      <c r="C11" s="508">
        <v>9.4641199999999994</v>
      </c>
      <c r="D11" s="314">
        <v>7.2520600000000002</v>
      </c>
      <c r="E11" s="314">
        <v>9.7173099999999994</v>
      </c>
      <c r="F11" s="314">
        <v>10.64917</v>
      </c>
      <c r="G11" s="314">
        <v>12.808299999999999</v>
      </c>
      <c r="H11" s="314">
        <v>9.02149</v>
      </c>
      <c r="I11" s="314">
        <v>7.3396800000000004</v>
      </c>
      <c r="J11" s="314">
        <v>10.7455</v>
      </c>
      <c r="K11" s="314">
        <v>11.819800000000001</v>
      </c>
      <c r="L11" s="314">
        <v>10.981009999999999</v>
      </c>
      <c r="M11" s="518"/>
      <c r="N11" s="516"/>
      <c r="O11" s="15" t="s">
        <v>16</v>
      </c>
    </row>
    <row r="12" spans="1:19" ht="26.4">
      <c r="A12" s="793"/>
      <c r="B12" s="503" t="s">
        <v>310</v>
      </c>
      <c r="C12" s="508">
        <v>1.7802</v>
      </c>
      <c r="D12" s="314">
        <v>2.78322</v>
      </c>
      <c r="E12" s="314">
        <v>1.1778599999999999</v>
      </c>
      <c r="F12" s="314">
        <v>1.5097</v>
      </c>
      <c r="G12" s="314">
        <v>1.5384599999999999</v>
      </c>
      <c r="H12" s="314">
        <v>1.37199</v>
      </c>
      <c r="I12" s="314">
        <v>1.25251</v>
      </c>
      <c r="J12" s="314">
        <v>1.9023099999999999</v>
      </c>
      <c r="K12" s="314">
        <v>2.0581100000000001</v>
      </c>
      <c r="L12" s="314">
        <v>2.5846100000000001</v>
      </c>
      <c r="M12" s="518"/>
      <c r="N12" s="516"/>
    </row>
    <row r="13" spans="1:19" ht="26.4">
      <c r="A13" s="793"/>
      <c r="B13" s="503" t="s">
        <v>311</v>
      </c>
      <c r="C13" s="508">
        <v>3.0336099999999999</v>
      </c>
      <c r="D13" s="314">
        <v>3.4300299999999999</v>
      </c>
      <c r="E13" s="314">
        <v>2.2820999999999998</v>
      </c>
      <c r="F13" s="314">
        <v>2.8219699999999999</v>
      </c>
      <c r="G13" s="314">
        <v>2.6617799999999998</v>
      </c>
      <c r="H13" s="314">
        <v>1.6437999999999999</v>
      </c>
      <c r="I13" s="314">
        <v>5.5987</v>
      </c>
      <c r="J13" s="314">
        <v>4.7741499999999997</v>
      </c>
      <c r="K13" s="314">
        <v>3.7147999999999999</v>
      </c>
      <c r="L13" s="314">
        <v>8.1393699999999995</v>
      </c>
      <c r="M13" s="518"/>
      <c r="N13" s="516"/>
    </row>
    <row r="14" spans="1:19" ht="26.4">
      <c r="A14" s="793"/>
      <c r="B14" s="503" t="s">
        <v>312</v>
      </c>
      <c r="C14" s="508">
        <v>0.16349</v>
      </c>
      <c r="D14" s="314"/>
      <c r="E14" s="314"/>
      <c r="F14" s="314"/>
      <c r="G14" s="314">
        <v>0.20757</v>
      </c>
      <c r="H14" s="314">
        <v>0.11649</v>
      </c>
      <c r="I14" s="314">
        <v>0.71392999999999995</v>
      </c>
      <c r="J14" s="314">
        <v>1.65259</v>
      </c>
      <c r="K14" s="314">
        <v>1.1150800000000001</v>
      </c>
      <c r="L14" s="314">
        <v>0.92817000000000005</v>
      </c>
      <c r="M14" s="518"/>
      <c r="N14" s="516"/>
    </row>
    <row r="15" spans="1:19" ht="26.4">
      <c r="A15" s="794"/>
      <c r="B15" s="503" t="s">
        <v>315</v>
      </c>
      <c r="C15" s="508">
        <v>0.23615</v>
      </c>
      <c r="D15" s="314">
        <v>0.1176</v>
      </c>
      <c r="E15" s="314">
        <v>0.47114</v>
      </c>
      <c r="F15" s="314">
        <v>0.41807</v>
      </c>
      <c r="G15" s="314">
        <v>0.31746000000000002</v>
      </c>
      <c r="H15" s="314">
        <v>0.94486000000000003</v>
      </c>
      <c r="I15" s="314"/>
      <c r="J15" s="314"/>
      <c r="K15" s="314"/>
      <c r="L15" s="314"/>
      <c r="M15" s="518"/>
      <c r="N15" s="516"/>
    </row>
    <row r="16" spans="1:19" ht="26.4">
      <c r="A16" s="789" t="s">
        <v>345</v>
      </c>
      <c r="B16" s="503" t="s">
        <v>287</v>
      </c>
      <c r="C16" s="508">
        <v>20.08792</v>
      </c>
      <c r="D16" s="314">
        <v>16.302299999999999</v>
      </c>
      <c r="E16" s="314">
        <v>21.334240000000001</v>
      </c>
      <c r="F16" s="314">
        <v>20.0183</v>
      </c>
      <c r="G16" s="314">
        <v>21.595549999999999</v>
      </c>
      <c r="H16" s="314">
        <v>18.923729999999999</v>
      </c>
      <c r="I16" s="314">
        <v>22.538329999999998</v>
      </c>
      <c r="J16" s="314">
        <v>25.532240000000002</v>
      </c>
      <c r="K16" s="314">
        <v>23.241109999999999</v>
      </c>
      <c r="L16" s="314">
        <v>22.962119999999999</v>
      </c>
      <c r="M16" s="315">
        <v>23.84168</v>
      </c>
      <c r="N16" s="516"/>
    </row>
    <row r="17" spans="1:14" ht="26.4">
      <c r="A17" s="790"/>
      <c r="B17" s="503" t="s">
        <v>288</v>
      </c>
      <c r="C17" s="508">
        <v>79.673169999999999</v>
      </c>
      <c r="D17" s="314">
        <v>83.450389999999999</v>
      </c>
      <c r="E17" s="314">
        <v>78.309049999999999</v>
      </c>
      <c r="F17" s="314">
        <v>79.298569999999998</v>
      </c>
      <c r="G17" s="314">
        <v>77.893460000000005</v>
      </c>
      <c r="H17" s="314">
        <v>79.848609999999994</v>
      </c>
      <c r="I17" s="314">
        <v>77.461669999999998</v>
      </c>
      <c r="J17" s="314">
        <v>74.467759999999998</v>
      </c>
      <c r="K17" s="314">
        <v>76.758889999999994</v>
      </c>
      <c r="L17" s="314">
        <v>77.037880000000001</v>
      </c>
      <c r="M17" s="315">
        <v>76.158320000000003</v>
      </c>
      <c r="N17" s="516"/>
    </row>
    <row r="18" spans="1:14" ht="26.4">
      <c r="A18" s="790"/>
      <c r="B18" s="503" t="s">
        <v>300</v>
      </c>
      <c r="C18" s="508">
        <v>13.530950000000001</v>
      </c>
      <c r="D18" s="314">
        <v>11.68364</v>
      </c>
      <c r="E18" s="314">
        <v>14.70865</v>
      </c>
      <c r="F18" s="314">
        <v>12.898250000000001</v>
      </c>
      <c r="G18" s="314">
        <v>13.00563</v>
      </c>
      <c r="H18" s="314">
        <v>11.494680000000001</v>
      </c>
      <c r="I18" s="314">
        <v>15.5059</v>
      </c>
      <c r="J18" s="314">
        <v>16.247430000000001</v>
      </c>
      <c r="K18" s="314">
        <v>13.5913</v>
      </c>
      <c r="L18" s="314">
        <v>13.539899999999999</v>
      </c>
      <c r="M18" s="315"/>
      <c r="N18" s="516"/>
    </row>
    <row r="19" spans="1:14" ht="26.4">
      <c r="A19" s="790"/>
      <c r="B19" s="503" t="s">
        <v>301</v>
      </c>
      <c r="C19" s="508">
        <v>86.227059999999994</v>
      </c>
      <c r="D19" s="314">
        <v>87.936890000000005</v>
      </c>
      <c r="E19" s="314">
        <v>85.056389999999993</v>
      </c>
      <c r="F19" s="314">
        <v>86.125389999999996</v>
      </c>
      <c r="G19" s="314">
        <v>86.271100000000004</v>
      </c>
      <c r="H19" s="314">
        <v>87.004379999999998</v>
      </c>
      <c r="I19" s="314">
        <v>84.494100000000003</v>
      </c>
      <c r="J19" s="314">
        <v>83.752570000000006</v>
      </c>
      <c r="K19" s="314">
        <v>86.408699999999996</v>
      </c>
      <c r="L19" s="314">
        <v>86.460099999999997</v>
      </c>
      <c r="M19" s="315"/>
      <c r="N19" s="516"/>
    </row>
    <row r="20" spans="1:14" ht="26.4">
      <c r="A20" s="790"/>
      <c r="B20" s="503" t="s">
        <v>313</v>
      </c>
      <c r="C20" s="508">
        <v>25.99455</v>
      </c>
      <c r="D20" s="314">
        <v>20.834969999999998</v>
      </c>
      <c r="E20" s="314">
        <v>27.56184</v>
      </c>
      <c r="F20" s="314">
        <v>26.454529999999998</v>
      </c>
      <c r="G20" s="314">
        <v>29.426130000000001</v>
      </c>
      <c r="H20" s="314">
        <v>26.611440000000002</v>
      </c>
      <c r="I20" s="314">
        <v>28.43186</v>
      </c>
      <c r="J20" s="314">
        <v>34.153509999999997</v>
      </c>
      <c r="K20" s="314">
        <v>32.171529999999997</v>
      </c>
      <c r="L20" s="314">
        <v>32.471800000000002</v>
      </c>
      <c r="M20" s="315"/>
      <c r="N20" s="516"/>
    </row>
    <row r="21" spans="1:14" ht="27" thickBot="1">
      <c r="A21" s="791"/>
      <c r="B21" s="504" t="s">
        <v>314</v>
      </c>
      <c r="C21" s="509">
        <v>73.769300000000001</v>
      </c>
      <c r="D21" s="318">
        <v>79.047430000000006</v>
      </c>
      <c r="E21" s="318">
        <v>71.967020000000005</v>
      </c>
      <c r="F21" s="318">
        <v>73.127399999999994</v>
      </c>
      <c r="G21" s="318">
        <v>70.256410000000002</v>
      </c>
      <c r="H21" s="318">
        <v>72.443700000000007</v>
      </c>
      <c r="I21" s="318">
        <v>71.56814</v>
      </c>
      <c r="J21" s="318">
        <v>65.846490000000003</v>
      </c>
      <c r="K21" s="318">
        <v>67.828469999999996</v>
      </c>
      <c r="L21" s="318">
        <v>67.528199999999998</v>
      </c>
      <c r="M21" s="319"/>
      <c r="N21" s="517"/>
    </row>
    <row r="22" spans="1:14">
      <c r="A22" s="149" t="s">
        <v>28</v>
      </c>
      <c r="B22" s="149"/>
      <c r="C22" s="39"/>
      <c r="D22" s="39"/>
      <c r="E22" s="39"/>
      <c r="F22" s="39"/>
      <c r="G22" s="39"/>
      <c r="H22" s="39"/>
      <c r="I22" s="39"/>
      <c r="J22" s="39"/>
      <c r="K22" s="39"/>
      <c r="L22" s="39"/>
      <c r="M22" s="39"/>
    </row>
    <row r="23" spans="1:14">
      <c r="A23" s="152" t="s">
        <v>327</v>
      </c>
      <c r="B23" s="155"/>
    </row>
    <row r="24" spans="1:14">
      <c r="A24" s="152" t="s">
        <v>367</v>
      </c>
    </row>
  </sheetData>
  <mergeCells count="4">
    <mergeCell ref="A1:N2"/>
    <mergeCell ref="C3:L3"/>
    <mergeCell ref="A5:A15"/>
    <mergeCell ref="A16:A21"/>
  </mergeCells>
  <hyperlinks>
    <hyperlink ref="S5" location="Content!B27" display="Back to Content Page" xr:uid="{00000000-0004-0000-4100-000000000000}"/>
  </hyperlinks>
  <pageMargins left="0.7" right="0.7" top="0.75" bottom="0.75" header="0.3" footer="0.3"/>
  <pageSetup scale="73"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3"/>
  <sheetViews>
    <sheetView topLeftCell="B1" zoomScale="85" zoomScaleNormal="85" workbookViewId="0">
      <selection activeCell="B5" sqref="B5"/>
    </sheetView>
  </sheetViews>
  <sheetFormatPr defaultColWidth="9.21875" defaultRowHeight="14.4"/>
  <sheetData>
    <row r="1" spans="2:16" s="24" customFormat="1" ht="20.399999999999999">
      <c r="B1" s="426" t="s">
        <v>451</v>
      </c>
    </row>
    <row r="2" spans="2:16" s="24" customFormat="1" ht="20.399999999999999">
      <c r="B2" s="426"/>
    </row>
    <row r="3" spans="2:16" s="24" customFormat="1" ht="13.8">
      <c r="B3" s="16" t="s">
        <v>130</v>
      </c>
    </row>
    <row r="4" spans="2:16" s="24" customFormat="1" ht="13.8">
      <c r="B4" s="15"/>
    </row>
    <row r="5" spans="2:16" s="24" customFormat="1" ht="13.8">
      <c r="B5" s="556" t="s">
        <v>555</v>
      </c>
      <c r="O5" s="32"/>
    </row>
    <row r="6" spans="2:16" s="24" customFormat="1" ht="13.8">
      <c r="B6" s="556" t="s">
        <v>556</v>
      </c>
      <c r="P6" s="29"/>
    </row>
    <row r="7" spans="2:16" s="24" customFormat="1" ht="13.8">
      <c r="B7" s="556" t="s">
        <v>557</v>
      </c>
    </row>
    <row r="8" spans="2:16" s="24" customFormat="1" ht="13.8">
      <c r="B8" s="556" t="s">
        <v>558</v>
      </c>
      <c r="O8" s="32"/>
    </row>
    <row r="9" spans="2:16" s="24" customFormat="1" ht="13.8">
      <c r="B9" s="556" t="s">
        <v>559</v>
      </c>
      <c r="O9" s="32"/>
    </row>
    <row r="10" spans="2:16" s="24" customFormat="1" ht="13.8">
      <c r="B10" s="556" t="s">
        <v>560</v>
      </c>
      <c r="P10" s="29"/>
    </row>
    <row r="11" spans="2:16" s="24" customFormat="1" ht="13.8">
      <c r="B11" s="556" t="s">
        <v>561</v>
      </c>
    </row>
    <row r="12" spans="2:16" s="24" customFormat="1" ht="13.8">
      <c r="B12" s="556" t="s">
        <v>562</v>
      </c>
    </row>
    <row r="13" spans="2:16">
      <c r="B13" s="24"/>
    </row>
  </sheetData>
  <hyperlinks>
    <hyperlink ref="B5" location="'5.1'!A1" display=" 5.1 Number of Persons in Labour Force and Unemployed  in SADC, Thousand, 2000 - 2010" xr:uid="{00000000-0004-0000-0700-000000000000}"/>
    <hyperlink ref="B6" location="'5.2'!A1" display=" 5.2 Labour Force Participation Rate in SADC By Sex,  % of Female or Male Population of  Age 15-64 Years, 2000 - 2009" xr:uid="{00000000-0004-0000-0700-000001000000}"/>
    <hyperlink ref="B7" location="'5.3'!A1" display=" 5.3 Unemployment Rate in SADC for Persons 15 Years And Above By Sex, (%), 2000 - 2011" xr:uid="{00000000-0004-0000-0700-000002000000}"/>
    <hyperlink ref="B8" location="'5.4'!A1" display=" 5.4 Unemployment Rate  in SADC for Persons of Age 15 - 24  Years Old By Sex, (%), 2000 - 2011 " xr:uid="{00000000-0004-0000-0700-000003000000}"/>
    <hyperlink ref="B9" location="'5.5'!A1" display="5.5 Unemployment Rate  in SADC for Persons of Age 15 - 24  Years Old By Sex, (% of labor force 15-24 years), 2000 - 2018" xr:uid="{00000000-0004-0000-0700-000004000000}"/>
    <hyperlink ref="B12" location="'5.9'!A1" display="5.9 Employment by sector (%), 2000 - 2018" xr:uid="{00000000-0004-0000-0700-000007000000}"/>
    <hyperlink ref="B11" location="'5.6'!A1" display="5.6 Unemployment Rate  in SADC for Persons with advanced education, (% of tota labor force with advanced education), 2000 - 2018" xr:uid="{00000000-0004-0000-0700-000008000000}"/>
  </hyperlinks>
  <pageMargins left="0.7" right="0.7" top="0.75" bottom="0.75" header="0.3" footer="0.3"/>
  <pageSetup scale="64" orientation="landscape" horizontalDpi="4294967293"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V30"/>
  <sheetViews>
    <sheetView workbookViewId="0">
      <selection activeCell="A3" sqref="A3"/>
    </sheetView>
  </sheetViews>
  <sheetFormatPr defaultColWidth="9.21875" defaultRowHeight="14.4"/>
  <cols>
    <col min="1" max="1" width="15.21875" customWidth="1"/>
    <col min="2" max="2" width="65" customWidth="1"/>
    <col min="3" max="6" width="8.5546875" customWidth="1"/>
    <col min="7" max="16" width="7.77734375" customWidth="1"/>
  </cols>
  <sheetData>
    <row r="1" spans="1:22">
      <c r="A1" s="783" t="s">
        <v>723</v>
      </c>
      <c r="B1" s="783"/>
      <c r="C1" s="783"/>
      <c r="D1" s="783"/>
      <c r="E1" s="783"/>
      <c r="F1" s="783"/>
      <c r="G1" s="783"/>
      <c r="H1" s="783"/>
      <c r="I1" s="783"/>
      <c r="J1" s="783"/>
      <c r="K1" s="783"/>
      <c r="L1" s="783"/>
      <c r="M1" s="783"/>
      <c r="N1" s="783"/>
      <c r="O1" s="783"/>
      <c r="P1" s="783"/>
    </row>
    <row r="2" spans="1:22" ht="15" thickBot="1">
      <c r="A2" s="784"/>
      <c r="B2" s="784"/>
      <c r="C2" s="784"/>
      <c r="D2" s="784"/>
      <c r="E2" s="784"/>
      <c r="F2" s="784"/>
      <c r="G2" s="784"/>
      <c r="H2" s="784"/>
      <c r="I2" s="784"/>
      <c r="J2" s="784"/>
      <c r="K2" s="784"/>
      <c r="L2" s="784"/>
      <c r="M2" s="784"/>
      <c r="N2" s="784"/>
      <c r="O2" s="784"/>
      <c r="P2" s="784"/>
    </row>
    <row r="3" spans="1:22" ht="15" thickBot="1">
      <c r="A3" s="207"/>
      <c r="B3" s="320"/>
      <c r="C3" s="801" t="s">
        <v>8</v>
      </c>
      <c r="D3" s="799"/>
      <c r="E3" s="799"/>
      <c r="F3" s="800"/>
      <c r="G3" s="799" t="s">
        <v>6</v>
      </c>
      <c r="H3" s="799"/>
      <c r="I3" s="799"/>
      <c r="J3" s="799"/>
      <c r="K3" s="799"/>
      <c r="L3" s="799"/>
      <c r="M3" s="799"/>
      <c r="N3" s="799"/>
      <c r="O3" s="799"/>
      <c r="P3" s="800"/>
    </row>
    <row r="4" spans="1:22">
      <c r="A4" s="307"/>
      <c r="B4" s="502"/>
      <c r="C4" s="520">
        <v>2017</v>
      </c>
      <c r="D4" s="270">
        <v>2020</v>
      </c>
      <c r="E4" s="209">
        <v>2021</v>
      </c>
      <c r="F4" s="180">
        <v>2022</v>
      </c>
      <c r="G4" s="478">
        <v>2004</v>
      </c>
      <c r="H4" s="270">
        <v>2005</v>
      </c>
      <c r="I4" s="270">
        <v>2006</v>
      </c>
      <c r="J4" s="270">
        <v>2008</v>
      </c>
      <c r="K4" s="270">
        <v>2009</v>
      </c>
      <c r="L4" s="270">
        <v>2012</v>
      </c>
      <c r="M4" s="270">
        <v>2015</v>
      </c>
      <c r="N4" s="270">
        <v>2016</v>
      </c>
      <c r="O4" s="270">
        <v>2017</v>
      </c>
      <c r="P4" s="180">
        <v>2018</v>
      </c>
    </row>
    <row r="5" spans="1:22" ht="26.4">
      <c r="A5" s="781" t="s">
        <v>346</v>
      </c>
      <c r="B5" s="503" t="s">
        <v>277</v>
      </c>
      <c r="C5" s="508">
        <v>9.7280999999999995</v>
      </c>
      <c r="D5" s="314">
        <v>22.19651</v>
      </c>
      <c r="E5" s="314">
        <v>13.48551</v>
      </c>
      <c r="F5" s="315">
        <v>9.8314599999999999</v>
      </c>
      <c r="G5" s="505">
        <v>7.2272400000000001</v>
      </c>
      <c r="H5" s="314">
        <v>15.43568</v>
      </c>
      <c r="I5" s="314">
        <v>28.515280000000001</v>
      </c>
      <c r="J5" s="314">
        <v>21.14894</v>
      </c>
      <c r="K5" s="314">
        <v>38.709679999999999</v>
      </c>
      <c r="L5" s="314">
        <v>16.291640000000001</v>
      </c>
      <c r="M5" s="314">
        <v>30.23705</v>
      </c>
      <c r="N5" s="314">
        <v>30.821090000000002</v>
      </c>
      <c r="O5" s="314">
        <v>27.25947</v>
      </c>
      <c r="P5" s="213">
        <v>31.91076</v>
      </c>
    </row>
    <row r="6" spans="1:22" ht="26.4">
      <c r="A6" s="781"/>
      <c r="B6" s="503" t="s">
        <v>278</v>
      </c>
      <c r="C6" s="508">
        <v>5.6555900000000001</v>
      </c>
      <c r="D6" s="314">
        <v>8.8643599999999996</v>
      </c>
      <c r="E6" s="314">
        <v>6.34612</v>
      </c>
      <c r="F6" s="315">
        <v>7.9243100000000002</v>
      </c>
      <c r="G6" s="505">
        <v>17.407920000000001</v>
      </c>
      <c r="H6" s="314">
        <v>17.040109999999999</v>
      </c>
      <c r="I6" s="314">
        <v>2.5327500000000001</v>
      </c>
      <c r="J6" s="314">
        <v>3.2907799999999998</v>
      </c>
      <c r="K6" s="314">
        <v>3.45139</v>
      </c>
      <c r="L6" s="314">
        <v>17.372430000000001</v>
      </c>
      <c r="M6" s="314">
        <v>2.82525</v>
      </c>
      <c r="N6" s="314">
        <v>1.6224499999999999</v>
      </c>
      <c r="O6" s="314">
        <v>4.5267499999999998</v>
      </c>
      <c r="P6" s="213">
        <v>1.23115</v>
      </c>
      <c r="S6" s="48" t="s">
        <v>12</v>
      </c>
    </row>
    <row r="7" spans="1:22" ht="26.4">
      <c r="A7" s="781"/>
      <c r="B7" s="503" t="s">
        <v>279</v>
      </c>
      <c r="C7" s="508">
        <v>5.16012</v>
      </c>
      <c r="D7" s="314">
        <v>6.3011699999999999</v>
      </c>
      <c r="E7" s="314">
        <v>6.70228</v>
      </c>
      <c r="F7" s="315">
        <v>6.7563599999999999</v>
      </c>
      <c r="G7" s="505">
        <v>25.156359999999999</v>
      </c>
      <c r="H7" s="314">
        <v>14.85477</v>
      </c>
      <c r="I7" s="314"/>
      <c r="J7" s="314">
        <v>11.77305</v>
      </c>
      <c r="K7" s="314">
        <v>2.9776699999999998</v>
      </c>
      <c r="L7" s="314"/>
      <c r="M7" s="314">
        <v>12.05209</v>
      </c>
      <c r="N7" s="314">
        <v>10.82</v>
      </c>
      <c r="O7" s="314">
        <v>10.626659999999999</v>
      </c>
      <c r="P7" s="213">
        <v>8.5519499999999997</v>
      </c>
      <c r="R7" s="28"/>
      <c r="S7" s="28"/>
      <c r="T7" s="28"/>
    </row>
    <row r="8" spans="1:22" ht="26.4">
      <c r="A8" s="781"/>
      <c r="B8" s="503" t="s">
        <v>280</v>
      </c>
      <c r="C8" s="508">
        <v>49.184289999999997</v>
      </c>
      <c r="D8" s="314">
        <v>30.38448</v>
      </c>
      <c r="E8" s="314">
        <v>37.10539</v>
      </c>
      <c r="F8" s="315">
        <v>41.085160000000002</v>
      </c>
      <c r="G8" s="505">
        <v>24.009730000000001</v>
      </c>
      <c r="H8" s="314">
        <v>20.774550000000001</v>
      </c>
      <c r="I8" s="314"/>
      <c r="J8" s="314">
        <v>43.702129999999997</v>
      </c>
      <c r="K8" s="314">
        <v>34.096550000000001</v>
      </c>
      <c r="L8" s="314"/>
      <c r="M8" s="314">
        <v>32.56615</v>
      </c>
      <c r="N8" s="314">
        <v>33.572679999999998</v>
      </c>
      <c r="O8" s="314">
        <v>34.458509999999997</v>
      </c>
      <c r="P8" s="213">
        <v>33.25759</v>
      </c>
      <c r="R8" s="151"/>
      <c r="S8" s="151"/>
      <c r="T8" s="151"/>
      <c r="U8" s="151"/>
      <c r="V8" s="151"/>
    </row>
    <row r="9" spans="1:22" ht="26.4">
      <c r="A9" s="781"/>
      <c r="B9" s="503" t="s">
        <v>281</v>
      </c>
      <c r="C9" s="508">
        <v>4.53172</v>
      </c>
      <c r="D9" s="314">
        <v>4.3787799999999999</v>
      </c>
      <c r="E9" s="314">
        <v>4.1120299999999999</v>
      </c>
      <c r="F9" s="315">
        <v>3.4890599999999998</v>
      </c>
      <c r="G9" s="505">
        <v>11.327310000000001</v>
      </c>
      <c r="H9" s="314">
        <v>7.0815999999999999</v>
      </c>
      <c r="I9" s="314"/>
      <c r="J9" s="314">
        <v>4.4680900000000001</v>
      </c>
      <c r="K9" s="314">
        <v>4.6018499999999998</v>
      </c>
      <c r="L9" s="314"/>
      <c r="M9" s="314">
        <v>1.9432199999999999</v>
      </c>
      <c r="N9" s="314">
        <v>1.9787300000000001</v>
      </c>
      <c r="O9" s="314">
        <v>1.0574600000000001</v>
      </c>
      <c r="P9" s="213">
        <v>0.96674000000000004</v>
      </c>
      <c r="R9" s="151"/>
      <c r="S9" s="151"/>
      <c r="T9" s="151"/>
      <c r="U9" s="151"/>
      <c r="V9" s="151"/>
    </row>
    <row r="10" spans="1:22" ht="26.4">
      <c r="A10" s="781"/>
      <c r="B10" s="503" t="s">
        <v>282</v>
      </c>
      <c r="C10" s="508">
        <v>10.40483</v>
      </c>
      <c r="D10" s="314">
        <v>8.6863700000000001</v>
      </c>
      <c r="E10" s="314">
        <v>12.64368</v>
      </c>
      <c r="F10" s="315">
        <v>10.1715</v>
      </c>
      <c r="G10" s="505">
        <v>0.34745999999999999</v>
      </c>
      <c r="H10" s="314">
        <v>0.58091000000000004</v>
      </c>
      <c r="I10" s="314"/>
      <c r="J10" s="314">
        <v>1.7304999999999999</v>
      </c>
      <c r="K10" s="314">
        <v>1.9963900000000001</v>
      </c>
      <c r="L10" s="314"/>
      <c r="M10" s="314">
        <v>1.34372</v>
      </c>
      <c r="N10" s="314">
        <v>2.03355</v>
      </c>
      <c r="O10" s="314">
        <v>2.3284899999999999</v>
      </c>
      <c r="P10" s="213">
        <v>1.33857</v>
      </c>
      <c r="R10" s="151"/>
      <c r="S10" s="151"/>
      <c r="T10" s="151"/>
      <c r="U10" s="151"/>
      <c r="V10" s="151"/>
    </row>
    <row r="11" spans="1:22" ht="26.4">
      <c r="A11" s="781"/>
      <c r="B11" s="503" t="s">
        <v>283</v>
      </c>
      <c r="C11" s="508">
        <v>8.3746200000000002</v>
      </c>
      <c r="D11" s="314">
        <v>8.5439699999999998</v>
      </c>
      <c r="E11" s="314">
        <v>7.9974100000000004</v>
      </c>
      <c r="F11" s="315">
        <v>7.4955600000000002</v>
      </c>
      <c r="G11" s="505">
        <v>3.6483699999999999</v>
      </c>
      <c r="H11" s="314">
        <v>4.4813299999999998</v>
      </c>
      <c r="I11" s="314">
        <v>7.5982500000000002</v>
      </c>
      <c r="J11" s="314">
        <v>4.5531899999999998</v>
      </c>
      <c r="K11" s="314">
        <v>4.1394099999999998</v>
      </c>
      <c r="L11" s="314">
        <v>4.1902900000000001</v>
      </c>
      <c r="M11" s="314">
        <v>6.8012699999999997</v>
      </c>
      <c r="N11" s="314">
        <v>7.8655999999999997</v>
      </c>
      <c r="O11" s="314">
        <v>5.6467200000000002</v>
      </c>
      <c r="P11" s="213">
        <v>7.2546999999999997</v>
      </c>
      <c r="R11" s="151"/>
      <c r="S11" s="151"/>
      <c r="T11" s="151"/>
      <c r="U11" s="151"/>
      <c r="V11" s="151"/>
    </row>
    <row r="12" spans="1:22" ht="39.6">
      <c r="A12" s="781"/>
      <c r="B12" s="503" t="s">
        <v>284</v>
      </c>
      <c r="C12" s="508">
        <v>1.4138999999999999</v>
      </c>
      <c r="D12" s="314">
        <v>2.4741900000000001</v>
      </c>
      <c r="E12" s="314">
        <v>1.32751</v>
      </c>
      <c r="F12" s="315">
        <v>1.4192800000000001</v>
      </c>
      <c r="G12" s="505">
        <v>5.5594200000000003</v>
      </c>
      <c r="H12" s="314">
        <v>5.5601700000000003</v>
      </c>
      <c r="I12" s="314">
        <v>4.6506600000000002</v>
      </c>
      <c r="J12" s="314">
        <v>3.2198600000000002</v>
      </c>
      <c r="K12" s="314">
        <v>3.37243</v>
      </c>
      <c r="L12" s="314">
        <v>2.7197</v>
      </c>
      <c r="M12" s="314">
        <v>2.26709</v>
      </c>
      <c r="N12" s="314">
        <v>2.1376900000000001</v>
      </c>
      <c r="O12" s="314">
        <v>5.5321100000000003</v>
      </c>
      <c r="P12" s="213">
        <v>1.7393099999999999</v>
      </c>
      <c r="R12" s="151"/>
      <c r="S12" s="151"/>
      <c r="T12" s="151"/>
      <c r="U12" s="151"/>
      <c r="V12" s="151"/>
    </row>
    <row r="13" spans="1:22" ht="26.4">
      <c r="A13" s="781"/>
      <c r="B13" s="503" t="s">
        <v>285</v>
      </c>
      <c r="C13" s="508">
        <v>4.5438099999999997</v>
      </c>
      <c r="D13" s="314">
        <v>4.1117800000000004</v>
      </c>
      <c r="E13" s="314">
        <v>4.1767799999999999</v>
      </c>
      <c r="F13" s="315">
        <v>7.6581900000000003</v>
      </c>
      <c r="G13" s="505">
        <v>2.7797100000000001</v>
      </c>
      <c r="H13" s="314">
        <v>1.6874100000000001</v>
      </c>
      <c r="I13" s="314">
        <v>1.2008700000000001</v>
      </c>
      <c r="J13" s="314">
        <v>5.0354599999999996</v>
      </c>
      <c r="K13" s="314">
        <v>3.2483599999999999</v>
      </c>
      <c r="L13" s="314">
        <v>3.4372799999999999</v>
      </c>
      <c r="M13" s="314">
        <v>6.2568900000000003</v>
      </c>
      <c r="N13" s="314">
        <v>5.7498399999999998</v>
      </c>
      <c r="O13" s="314">
        <v>5.4279299999999999</v>
      </c>
      <c r="P13" s="213">
        <v>10.898569999999999</v>
      </c>
      <c r="R13" s="151"/>
      <c r="S13" s="151"/>
      <c r="T13" s="151"/>
      <c r="U13" s="151"/>
      <c r="V13" s="151"/>
    </row>
    <row r="14" spans="1:22" ht="26.4">
      <c r="A14" s="781"/>
      <c r="B14" s="503" t="s">
        <v>286</v>
      </c>
      <c r="C14" s="508">
        <v>1.00302</v>
      </c>
      <c r="D14" s="314">
        <v>3.7557800000000001</v>
      </c>
      <c r="E14" s="314">
        <v>5.24526</v>
      </c>
      <c r="F14" s="315">
        <v>4.16913</v>
      </c>
      <c r="G14" s="505">
        <v>2.5364800000000001</v>
      </c>
      <c r="H14" s="314">
        <v>3.95574</v>
      </c>
      <c r="I14" s="314">
        <v>1.81223</v>
      </c>
      <c r="J14" s="314">
        <v>1.0780099999999999</v>
      </c>
      <c r="K14" s="314">
        <v>3.4062700000000001</v>
      </c>
      <c r="L14" s="314">
        <v>2.29447</v>
      </c>
      <c r="M14" s="314">
        <v>3.7072799999999999</v>
      </c>
      <c r="N14" s="314">
        <v>3.39838</v>
      </c>
      <c r="O14" s="314">
        <v>3.13591</v>
      </c>
      <c r="P14" s="213">
        <v>2.8506499999999999</v>
      </c>
      <c r="R14" s="151"/>
      <c r="S14" s="151"/>
      <c r="T14" s="151"/>
      <c r="U14" s="151"/>
      <c r="V14" s="151"/>
    </row>
    <row r="15" spans="1:22" ht="26.4">
      <c r="A15" s="781"/>
      <c r="B15" s="503" t="s">
        <v>289</v>
      </c>
      <c r="C15" s="508" t="s">
        <v>41</v>
      </c>
      <c r="D15" s="314">
        <v>0.30259999999999998</v>
      </c>
      <c r="E15" s="314">
        <v>0.85802</v>
      </c>
      <c r="F15" s="315" t="s">
        <v>41</v>
      </c>
      <c r="G15" s="505"/>
      <c r="H15" s="314">
        <v>8.54772</v>
      </c>
      <c r="I15" s="314">
        <v>53.689959999999999</v>
      </c>
      <c r="J15" s="314"/>
      <c r="K15" s="314"/>
      <c r="L15" s="314">
        <v>53.694189999999999</v>
      </c>
      <c r="M15" s="314"/>
      <c r="N15" s="314"/>
      <c r="O15" s="314"/>
      <c r="P15" s="213"/>
      <c r="R15" s="151"/>
      <c r="S15" s="151"/>
      <c r="T15" s="151"/>
      <c r="U15" s="151"/>
      <c r="V15" s="151"/>
    </row>
    <row r="16" spans="1:22" ht="26.4">
      <c r="A16" s="781"/>
      <c r="B16" s="503" t="s">
        <v>290</v>
      </c>
      <c r="C16" s="508">
        <v>12.73193</v>
      </c>
      <c r="D16" s="314"/>
      <c r="E16" s="314"/>
      <c r="F16" s="315"/>
      <c r="G16" s="505">
        <v>5.3974500000000001</v>
      </c>
      <c r="H16" s="314">
        <v>16.559930000000001</v>
      </c>
      <c r="I16" s="314">
        <v>29.755520000000001</v>
      </c>
      <c r="J16" s="314">
        <v>19.06429</v>
      </c>
      <c r="K16" s="314">
        <v>34.276479999999999</v>
      </c>
      <c r="L16" s="314">
        <v>17.641030000000001</v>
      </c>
      <c r="M16" s="314">
        <v>26.342230000000001</v>
      </c>
      <c r="N16" s="314">
        <v>30.120619999999999</v>
      </c>
      <c r="O16" s="314">
        <v>24.08004</v>
      </c>
      <c r="P16" s="213">
        <v>27.244070000000001</v>
      </c>
      <c r="R16" s="151"/>
      <c r="S16" s="151"/>
      <c r="T16" s="151"/>
      <c r="U16" s="151"/>
      <c r="V16" s="151"/>
    </row>
    <row r="17" spans="1:22" ht="26.4">
      <c r="A17" s="781"/>
      <c r="B17" s="503" t="s">
        <v>291</v>
      </c>
      <c r="C17" s="508">
        <v>7.6988700000000003</v>
      </c>
      <c r="D17" s="314"/>
      <c r="E17" s="314"/>
      <c r="F17" s="315"/>
      <c r="G17" s="505">
        <v>16.290479999999999</v>
      </c>
      <c r="H17" s="314">
        <v>17.200369999999999</v>
      </c>
      <c r="I17" s="314">
        <v>2.9218799999999998</v>
      </c>
      <c r="J17" s="314">
        <v>3.1508600000000002</v>
      </c>
      <c r="K17" s="314">
        <v>4.2037199999999997</v>
      </c>
      <c r="L17" s="314">
        <v>10.10256</v>
      </c>
      <c r="M17" s="314">
        <v>2.7943500000000001</v>
      </c>
      <c r="N17" s="314">
        <v>1.47824</v>
      </c>
      <c r="O17" s="314">
        <v>4.3246200000000004</v>
      </c>
      <c r="P17" s="213">
        <v>1.2609900000000001</v>
      </c>
      <c r="R17" s="151"/>
      <c r="S17" s="151"/>
      <c r="T17" s="151"/>
      <c r="U17" s="151"/>
      <c r="V17" s="151"/>
    </row>
    <row r="18" spans="1:22" ht="26.4">
      <c r="A18" s="781"/>
      <c r="B18" s="503" t="s">
        <v>292</v>
      </c>
      <c r="C18" s="508">
        <v>6.6965199999999996</v>
      </c>
      <c r="D18" s="314"/>
      <c r="E18" s="314"/>
      <c r="F18" s="315"/>
      <c r="G18" s="505">
        <v>26.30029</v>
      </c>
      <c r="H18" s="314">
        <v>13.632199999999999</v>
      </c>
      <c r="I18" s="314"/>
      <c r="J18" s="314">
        <v>15.14959</v>
      </c>
      <c r="K18" s="314">
        <v>3.93425</v>
      </c>
      <c r="L18" s="314"/>
      <c r="M18" s="314">
        <v>14.458399999999999</v>
      </c>
      <c r="N18" s="314">
        <v>12.80747</v>
      </c>
      <c r="O18" s="314">
        <v>12.273490000000001</v>
      </c>
      <c r="P18" s="213">
        <v>9.7809899999999992</v>
      </c>
      <c r="R18" s="28"/>
      <c r="S18" s="28"/>
      <c r="T18" s="28"/>
    </row>
    <row r="19" spans="1:22" ht="26.4">
      <c r="A19" s="781"/>
      <c r="B19" s="503" t="s">
        <v>293</v>
      </c>
      <c r="C19" s="508">
        <v>51.396889999999999</v>
      </c>
      <c r="D19" s="314"/>
      <c r="E19" s="314"/>
      <c r="F19" s="315"/>
      <c r="G19" s="505">
        <v>30.61825</v>
      </c>
      <c r="H19" s="314">
        <v>31.107040000000001</v>
      </c>
      <c r="I19" s="314"/>
      <c r="J19" s="314">
        <v>49.013370000000002</v>
      </c>
      <c r="K19" s="314">
        <v>42.980330000000002</v>
      </c>
      <c r="L19" s="314"/>
      <c r="M19" s="314">
        <v>38.712719999999997</v>
      </c>
      <c r="N19" s="314">
        <v>38.85998</v>
      </c>
      <c r="O19" s="314">
        <v>40.500279999999997</v>
      </c>
      <c r="P19" s="213">
        <v>36.825949999999999</v>
      </c>
      <c r="R19" s="24"/>
      <c r="S19" s="24"/>
      <c r="T19" s="24"/>
    </row>
    <row r="20" spans="1:22" ht="26.4">
      <c r="A20" s="781"/>
      <c r="B20" s="503" t="s">
        <v>294</v>
      </c>
      <c r="C20" s="508">
        <v>5.2889699999999999</v>
      </c>
      <c r="D20" s="314"/>
      <c r="E20" s="314"/>
      <c r="F20" s="315"/>
      <c r="G20" s="505">
        <v>7.9489700000000001</v>
      </c>
      <c r="H20" s="314">
        <v>4.02562</v>
      </c>
      <c r="I20" s="314"/>
      <c r="J20" s="314">
        <v>2.6416300000000001</v>
      </c>
      <c r="K20" s="314">
        <v>2.69469</v>
      </c>
      <c r="L20" s="314"/>
      <c r="M20" s="314">
        <v>1.0518099999999999</v>
      </c>
      <c r="N20" s="314">
        <v>1.1352899999999999</v>
      </c>
      <c r="O20" s="314">
        <v>0.87827</v>
      </c>
      <c r="P20" s="213">
        <v>0.87938000000000005</v>
      </c>
      <c r="R20" s="28"/>
      <c r="S20" s="28"/>
      <c r="T20" s="28"/>
    </row>
    <row r="21" spans="1:22" ht="26.4">
      <c r="A21" s="781"/>
      <c r="B21" s="503" t="s">
        <v>295</v>
      </c>
      <c r="C21" s="508">
        <v>5.8008100000000002</v>
      </c>
      <c r="D21" s="314"/>
      <c r="E21" s="314"/>
      <c r="F21" s="315"/>
      <c r="G21" s="505">
        <v>0.58880999999999994</v>
      </c>
      <c r="H21" s="314">
        <v>0.18298</v>
      </c>
      <c r="I21" s="314"/>
      <c r="J21" s="314">
        <v>1.0821099999999999</v>
      </c>
      <c r="K21" s="314">
        <v>1.1317699999999999</v>
      </c>
      <c r="L21" s="314"/>
      <c r="M21" s="314">
        <v>0.72214</v>
      </c>
      <c r="N21" s="314">
        <v>1.1234599999999999</v>
      </c>
      <c r="O21" s="314">
        <v>1.3451900000000001</v>
      </c>
      <c r="P21" s="213">
        <v>0.56413000000000002</v>
      </c>
      <c r="R21" s="151"/>
      <c r="S21" s="151"/>
      <c r="T21" s="151"/>
      <c r="U21" s="151"/>
      <c r="V21" s="151"/>
    </row>
    <row r="22" spans="1:22" ht="26.4">
      <c r="A22" s="781"/>
      <c r="B22" s="503" t="s">
        <v>296</v>
      </c>
      <c r="C22" s="508">
        <v>3.7321399999999998</v>
      </c>
      <c r="D22" s="314"/>
      <c r="E22" s="314"/>
      <c r="F22" s="315"/>
      <c r="G22" s="505">
        <v>1.3738999999999999</v>
      </c>
      <c r="H22" s="314">
        <v>1.0979000000000001</v>
      </c>
      <c r="I22" s="314">
        <v>3.2796699999999999</v>
      </c>
      <c r="J22" s="314">
        <v>1.36856</v>
      </c>
      <c r="K22" s="314">
        <v>1.5629200000000001</v>
      </c>
      <c r="L22" s="314">
        <v>2.3333300000000001</v>
      </c>
      <c r="M22" s="314">
        <v>3.1397200000000001</v>
      </c>
      <c r="N22" s="314">
        <v>3.6660400000000002</v>
      </c>
      <c r="O22" s="314">
        <v>2.9238499999999998</v>
      </c>
      <c r="P22" s="213">
        <v>4.1728899999999998</v>
      </c>
      <c r="R22" s="151"/>
      <c r="S22" s="151"/>
      <c r="T22" s="151"/>
      <c r="U22" s="151"/>
      <c r="V22" s="151"/>
    </row>
    <row r="23" spans="1:22" ht="26.4">
      <c r="A23" s="781"/>
      <c r="B23" s="503" t="s">
        <v>297</v>
      </c>
      <c r="C23" s="508">
        <v>0.72509999999999997</v>
      </c>
      <c r="D23" s="314"/>
      <c r="E23" s="314"/>
      <c r="F23" s="315"/>
      <c r="G23" s="505">
        <v>5.2011799999999999</v>
      </c>
      <c r="H23" s="314">
        <v>5.5809699999999998</v>
      </c>
      <c r="I23" s="314">
        <v>4.7704199999999997</v>
      </c>
      <c r="J23" s="314">
        <v>2.3870100000000001</v>
      </c>
      <c r="K23" s="314">
        <v>2.5060600000000002</v>
      </c>
      <c r="L23" s="314">
        <v>2.8461500000000002</v>
      </c>
      <c r="M23" s="314">
        <v>2.1821000000000002</v>
      </c>
      <c r="N23" s="314">
        <v>1.84484</v>
      </c>
      <c r="O23" s="314">
        <v>5.5586399999999996</v>
      </c>
      <c r="P23" s="213">
        <v>1.2361</v>
      </c>
    </row>
    <row r="24" spans="1:22" ht="26.4">
      <c r="A24" s="781"/>
      <c r="B24" s="503" t="s">
        <v>298</v>
      </c>
      <c r="C24" s="508">
        <v>5.1823399999999999</v>
      </c>
      <c r="D24" s="314"/>
      <c r="E24" s="314"/>
      <c r="F24" s="315"/>
      <c r="G24" s="505">
        <v>5.6918499999999996</v>
      </c>
      <c r="H24" s="314">
        <v>2.9277199999999999</v>
      </c>
      <c r="I24" s="314">
        <v>2.2063199999999998</v>
      </c>
      <c r="J24" s="314">
        <v>5.2196100000000003</v>
      </c>
      <c r="K24" s="314">
        <v>4.7157099999999996</v>
      </c>
      <c r="L24" s="314">
        <v>5.0256400000000001</v>
      </c>
      <c r="M24" s="314">
        <v>7.5981199999999998</v>
      </c>
      <c r="N24" s="314">
        <v>7.0127699999999997</v>
      </c>
      <c r="O24" s="314">
        <v>6.2367999999999997</v>
      </c>
      <c r="P24" s="213">
        <v>16.450970000000002</v>
      </c>
    </row>
    <row r="25" spans="1:22" ht="26.4">
      <c r="A25" s="781"/>
      <c r="B25" s="503" t="s">
        <v>299</v>
      </c>
      <c r="C25" s="508">
        <v>0.74643000000000004</v>
      </c>
      <c r="D25" s="314"/>
      <c r="E25" s="314"/>
      <c r="F25" s="315"/>
      <c r="G25" s="505">
        <v>0.58880999999999994</v>
      </c>
      <c r="H25" s="314">
        <v>2.4702700000000002</v>
      </c>
      <c r="I25" s="314">
        <v>2.14669</v>
      </c>
      <c r="J25" s="314">
        <v>0.92298000000000002</v>
      </c>
      <c r="K25" s="314">
        <v>1.99407</v>
      </c>
      <c r="L25" s="314">
        <v>2.2564099999999998</v>
      </c>
      <c r="M25" s="314">
        <v>2.9984299999999999</v>
      </c>
      <c r="N25" s="314">
        <v>1.9512799999999999</v>
      </c>
      <c r="O25" s="314">
        <v>1.8788199999999999</v>
      </c>
      <c r="P25" s="213">
        <v>1.5845400000000001</v>
      </c>
    </row>
    <row r="26" spans="1:22" ht="27" thickBot="1">
      <c r="A26" s="782"/>
      <c r="B26" s="504" t="s">
        <v>302</v>
      </c>
      <c r="C26" s="509"/>
      <c r="D26" s="318"/>
      <c r="E26" s="318"/>
      <c r="F26" s="319"/>
      <c r="G26" s="506"/>
      <c r="H26" s="318">
        <v>5.2149999999999999</v>
      </c>
      <c r="I26" s="318">
        <v>54.919499999999999</v>
      </c>
      <c r="J26" s="318"/>
      <c r="K26" s="318"/>
      <c r="L26" s="318">
        <v>59.794870000000003</v>
      </c>
      <c r="M26" s="318"/>
      <c r="N26" s="318"/>
      <c r="O26" s="318"/>
      <c r="P26" s="215"/>
    </row>
    <row r="27" spans="1:22">
      <c r="A27" s="149" t="s">
        <v>28</v>
      </c>
      <c r="B27" s="149"/>
      <c r="C27" s="39"/>
      <c r="D27" s="39"/>
      <c r="E27" s="39"/>
      <c r="F27" s="39"/>
      <c r="G27" s="39"/>
      <c r="H27" s="39"/>
      <c r="I27" s="39"/>
      <c r="J27" s="39"/>
      <c r="K27" s="39"/>
      <c r="L27" s="39"/>
      <c r="M27" s="39"/>
      <c r="N27" s="39"/>
      <c r="O27" s="39"/>
    </row>
    <row r="28" spans="1:22">
      <c r="A28" s="152" t="s">
        <v>327</v>
      </c>
      <c r="B28" s="155"/>
    </row>
    <row r="29" spans="1:22">
      <c r="A29" s="152" t="s">
        <v>367</v>
      </c>
    </row>
    <row r="30" spans="1:22">
      <c r="A30" s="152" t="s">
        <v>480</v>
      </c>
    </row>
  </sheetData>
  <mergeCells count="4">
    <mergeCell ref="A1:P2"/>
    <mergeCell ref="G3:P3"/>
    <mergeCell ref="A5:A26"/>
    <mergeCell ref="C3:F3"/>
  </mergeCells>
  <hyperlinks>
    <hyperlink ref="S6" location="Content!B27" display="Back to Content Page" xr:uid="{00000000-0004-0000-4200-000000000000}"/>
  </hyperlinks>
  <pageMargins left="0.7" right="0.7" top="0.75" bottom="0.75" header="0.3" footer="0.3"/>
  <pageSetup scale="72" orientation="landscape" r:id="rId1"/>
  <headerFoot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N24"/>
  <sheetViews>
    <sheetView topLeftCell="B1" workbookViewId="0">
      <selection sqref="A1:M2"/>
    </sheetView>
  </sheetViews>
  <sheetFormatPr defaultColWidth="9.21875" defaultRowHeight="14.4"/>
  <cols>
    <col min="1" max="1" width="15.21875" customWidth="1"/>
    <col min="2" max="2" width="65" customWidth="1"/>
    <col min="3" max="3" width="10.77734375" customWidth="1"/>
    <col min="4" max="13" width="7.77734375" customWidth="1"/>
  </cols>
  <sheetData>
    <row r="1" spans="1:14">
      <c r="A1" s="783" t="s">
        <v>433</v>
      </c>
      <c r="B1" s="783"/>
      <c r="C1" s="783"/>
      <c r="D1" s="783"/>
      <c r="E1" s="783"/>
      <c r="F1" s="783"/>
      <c r="G1" s="783"/>
      <c r="H1" s="783"/>
      <c r="I1" s="783"/>
      <c r="J1" s="783"/>
      <c r="K1" s="783"/>
      <c r="L1" s="783"/>
      <c r="M1" s="783"/>
    </row>
    <row r="2" spans="1:14" ht="15" thickBot="1">
      <c r="A2" s="784"/>
      <c r="B2" s="784"/>
      <c r="C2" s="784"/>
      <c r="D2" s="784"/>
      <c r="E2" s="784"/>
      <c r="F2" s="784"/>
      <c r="G2" s="784"/>
      <c r="H2" s="784"/>
      <c r="I2" s="784"/>
      <c r="J2" s="784"/>
      <c r="K2" s="784"/>
      <c r="L2" s="784"/>
      <c r="M2" s="784"/>
    </row>
    <row r="3" spans="1:14" ht="15" thickBot="1">
      <c r="A3" s="207"/>
      <c r="B3" s="306"/>
      <c r="C3" s="324" t="s">
        <v>8</v>
      </c>
      <c r="D3" s="802" t="s">
        <v>6</v>
      </c>
      <c r="E3" s="799"/>
      <c r="F3" s="799"/>
      <c r="G3" s="799"/>
      <c r="H3" s="799"/>
      <c r="I3" s="799"/>
      <c r="J3" s="799"/>
      <c r="K3" s="799"/>
      <c r="L3" s="799"/>
      <c r="M3" s="800"/>
    </row>
    <row r="4" spans="1:14">
      <c r="A4" s="307"/>
      <c r="B4" s="308"/>
      <c r="C4" s="209">
        <v>2017</v>
      </c>
      <c r="D4" s="270">
        <v>2004</v>
      </c>
      <c r="E4" s="270">
        <v>2005</v>
      </c>
      <c r="F4" s="270">
        <v>2006</v>
      </c>
      <c r="G4" s="270">
        <v>2008</v>
      </c>
      <c r="H4" s="270">
        <v>2009</v>
      </c>
      <c r="I4" s="270">
        <v>2012</v>
      </c>
      <c r="J4" s="270">
        <v>2015</v>
      </c>
      <c r="K4" s="270">
        <v>2016</v>
      </c>
      <c r="L4" s="270">
        <v>2017</v>
      </c>
      <c r="M4" s="211">
        <v>2018</v>
      </c>
    </row>
    <row r="5" spans="1:14" ht="23.25" customHeight="1">
      <c r="A5" s="792" t="s">
        <v>430</v>
      </c>
      <c r="B5" s="312" t="s">
        <v>303</v>
      </c>
      <c r="C5" s="313">
        <v>5.8003299999999998</v>
      </c>
      <c r="D5" s="314">
        <v>8.2302300000000006</v>
      </c>
      <c r="E5" s="314">
        <v>14.948449999999999</v>
      </c>
      <c r="F5" s="314">
        <v>27.798829999999999</v>
      </c>
      <c r="G5" s="314">
        <v>22.82497</v>
      </c>
      <c r="H5" s="314">
        <v>41.901069999999997</v>
      </c>
      <c r="I5" s="314">
        <v>15.579319999999999</v>
      </c>
      <c r="J5" s="314">
        <v>33.284210000000002</v>
      </c>
      <c r="K5" s="314">
        <v>31.42624</v>
      </c>
      <c r="L5" s="314">
        <v>30.062729999999998</v>
      </c>
      <c r="M5" s="213">
        <v>36.540199999999999</v>
      </c>
    </row>
    <row r="6" spans="1:14" ht="26.4">
      <c r="A6" s="793"/>
      <c r="B6" s="312" t="s">
        <v>304</v>
      </c>
      <c r="C6" s="313">
        <v>2.9838300000000002</v>
      </c>
      <c r="D6" s="314">
        <v>18.020440000000001</v>
      </c>
      <c r="E6" s="314">
        <v>16.970659999999999</v>
      </c>
      <c r="F6" s="314">
        <v>2.30796</v>
      </c>
      <c r="G6" s="314">
        <v>3.4032800000000001</v>
      </c>
      <c r="H6" s="314">
        <v>2.9098000000000002</v>
      </c>
      <c r="I6" s="314">
        <v>21.210070000000002</v>
      </c>
      <c r="J6" s="314">
        <v>2.8494199999999998</v>
      </c>
      <c r="K6" s="314">
        <v>1.7470399999999999</v>
      </c>
      <c r="L6" s="314">
        <v>4.7049599999999998</v>
      </c>
      <c r="M6" s="213">
        <v>1.2015499999999999</v>
      </c>
    </row>
    <row r="7" spans="1:14" ht="26.4">
      <c r="A7" s="793"/>
      <c r="B7" s="312" t="s">
        <v>305</v>
      </c>
      <c r="C7" s="313">
        <v>3.1511399999999998</v>
      </c>
      <c r="D7" s="314">
        <v>24.529319999999998</v>
      </c>
      <c r="E7" s="314">
        <v>15.38462</v>
      </c>
      <c r="F7" s="314"/>
      <c r="G7" s="314">
        <v>9.0583399999999994</v>
      </c>
      <c r="H7" s="314">
        <v>2.28904</v>
      </c>
      <c r="I7" s="314"/>
      <c r="J7" s="314">
        <v>10.16949</v>
      </c>
      <c r="K7" s="314">
        <v>9.1029800000000005</v>
      </c>
      <c r="L7" s="314">
        <v>9.1746700000000008</v>
      </c>
      <c r="M7" s="213">
        <v>7.3327299999999997</v>
      </c>
    </row>
    <row r="8" spans="1:14" ht="26.4">
      <c r="A8" s="793"/>
      <c r="B8" s="312" t="s">
        <v>306</v>
      </c>
      <c r="C8" s="313">
        <v>46.291130000000003</v>
      </c>
      <c r="D8" s="314">
        <v>20.387309999999999</v>
      </c>
      <c r="E8" s="314">
        <v>16.296589999999998</v>
      </c>
      <c r="F8" s="314"/>
      <c r="G8" s="314">
        <v>39.431930000000001</v>
      </c>
      <c r="H8" s="314">
        <v>27.701260000000001</v>
      </c>
      <c r="I8" s="314"/>
      <c r="J8" s="314">
        <v>27.75731</v>
      </c>
      <c r="K8" s="314">
        <v>29.004899999999999</v>
      </c>
      <c r="L8" s="314">
        <v>29.131540000000001</v>
      </c>
      <c r="M8" s="213">
        <v>29.71772</v>
      </c>
    </row>
    <row r="9" spans="1:14" ht="26.4">
      <c r="A9" s="793"/>
      <c r="B9" s="312" t="s">
        <v>307</v>
      </c>
      <c r="C9" s="313">
        <v>3.54155</v>
      </c>
      <c r="D9" s="314">
        <v>13.179130000000001</v>
      </c>
      <c r="E9" s="314">
        <v>8.4060299999999994</v>
      </c>
      <c r="F9" s="314"/>
      <c r="G9" s="314">
        <v>5.9365399999999999</v>
      </c>
      <c r="H9" s="314">
        <v>5.97478</v>
      </c>
      <c r="I9" s="314"/>
      <c r="J9" s="314">
        <v>2.6406299999999998</v>
      </c>
      <c r="K9" s="314">
        <v>2.7073999999999998</v>
      </c>
      <c r="L9" s="314">
        <v>1.2154499999999999</v>
      </c>
      <c r="M9" s="213">
        <v>1.05341</v>
      </c>
    </row>
    <row r="10" spans="1:14" ht="26.4">
      <c r="A10" s="793"/>
      <c r="B10" s="312" t="s">
        <v>308</v>
      </c>
      <c r="C10" s="313">
        <v>16.424990000000001</v>
      </c>
      <c r="D10" s="314">
        <v>0.21517</v>
      </c>
      <c r="E10" s="314">
        <v>0.75336999999999998</v>
      </c>
      <c r="F10" s="314"/>
      <c r="G10" s="314">
        <v>2.2517900000000002</v>
      </c>
      <c r="H10" s="314">
        <v>2.6188199999999999</v>
      </c>
      <c r="I10" s="314"/>
      <c r="J10" s="314">
        <v>1.83002</v>
      </c>
      <c r="K10" s="314">
        <v>2.8197800000000002</v>
      </c>
      <c r="L10" s="314">
        <v>3.1954500000000001</v>
      </c>
      <c r="M10" s="213">
        <v>2.1068199999999999</v>
      </c>
    </row>
    <row r="11" spans="1:14" ht="26.4">
      <c r="A11" s="793"/>
      <c r="B11" s="312" t="s">
        <v>309</v>
      </c>
      <c r="C11" s="313">
        <v>14.44506</v>
      </c>
      <c r="D11" s="314">
        <v>4.8951000000000002</v>
      </c>
      <c r="E11" s="314">
        <v>5.9476599999999999</v>
      </c>
      <c r="F11" s="314">
        <v>10.09301</v>
      </c>
      <c r="G11" s="314">
        <v>7.1136100000000004</v>
      </c>
      <c r="H11" s="314">
        <v>5.9941800000000001</v>
      </c>
      <c r="I11" s="314">
        <v>5.1705500000000004</v>
      </c>
      <c r="J11" s="314">
        <v>9.6659299999999995</v>
      </c>
      <c r="K11" s="314">
        <v>11.49367</v>
      </c>
      <c r="L11" s="314">
        <v>8.0474399999999999</v>
      </c>
      <c r="M11" s="213">
        <v>10.311909999999999</v>
      </c>
      <c r="N11" s="15" t="s">
        <v>16</v>
      </c>
    </row>
    <row r="12" spans="1:14" ht="26.4">
      <c r="A12" s="793"/>
      <c r="B12" s="312" t="s">
        <v>310</v>
      </c>
      <c r="C12" s="313">
        <v>2.3145600000000002</v>
      </c>
      <c r="D12" s="314">
        <v>5.7557799999999997</v>
      </c>
      <c r="E12" s="314">
        <v>5.5511499999999998</v>
      </c>
      <c r="F12" s="314">
        <v>4.5814700000000004</v>
      </c>
      <c r="G12" s="314">
        <v>3.8894600000000001</v>
      </c>
      <c r="H12" s="314">
        <v>3.9961199999999999</v>
      </c>
      <c r="I12" s="314">
        <v>2.6529500000000001</v>
      </c>
      <c r="J12" s="314">
        <v>2.33358</v>
      </c>
      <c r="K12" s="314">
        <v>2.3906800000000001</v>
      </c>
      <c r="L12" s="314">
        <v>5.5087200000000003</v>
      </c>
      <c r="M12" s="213">
        <v>2.2385000000000002</v>
      </c>
    </row>
    <row r="13" spans="1:14" ht="26.4">
      <c r="A13" s="793"/>
      <c r="B13" s="312" t="s">
        <v>311</v>
      </c>
      <c r="C13" s="313">
        <v>3.7088700000000001</v>
      </c>
      <c r="D13" s="314">
        <v>1.18343</v>
      </c>
      <c r="E13" s="314">
        <v>1.14988</v>
      </c>
      <c r="F13" s="314">
        <v>0.62004999999999999</v>
      </c>
      <c r="G13" s="314">
        <v>4.88741</v>
      </c>
      <c r="H13" s="314">
        <v>2.1920500000000001</v>
      </c>
      <c r="I13" s="314">
        <v>2.5988099999999998</v>
      </c>
      <c r="J13" s="314">
        <v>5.2075699999999996</v>
      </c>
      <c r="K13" s="314">
        <v>4.6587699999999996</v>
      </c>
      <c r="L13" s="314">
        <v>4.7147600000000001</v>
      </c>
      <c r="M13" s="213">
        <v>5.3905000000000003</v>
      </c>
    </row>
    <row r="14" spans="1:14" ht="26.4">
      <c r="A14" s="793"/>
      <c r="B14" s="312" t="s">
        <v>312</v>
      </c>
      <c r="C14" s="313">
        <v>1.3385400000000001</v>
      </c>
      <c r="D14" s="314">
        <v>3.6040899999999998</v>
      </c>
      <c r="E14" s="314">
        <v>4.5995200000000001</v>
      </c>
      <c r="F14" s="314">
        <v>1.6190100000000001</v>
      </c>
      <c r="G14" s="314">
        <v>1.2026600000000001</v>
      </c>
      <c r="H14" s="314">
        <v>4.4228899999999998</v>
      </c>
      <c r="I14" s="314">
        <v>2.3145600000000002</v>
      </c>
      <c r="J14" s="314">
        <v>4.2618499999999999</v>
      </c>
      <c r="K14" s="314">
        <v>4.6485500000000002</v>
      </c>
      <c r="L14" s="314">
        <v>4.2442700000000002</v>
      </c>
      <c r="M14" s="213">
        <v>4.1066599999999998</v>
      </c>
    </row>
    <row r="15" spans="1:14" ht="26.4">
      <c r="A15" s="794"/>
      <c r="B15" s="312" t="s">
        <v>315</v>
      </c>
      <c r="C15" s="313"/>
      <c r="D15" s="314"/>
      <c r="E15" s="314">
        <v>9.99207</v>
      </c>
      <c r="F15" s="314">
        <v>52.979680000000002</v>
      </c>
      <c r="G15" s="314"/>
      <c r="H15" s="314"/>
      <c r="I15" s="314">
        <v>50.473739999999999</v>
      </c>
      <c r="J15" s="314"/>
      <c r="K15" s="314"/>
      <c r="L15" s="314"/>
      <c r="M15" s="213"/>
    </row>
    <row r="16" spans="1:14" ht="26.4">
      <c r="A16" s="789" t="s">
        <v>345</v>
      </c>
      <c r="B16" s="312" t="s">
        <v>287</v>
      </c>
      <c r="C16" s="313">
        <v>23.31118</v>
      </c>
      <c r="D16" s="314">
        <v>15.32314</v>
      </c>
      <c r="E16" s="314">
        <v>12.14385</v>
      </c>
      <c r="F16" s="314">
        <v>7.5982500000000002</v>
      </c>
      <c r="G16" s="314">
        <v>10.75177</v>
      </c>
      <c r="H16" s="314">
        <v>10.73765</v>
      </c>
      <c r="I16" s="314">
        <v>4.1902900000000001</v>
      </c>
      <c r="J16" s="314">
        <v>10.088200000000001</v>
      </c>
      <c r="K16" s="314">
        <v>11.877879999999999</v>
      </c>
      <c r="L16" s="314">
        <v>9.0326599999999999</v>
      </c>
      <c r="M16" s="213">
        <v>9.5600100000000001</v>
      </c>
    </row>
    <row r="17" spans="1:13" ht="26.4">
      <c r="A17" s="790"/>
      <c r="B17" s="312" t="s">
        <v>288</v>
      </c>
      <c r="C17" s="313">
        <v>76.688820000000007</v>
      </c>
      <c r="D17" s="314">
        <v>84.676860000000005</v>
      </c>
      <c r="E17" s="314">
        <v>79.308440000000004</v>
      </c>
      <c r="F17" s="314">
        <v>38.711790000000001</v>
      </c>
      <c r="G17" s="314">
        <v>89.248230000000007</v>
      </c>
      <c r="H17" s="314">
        <v>89.262349999999998</v>
      </c>
      <c r="I17" s="314">
        <v>42.115519999999997</v>
      </c>
      <c r="J17" s="314">
        <v>89.911799999999999</v>
      </c>
      <c r="K17" s="314">
        <v>88.122119999999995</v>
      </c>
      <c r="L17" s="314">
        <v>90.967339999999993</v>
      </c>
      <c r="M17" s="213">
        <v>90.439989999999995</v>
      </c>
    </row>
    <row r="18" spans="1:13" ht="26.4">
      <c r="A18" s="790"/>
      <c r="B18" s="312" t="s">
        <v>300</v>
      </c>
      <c r="C18" s="313">
        <v>14.82192</v>
      </c>
      <c r="D18" s="314">
        <v>9.9116800000000005</v>
      </c>
      <c r="E18" s="314">
        <v>5.3064999999999998</v>
      </c>
      <c r="F18" s="314">
        <v>3.2796699999999999</v>
      </c>
      <c r="G18" s="314">
        <v>5.0922999999999998</v>
      </c>
      <c r="H18" s="314">
        <v>5.3893800000000001</v>
      </c>
      <c r="I18" s="314">
        <v>2.3333300000000001</v>
      </c>
      <c r="J18" s="314">
        <v>4.9136600000000001</v>
      </c>
      <c r="K18" s="314">
        <v>5.9247899999999998</v>
      </c>
      <c r="L18" s="314">
        <v>5.1473000000000004</v>
      </c>
      <c r="M18" s="213">
        <v>5.61639</v>
      </c>
    </row>
    <row r="19" spans="1:13" ht="26.4">
      <c r="A19" s="790"/>
      <c r="B19" s="312" t="s">
        <v>301</v>
      </c>
      <c r="C19" s="313">
        <v>85.178079999999994</v>
      </c>
      <c r="D19" s="314">
        <v>90.088319999999996</v>
      </c>
      <c r="E19" s="314">
        <v>89.478499999999997</v>
      </c>
      <c r="F19" s="314">
        <v>41.800829999999998</v>
      </c>
      <c r="G19" s="314">
        <v>94.907700000000006</v>
      </c>
      <c r="H19" s="314">
        <v>94.610619999999997</v>
      </c>
      <c r="I19" s="314">
        <v>37.871789999999997</v>
      </c>
      <c r="J19" s="314">
        <v>95.086340000000007</v>
      </c>
      <c r="K19" s="314">
        <v>94.075209999999998</v>
      </c>
      <c r="L19" s="314">
        <v>94.852699999999999</v>
      </c>
      <c r="M19" s="213">
        <v>94.383610000000004</v>
      </c>
    </row>
    <row r="20" spans="1:13" ht="26.4">
      <c r="A20" s="790"/>
      <c r="B20" s="312" t="s">
        <v>313</v>
      </c>
      <c r="C20" s="313">
        <v>34.4116</v>
      </c>
      <c r="D20" s="314">
        <v>18.289400000000001</v>
      </c>
      <c r="E20" s="314">
        <v>15.107060000000001</v>
      </c>
      <c r="F20" s="314">
        <v>10.09301</v>
      </c>
      <c r="G20" s="314">
        <v>15.30194</v>
      </c>
      <c r="H20" s="314">
        <v>14.58778</v>
      </c>
      <c r="I20" s="314">
        <v>5.1705500000000004</v>
      </c>
      <c r="J20" s="314">
        <v>14.13658</v>
      </c>
      <c r="K20" s="314">
        <v>17.02084</v>
      </c>
      <c r="L20" s="314">
        <v>12.45834</v>
      </c>
      <c r="M20" s="213">
        <v>13.47214</v>
      </c>
    </row>
    <row r="21" spans="1:13" ht="27" thickBot="1">
      <c r="A21" s="791"/>
      <c r="B21" s="316" t="s">
        <v>314</v>
      </c>
      <c r="C21" s="317">
        <v>65.588399999999993</v>
      </c>
      <c r="D21" s="318">
        <v>81.710599999999999</v>
      </c>
      <c r="E21" s="318">
        <v>74.900869999999998</v>
      </c>
      <c r="F21" s="318">
        <v>36.927320000000002</v>
      </c>
      <c r="G21" s="318">
        <v>84.698059999999998</v>
      </c>
      <c r="H21" s="318">
        <v>85.412220000000005</v>
      </c>
      <c r="I21" s="318">
        <v>44.355710000000002</v>
      </c>
      <c r="J21" s="318">
        <v>85.863420000000005</v>
      </c>
      <c r="K21" s="318">
        <v>82.979159999999993</v>
      </c>
      <c r="L21" s="318">
        <v>87.541659999999993</v>
      </c>
      <c r="M21" s="215">
        <v>86.527860000000004</v>
      </c>
    </row>
    <row r="22" spans="1:13">
      <c r="A22" s="149" t="s">
        <v>28</v>
      </c>
      <c r="B22" s="149"/>
      <c r="C22" s="39"/>
      <c r="D22" s="39"/>
      <c r="E22" s="39"/>
      <c r="F22" s="39"/>
      <c r="G22" s="39"/>
      <c r="H22" s="39"/>
      <c r="I22" s="39"/>
      <c r="J22" s="39"/>
      <c r="K22" s="39"/>
      <c r="L22" s="39"/>
    </row>
    <row r="23" spans="1:13">
      <c r="A23" s="152" t="s">
        <v>327</v>
      </c>
      <c r="B23" s="155"/>
    </row>
    <row r="24" spans="1:13">
      <c r="A24" s="152" t="s">
        <v>367</v>
      </c>
    </row>
  </sheetData>
  <mergeCells count="4">
    <mergeCell ref="A1:M2"/>
    <mergeCell ref="A5:A15"/>
    <mergeCell ref="A16:A21"/>
    <mergeCell ref="D3:M3"/>
  </mergeCells>
  <pageMargins left="0.7" right="0.7" top="0.75" bottom="0.75" header="0.3" footer="0.3"/>
  <pageSetup scale="72" orientation="landscape" r:id="rId1"/>
  <headerFoot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P30"/>
  <sheetViews>
    <sheetView workbookViewId="0">
      <selection activeCell="O3" sqref="O3"/>
    </sheetView>
  </sheetViews>
  <sheetFormatPr defaultColWidth="9.21875" defaultRowHeight="14.4"/>
  <cols>
    <col min="1" max="1" width="15.21875" customWidth="1"/>
    <col min="2" max="2" width="65" customWidth="1"/>
    <col min="3" max="12" width="7.77734375" customWidth="1"/>
  </cols>
  <sheetData>
    <row r="1" spans="1:16" ht="15" customHeight="1">
      <c r="A1" s="783" t="s">
        <v>481</v>
      </c>
      <c r="B1" s="783"/>
      <c r="C1" s="783"/>
      <c r="D1" s="783"/>
      <c r="E1" s="783"/>
      <c r="F1" s="783"/>
      <c r="G1" s="783"/>
      <c r="H1" s="783"/>
      <c r="I1" s="783"/>
    </row>
    <row r="2" spans="1:16" ht="15" thickBot="1">
      <c r="A2" s="784"/>
      <c r="B2" s="783"/>
      <c r="C2" s="783"/>
      <c r="D2" s="783"/>
      <c r="E2" s="783"/>
      <c r="F2" s="783"/>
      <c r="G2" s="783"/>
      <c r="H2" s="783"/>
      <c r="I2" s="783"/>
    </row>
    <row r="3" spans="1:16">
      <c r="A3" s="479"/>
      <c r="B3" s="207"/>
      <c r="C3" s="694" t="s">
        <v>25</v>
      </c>
      <c r="D3" s="694"/>
      <c r="E3" s="694"/>
      <c r="F3" s="694"/>
      <c r="G3" s="694"/>
      <c r="H3" s="694"/>
      <c r="I3" s="694"/>
      <c r="J3" s="694"/>
      <c r="K3" s="694"/>
      <c r="L3" s="704"/>
    </row>
    <row r="4" spans="1:16">
      <c r="A4" s="521"/>
      <c r="B4" s="271"/>
      <c r="C4" s="146">
        <v>2001</v>
      </c>
      <c r="D4" s="146">
        <v>2003</v>
      </c>
      <c r="E4" s="146">
        <v>2005</v>
      </c>
      <c r="F4" s="146">
        <v>2014</v>
      </c>
      <c r="G4" s="146">
        <v>2015</v>
      </c>
      <c r="H4" s="146">
        <v>2016</v>
      </c>
      <c r="I4" s="146">
        <v>2017</v>
      </c>
      <c r="J4" s="146">
        <v>2018</v>
      </c>
      <c r="K4" s="146">
        <v>2019</v>
      </c>
      <c r="L4" s="185">
        <v>2020</v>
      </c>
    </row>
    <row r="5" spans="1:16" ht="26.4">
      <c r="A5" s="803" t="s">
        <v>346</v>
      </c>
      <c r="B5" s="522" t="s">
        <v>277</v>
      </c>
      <c r="C5" s="313">
        <v>70.751230000000007</v>
      </c>
      <c r="D5" s="313">
        <v>37.758710000000001</v>
      </c>
      <c r="E5" s="313">
        <v>45.715440000000001</v>
      </c>
      <c r="F5" s="313">
        <v>19.975010000000001</v>
      </c>
      <c r="G5" s="313">
        <v>16.749949999999998</v>
      </c>
      <c r="H5" s="313">
        <v>14.60356</v>
      </c>
      <c r="I5" s="526">
        <v>29.767009999999999</v>
      </c>
      <c r="J5" s="526">
        <v>33.379669999999997</v>
      </c>
      <c r="K5" s="526">
        <v>42.765439999999998</v>
      </c>
      <c r="L5" s="527">
        <v>44.50515</v>
      </c>
    </row>
    <row r="6" spans="1:16" ht="26.4">
      <c r="A6" s="803"/>
      <c r="B6" s="522" t="s">
        <v>278</v>
      </c>
      <c r="C6" s="313">
        <v>1.16995</v>
      </c>
      <c r="D6" s="313">
        <v>2.7259000000000002</v>
      </c>
      <c r="E6" s="313">
        <v>3.75909</v>
      </c>
      <c r="F6" s="313">
        <v>4.3532599999999997</v>
      </c>
      <c r="G6" s="313">
        <v>3.5350700000000002</v>
      </c>
      <c r="H6" s="313">
        <v>2.32605</v>
      </c>
      <c r="I6" s="526">
        <v>2.0335200000000002</v>
      </c>
      <c r="J6" s="526">
        <v>3.3639100000000002</v>
      </c>
      <c r="K6" s="526">
        <v>3.2789700000000002</v>
      </c>
      <c r="L6" s="527">
        <v>2.1152000000000002</v>
      </c>
      <c r="M6" s="48" t="s">
        <v>12</v>
      </c>
    </row>
    <row r="7" spans="1:16" ht="26.4">
      <c r="A7" s="803"/>
      <c r="B7" s="522" t="s">
        <v>279</v>
      </c>
      <c r="C7" s="313">
        <v>1.32389</v>
      </c>
      <c r="D7" s="313">
        <v>1.8172600000000001</v>
      </c>
      <c r="E7" s="313">
        <v>2.7081599999999999</v>
      </c>
      <c r="F7" s="313">
        <v>5.3530499999999996</v>
      </c>
      <c r="G7" s="313">
        <v>7.9770500000000002</v>
      </c>
      <c r="H7" s="313">
        <v>3.7823600000000002</v>
      </c>
      <c r="I7" s="526">
        <v>4.6392800000000003</v>
      </c>
      <c r="J7" s="526">
        <v>2.8264300000000002</v>
      </c>
      <c r="K7" s="526">
        <v>1.6134599999999999</v>
      </c>
      <c r="L7" s="527">
        <v>3.0518299999999998</v>
      </c>
      <c r="M7" s="28"/>
      <c r="N7" s="28"/>
    </row>
    <row r="8" spans="1:16" ht="26.4">
      <c r="A8" s="803"/>
      <c r="B8" s="522" t="s">
        <v>280</v>
      </c>
      <c r="C8" s="313">
        <v>18.503689999999999</v>
      </c>
      <c r="D8" s="313">
        <v>25.29026</v>
      </c>
      <c r="E8" s="313">
        <v>30.962</v>
      </c>
      <c r="F8" s="313">
        <v>38.408659999999998</v>
      </c>
      <c r="G8" s="313">
        <v>39.533589999999997</v>
      </c>
      <c r="H8" s="313">
        <v>49.929209999999998</v>
      </c>
      <c r="I8" s="526">
        <v>40.230939999999997</v>
      </c>
      <c r="J8" s="526">
        <v>33.982019999999999</v>
      </c>
      <c r="K8" s="526">
        <v>28.40042</v>
      </c>
      <c r="L8" s="527">
        <v>26.959099999999999</v>
      </c>
      <c r="M8" s="151"/>
      <c r="N8" s="151"/>
      <c r="O8" s="151"/>
      <c r="P8" s="151"/>
    </row>
    <row r="9" spans="1:16" ht="26.4">
      <c r="A9" s="803"/>
      <c r="B9" s="522" t="s">
        <v>281</v>
      </c>
      <c r="C9" s="313">
        <v>1.16995</v>
      </c>
      <c r="D9" s="313">
        <v>3.8364500000000001</v>
      </c>
      <c r="E9" s="313">
        <v>3.1123699999999999</v>
      </c>
      <c r="F9" s="313">
        <v>6.5611300000000004</v>
      </c>
      <c r="G9" s="313">
        <v>6.68147</v>
      </c>
      <c r="H9" s="313">
        <v>4.5712000000000002</v>
      </c>
      <c r="I9" s="526">
        <v>3.17801</v>
      </c>
      <c r="J9" s="526">
        <v>2.52989</v>
      </c>
      <c r="K9" s="526">
        <v>5.1006200000000002</v>
      </c>
      <c r="L9" s="527">
        <v>1.6078699999999999</v>
      </c>
      <c r="M9" s="151"/>
      <c r="N9" s="151"/>
      <c r="O9" s="151"/>
      <c r="P9" s="151"/>
    </row>
    <row r="10" spans="1:16" ht="26.4">
      <c r="A10" s="803"/>
      <c r="B10" s="522" t="s">
        <v>282</v>
      </c>
      <c r="C10" s="313">
        <v>3.0790000000000001E-2</v>
      </c>
      <c r="D10" s="313">
        <v>0.40383999999999998</v>
      </c>
      <c r="E10" s="313">
        <v>0.64673000000000003</v>
      </c>
      <c r="F10" s="313">
        <v>6.0195800000000004</v>
      </c>
      <c r="G10" s="313">
        <v>4.4974999999999996</v>
      </c>
      <c r="H10" s="313">
        <v>4.4397200000000003</v>
      </c>
      <c r="I10" s="526">
        <v>4.8743100000000004</v>
      </c>
      <c r="J10" s="526">
        <v>4.7261600000000001</v>
      </c>
      <c r="K10" s="526">
        <v>3.62595</v>
      </c>
      <c r="L10" s="527">
        <v>3.84796</v>
      </c>
      <c r="M10" s="151"/>
      <c r="N10" s="151"/>
      <c r="O10" s="151"/>
      <c r="P10" s="151"/>
    </row>
    <row r="11" spans="1:16" ht="26.4">
      <c r="A11" s="803"/>
      <c r="B11" s="522" t="s">
        <v>283</v>
      </c>
      <c r="C11" s="313">
        <v>0.76970000000000005</v>
      </c>
      <c r="D11" s="313">
        <v>2.5239799999999999</v>
      </c>
      <c r="E11" s="313"/>
      <c r="F11" s="313">
        <v>5.3113900000000003</v>
      </c>
      <c r="G11" s="313">
        <v>4.9972200000000004</v>
      </c>
      <c r="H11" s="313">
        <v>3.9643999999999999</v>
      </c>
      <c r="I11" s="526">
        <v>4.0670299999999999</v>
      </c>
      <c r="J11" s="526">
        <v>5.6250600000000004</v>
      </c>
      <c r="K11" s="526">
        <v>4.0596800000000002</v>
      </c>
      <c r="L11" s="527">
        <v>3.4655</v>
      </c>
      <c r="M11" s="151"/>
      <c r="N11" s="151"/>
      <c r="O11" s="151"/>
      <c r="P11" s="151"/>
    </row>
    <row r="12" spans="1:16" ht="39.6">
      <c r="A12" s="803"/>
      <c r="B12" s="522" t="s">
        <v>284</v>
      </c>
      <c r="C12" s="313">
        <v>1.2007399999999999</v>
      </c>
      <c r="D12" s="313">
        <v>4.7450799999999997</v>
      </c>
      <c r="E12" s="313">
        <v>7.6394500000000001</v>
      </c>
      <c r="F12" s="313">
        <v>2.02041</v>
      </c>
      <c r="G12" s="313">
        <v>2.4801000000000002</v>
      </c>
      <c r="H12" s="313">
        <v>1.93163</v>
      </c>
      <c r="I12" s="526">
        <v>1.82914</v>
      </c>
      <c r="J12" s="526">
        <v>2.0294699999999999</v>
      </c>
      <c r="K12" s="526">
        <v>1.2404599999999999</v>
      </c>
      <c r="L12" s="527">
        <v>1.52982</v>
      </c>
      <c r="M12" s="151"/>
      <c r="N12" s="151"/>
      <c r="O12" s="151"/>
      <c r="P12" s="151"/>
    </row>
    <row r="13" spans="1:16" ht="26.4">
      <c r="A13" s="803"/>
      <c r="B13" s="522" t="s">
        <v>285</v>
      </c>
      <c r="C13" s="313">
        <v>4.6490099999999996</v>
      </c>
      <c r="D13" s="313">
        <v>4.34124</v>
      </c>
      <c r="E13" s="313">
        <v>4.0824600000000002</v>
      </c>
      <c r="F13" s="313">
        <v>10.247870000000001</v>
      </c>
      <c r="G13" s="313">
        <v>10.068479999999999</v>
      </c>
      <c r="H13" s="313">
        <v>9.3648900000000008</v>
      </c>
      <c r="I13" s="526">
        <v>7.0304500000000001</v>
      </c>
      <c r="J13" s="526">
        <v>7.9232699999999996</v>
      </c>
      <c r="K13" s="526">
        <v>6.78348</v>
      </c>
      <c r="L13" s="527">
        <v>9.3115799999999993</v>
      </c>
      <c r="M13" s="151"/>
      <c r="N13" s="151"/>
      <c r="O13" s="151"/>
      <c r="P13" s="151"/>
    </row>
    <row r="14" spans="1:16" ht="26.4">
      <c r="A14" s="803"/>
      <c r="B14" s="522" t="s">
        <v>286</v>
      </c>
      <c r="C14" s="313">
        <v>0.36946000000000001</v>
      </c>
      <c r="D14" s="313">
        <v>1.5143899999999999</v>
      </c>
      <c r="E14" s="313"/>
      <c r="F14" s="313">
        <v>1.7496400000000001</v>
      </c>
      <c r="G14" s="313">
        <v>3.4795500000000001</v>
      </c>
      <c r="H14" s="313">
        <v>5.08697</v>
      </c>
      <c r="I14" s="526">
        <v>2.3502999999999998</v>
      </c>
      <c r="J14" s="526">
        <v>2.3908800000000001</v>
      </c>
      <c r="K14" s="526">
        <v>3.13151</v>
      </c>
      <c r="L14" s="527">
        <v>3.6059899999999998</v>
      </c>
      <c r="M14" s="151"/>
      <c r="N14" s="151"/>
      <c r="O14" s="151"/>
      <c r="P14" s="151"/>
    </row>
    <row r="15" spans="1:16" ht="26.4">
      <c r="A15" s="803"/>
      <c r="B15" s="522" t="s">
        <v>289</v>
      </c>
      <c r="C15" s="313">
        <v>6.1580000000000003E-2</v>
      </c>
      <c r="D15" s="313">
        <v>15.042909999999999</v>
      </c>
      <c r="E15" s="313">
        <v>1.37429</v>
      </c>
      <c r="F15" s="313"/>
      <c r="G15" s="313"/>
      <c r="H15" s="313"/>
      <c r="I15" s="524"/>
      <c r="J15" s="524">
        <v>1.2232400000000001</v>
      </c>
      <c r="K15" s="524"/>
      <c r="L15" s="525"/>
      <c r="M15" s="151"/>
      <c r="N15" s="151"/>
      <c r="O15" s="151"/>
      <c r="P15" s="151"/>
    </row>
    <row r="16" spans="1:16" ht="26.4">
      <c r="A16" s="803"/>
      <c r="B16" s="522" t="s">
        <v>290</v>
      </c>
      <c r="C16" s="313">
        <v>78.260869999999997</v>
      </c>
      <c r="D16" s="313">
        <v>34.712229999999998</v>
      </c>
      <c r="E16" s="313">
        <v>50.362319999999997</v>
      </c>
      <c r="F16" s="313">
        <v>23.052659999999999</v>
      </c>
      <c r="G16" s="313">
        <v>18.421800000000001</v>
      </c>
      <c r="H16" s="313">
        <v>16.534369999999999</v>
      </c>
      <c r="I16" s="212">
        <v>34.062399999999997</v>
      </c>
      <c r="J16" s="212"/>
      <c r="K16" s="212"/>
      <c r="L16" s="213"/>
      <c r="M16" s="151"/>
      <c r="N16" s="151"/>
      <c r="O16" s="151"/>
      <c r="P16" s="151"/>
    </row>
    <row r="17" spans="1:16" ht="26.4">
      <c r="A17" s="803"/>
      <c r="B17" s="522" t="s">
        <v>291</v>
      </c>
      <c r="C17" s="313">
        <v>1.6053500000000001</v>
      </c>
      <c r="D17" s="313">
        <v>3.50719</v>
      </c>
      <c r="E17" s="313">
        <v>3.1159400000000002</v>
      </c>
      <c r="F17" s="313">
        <v>4.6673</v>
      </c>
      <c r="G17" s="313">
        <v>3.51973</v>
      </c>
      <c r="H17" s="313">
        <v>2.36633</v>
      </c>
      <c r="I17" s="212">
        <v>1.8966000000000001</v>
      </c>
      <c r="J17" s="212"/>
      <c r="K17" s="212"/>
      <c r="L17" s="213"/>
      <c r="M17" s="151"/>
      <c r="N17" s="151"/>
      <c r="O17" s="151"/>
      <c r="P17" s="151"/>
    </row>
    <row r="18" spans="1:16" ht="26.4">
      <c r="A18" s="803"/>
      <c r="B18" s="522" t="s">
        <v>292</v>
      </c>
      <c r="C18" s="313">
        <v>2.1404700000000001</v>
      </c>
      <c r="D18" s="313">
        <v>2.5179900000000002</v>
      </c>
      <c r="E18" s="313">
        <v>2.8985500000000002</v>
      </c>
      <c r="F18" s="313">
        <v>5.4556899999999997</v>
      </c>
      <c r="G18" s="313">
        <v>8.2600099999999994</v>
      </c>
      <c r="H18" s="313">
        <v>3.7142400000000002</v>
      </c>
      <c r="I18" s="212">
        <v>4.9556399999999998</v>
      </c>
      <c r="J18" s="212"/>
      <c r="K18" s="212"/>
      <c r="L18" s="213"/>
      <c r="M18" s="28"/>
      <c r="N18" s="28"/>
    </row>
    <row r="19" spans="1:16" ht="26.4">
      <c r="A19" s="803"/>
      <c r="B19" s="522" t="s">
        <v>293</v>
      </c>
      <c r="C19" s="313">
        <v>8.2943099999999994</v>
      </c>
      <c r="D19" s="313">
        <v>24.820139999999999</v>
      </c>
      <c r="E19" s="313">
        <v>29.710139999999999</v>
      </c>
      <c r="F19" s="313">
        <v>38.315989999999999</v>
      </c>
      <c r="G19" s="313">
        <v>40.476869999999998</v>
      </c>
      <c r="H19" s="313">
        <v>52.164149999999999</v>
      </c>
      <c r="I19" s="212">
        <v>39.752220000000001</v>
      </c>
      <c r="J19" s="212"/>
      <c r="K19" s="212"/>
      <c r="L19" s="213"/>
      <c r="M19" s="24"/>
      <c r="N19" s="24"/>
    </row>
    <row r="20" spans="1:16" ht="26.4">
      <c r="A20" s="803"/>
      <c r="B20" s="522" t="s">
        <v>294</v>
      </c>
      <c r="C20" s="313">
        <v>1.1371199999999999</v>
      </c>
      <c r="D20" s="313">
        <v>3.50719</v>
      </c>
      <c r="E20" s="313">
        <v>2.4637699999999998</v>
      </c>
      <c r="F20" s="313">
        <v>5.6449100000000003</v>
      </c>
      <c r="G20" s="313">
        <v>6.1027500000000003</v>
      </c>
      <c r="H20" s="313">
        <v>3.2649400000000002</v>
      </c>
      <c r="I20" s="212">
        <v>2.8601999999999999</v>
      </c>
      <c r="J20" s="212"/>
      <c r="K20" s="212"/>
      <c r="L20" s="213"/>
      <c r="M20" s="28"/>
      <c r="N20" s="28"/>
    </row>
    <row r="21" spans="1:16" ht="26.4">
      <c r="A21" s="803"/>
      <c r="B21" s="522" t="s">
        <v>295</v>
      </c>
      <c r="C21" s="313"/>
      <c r="D21" s="313"/>
      <c r="E21" s="313">
        <v>0.28986000000000001</v>
      </c>
      <c r="F21" s="313">
        <v>4.2573299999999996</v>
      </c>
      <c r="G21" s="313">
        <v>2.7249500000000002</v>
      </c>
      <c r="H21" s="313">
        <v>2.8006600000000001</v>
      </c>
      <c r="I21" s="212">
        <v>2.7837299999999998</v>
      </c>
      <c r="J21" s="212"/>
      <c r="K21" s="212"/>
      <c r="L21" s="213"/>
      <c r="M21" s="151"/>
      <c r="N21" s="151"/>
      <c r="O21" s="151"/>
      <c r="P21" s="151"/>
    </row>
    <row r="22" spans="1:16" ht="26.4">
      <c r="A22" s="803"/>
      <c r="B22" s="522" t="s">
        <v>296</v>
      </c>
      <c r="C22" s="313"/>
      <c r="D22" s="313">
        <v>0.53956999999999999</v>
      </c>
      <c r="E22" s="313"/>
      <c r="F22" s="313">
        <v>2.6490100000000001</v>
      </c>
      <c r="G22" s="313">
        <v>2.7249500000000002</v>
      </c>
      <c r="H22" s="313">
        <v>1.9919100000000001</v>
      </c>
      <c r="I22" s="212">
        <v>2.0648499999999999</v>
      </c>
      <c r="J22" s="212"/>
      <c r="K22" s="212"/>
      <c r="L22" s="213"/>
      <c r="M22" s="151"/>
      <c r="N22" s="151"/>
      <c r="O22" s="151"/>
      <c r="P22" s="151"/>
    </row>
    <row r="23" spans="1:16" ht="26.4">
      <c r="A23" s="803"/>
      <c r="B23" s="522" t="s">
        <v>297</v>
      </c>
      <c r="C23" s="313">
        <v>0.80267999999999995</v>
      </c>
      <c r="D23" s="313">
        <v>3.5971199999999999</v>
      </c>
      <c r="E23" s="313">
        <v>5.8695700000000004</v>
      </c>
      <c r="F23" s="313">
        <v>1.82908</v>
      </c>
      <c r="G23" s="313">
        <v>2.12887</v>
      </c>
      <c r="H23" s="313">
        <v>1.66242</v>
      </c>
      <c r="I23" s="212">
        <v>1.4530400000000001</v>
      </c>
      <c r="J23" s="212"/>
      <c r="K23" s="212"/>
      <c r="L23" s="213"/>
    </row>
    <row r="24" spans="1:16" ht="26.4">
      <c r="A24" s="803"/>
      <c r="B24" s="522" t="s">
        <v>298</v>
      </c>
      <c r="C24" s="313">
        <v>7.7591999999999999</v>
      </c>
      <c r="D24" s="313">
        <v>7.1043200000000004</v>
      </c>
      <c r="E24" s="313">
        <v>4.0579700000000001</v>
      </c>
      <c r="F24" s="313">
        <v>12.614319999999999</v>
      </c>
      <c r="G24" s="313">
        <v>12.233890000000001</v>
      </c>
      <c r="H24" s="313">
        <v>11.15771</v>
      </c>
      <c r="I24" s="212">
        <v>8.3664699999999996</v>
      </c>
      <c r="J24" s="212"/>
      <c r="K24" s="212"/>
      <c r="L24" s="213"/>
    </row>
    <row r="25" spans="1:16" ht="26.4">
      <c r="A25" s="803"/>
      <c r="B25" s="522" t="s">
        <v>299</v>
      </c>
      <c r="C25" s="313"/>
      <c r="D25" s="313">
        <v>1.7985599999999999</v>
      </c>
      <c r="E25" s="313"/>
      <c r="F25" s="313">
        <v>1.51372</v>
      </c>
      <c r="G25" s="313">
        <v>3.4061900000000001</v>
      </c>
      <c r="H25" s="313">
        <v>4.3432700000000004</v>
      </c>
      <c r="I25" s="212">
        <v>1.8048299999999999</v>
      </c>
      <c r="J25" s="212"/>
      <c r="K25" s="212"/>
      <c r="L25" s="213"/>
    </row>
    <row r="26" spans="1:16" ht="27" thickBot="1">
      <c r="A26" s="804"/>
      <c r="B26" s="523" t="s">
        <v>302</v>
      </c>
      <c r="C26" s="317"/>
      <c r="D26" s="317">
        <v>17.895679999999999</v>
      </c>
      <c r="E26" s="317">
        <v>1.2318800000000001</v>
      </c>
      <c r="F26" s="317"/>
      <c r="G26" s="317"/>
      <c r="H26" s="317"/>
      <c r="I26" s="214"/>
      <c r="J26" s="214"/>
      <c r="K26" s="214"/>
      <c r="L26" s="215"/>
    </row>
    <row r="27" spans="1:16">
      <c r="A27" s="149" t="s">
        <v>28</v>
      </c>
      <c r="B27" s="149"/>
      <c r="C27" s="39"/>
      <c r="D27" s="39"/>
      <c r="E27" s="39"/>
      <c r="F27" s="39"/>
      <c r="G27" s="39"/>
      <c r="H27" s="39"/>
    </row>
    <row r="28" spans="1:16">
      <c r="A28" s="152" t="s">
        <v>327</v>
      </c>
      <c r="B28" s="155"/>
    </row>
    <row r="29" spans="1:16">
      <c r="A29" s="152" t="s">
        <v>367</v>
      </c>
    </row>
    <row r="30" spans="1:16">
      <c r="A30" s="152" t="s">
        <v>480</v>
      </c>
    </row>
  </sheetData>
  <mergeCells count="3">
    <mergeCell ref="A1:I2"/>
    <mergeCell ref="A5:A26"/>
    <mergeCell ref="C3:L3"/>
  </mergeCells>
  <hyperlinks>
    <hyperlink ref="M6" location="Content!B27" display="Back to Content Page" xr:uid="{00000000-0004-0000-4400-000000000000}"/>
  </hyperlinks>
  <pageMargins left="0.7" right="0.7" top="0.75" bottom="0.75" header="0.3" footer="0.3"/>
  <pageSetup scale="78" orientation="landscape" r:id="rId1"/>
  <headerFoot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J24"/>
  <sheetViews>
    <sheetView workbookViewId="0">
      <selection activeCell="I18" sqref="I18"/>
    </sheetView>
  </sheetViews>
  <sheetFormatPr defaultColWidth="9.21875" defaultRowHeight="14.4"/>
  <cols>
    <col min="1" max="1" width="15.21875" customWidth="1"/>
    <col min="2" max="2" width="65" customWidth="1"/>
    <col min="3" max="9" width="7.77734375" customWidth="1"/>
  </cols>
  <sheetData>
    <row r="1" spans="1:10">
      <c r="A1" s="783" t="s">
        <v>433</v>
      </c>
      <c r="B1" s="783"/>
      <c r="C1" s="783"/>
      <c r="D1" s="783"/>
      <c r="E1" s="783"/>
      <c r="F1" s="783"/>
      <c r="G1" s="783"/>
      <c r="H1" s="783"/>
      <c r="I1" s="783"/>
    </row>
    <row r="2" spans="1:10" ht="15" thickBot="1">
      <c r="A2" s="784"/>
      <c r="B2" s="784"/>
      <c r="C2" s="784"/>
      <c r="D2" s="784"/>
      <c r="E2" s="784"/>
      <c r="F2" s="784"/>
      <c r="G2" s="784"/>
      <c r="H2" s="784"/>
      <c r="I2" s="784"/>
    </row>
    <row r="3" spans="1:10" ht="15" thickBot="1">
      <c r="A3" s="207"/>
      <c r="B3" s="306"/>
      <c r="C3" s="802" t="s">
        <v>25</v>
      </c>
      <c r="D3" s="799"/>
      <c r="E3" s="799"/>
      <c r="F3" s="799"/>
      <c r="G3" s="799"/>
      <c r="H3" s="799"/>
      <c r="I3" s="800"/>
    </row>
    <row r="4" spans="1:10">
      <c r="A4" s="321"/>
      <c r="B4" s="308"/>
      <c r="C4" s="209">
        <v>2001</v>
      </c>
      <c r="D4" s="270">
        <v>2003</v>
      </c>
      <c r="E4" s="270">
        <v>2005</v>
      </c>
      <c r="F4" s="270">
        <v>2014</v>
      </c>
      <c r="G4" s="270">
        <v>2015</v>
      </c>
      <c r="H4" s="270">
        <v>2016</v>
      </c>
      <c r="I4" s="211">
        <v>2017</v>
      </c>
    </row>
    <row r="5" spans="1:10" ht="30" customHeight="1">
      <c r="A5" s="792" t="s">
        <v>430</v>
      </c>
      <c r="B5" s="312" t="s">
        <v>303</v>
      </c>
      <c r="C5" s="313">
        <v>64.346829999999997</v>
      </c>
      <c r="D5" s="314">
        <v>41.657080000000001</v>
      </c>
      <c r="E5" s="314">
        <v>39.853749999999998</v>
      </c>
      <c r="F5" s="314">
        <v>13.987730000000001</v>
      </c>
      <c r="G5" s="314">
        <v>13.61702</v>
      </c>
      <c r="H5" s="314">
        <v>10.5886</v>
      </c>
      <c r="I5" s="213">
        <v>21.12069</v>
      </c>
    </row>
    <row r="6" spans="1:10" ht="26.4">
      <c r="A6" s="793"/>
      <c r="B6" s="312" t="s">
        <v>304</v>
      </c>
      <c r="C6" s="313">
        <v>0.79862999999999995</v>
      </c>
      <c r="D6" s="314">
        <v>1.7261200000000001</v>
      </c>
      <c r="E6" s="314">
        <v>4.5703800000000001</v>
      </c>
      <c r="F6" s="314">
        <v>3.7423299999999999</v>
      </c>
      <c r="G6" s="314">
        <v>3.5638299999999998</v>
      </c>
      <c r="H6" s="314">
        <v>2.2422900000000001</v>
      </c>
      <c r="I6" s="213">
        <v>2.30911</v>
      </c>
    </row>
    <row r="7" spans="1:10" ht="26.4">
      <c r="A7" s="793"/>
      <c r="B7" s="312" t="s">
        <v>305</v>
      </c>
      <c r="C7" s="313">
        <v>0.62749999999999995</v>
      </c>
      <c r="D7" s="314">
        <v>0.92059999999999997</v>
      </c>
      <c r="E7" s="314">
        <v>2.46801</v>
      </c>
      <c r="F7" s="314">
        <v>5.1533699999999998</v>
      </c>
      <c r="G7" s="314">
        <v>7.4468100000000002</v>
      </c>
      <c r="H7" s="314">
        <v>3.92401</v>
      </c>
      <c r="I7" s="213">
        <v>4.0024600000000001</v>
      </c>
    </row>
    <row r="8" spans="1:10" ht="26.4">
      <c r="A8" s="793"/>
      <c r="B8" s="312" t="s">
        <v>306</v>
      </c>
      <c r="C8" s="313">
        <v>27.2105</v>
      </c>
      <c r="D8" s="314">
        <v>25.891829999999999</v>
      </c>
      <c r="E8" s="314">
        <v>32.541130000000003</v>
      </c>
      <c r="F8" s="314">
        <v>38.58896</v>
      </c>
      <c r="G8" s="314">
        <v>37.76596</v>
      </c>
      <c r="H8" s="314">
        <v>45.281840000000003</v>
      </c>
      <c r="I8" s="213">
        <v>41.194580000000002</v>
      </c>
    </row>
    <row r="9" spans="1:10" ht="26.4">
      <c r="A9" s="793"/>
      <c r="B9" s="312" t="s">
        <v>307</v>
      </c>
      <c r="C9" s="313">
        <v>1.1979500000000001</v>
      </c>
      <c r="D9" s="314">
        <v>4.2577699999999998</v>
      </c>
      <c r="E9" s="314">
        <v>3.9305300000000001</v>
      </c>
      <c r="F9" s="314">
        <v>8.3435600000000001</v>
      </c>
      <c r="G9" s="314">
        <v>7.7659599999999998</v>
      </c>
      <c r="H9" s="314">
        <v>7.2874499999999998</v>
      </c>
      <c r="I9" s="213">
        <v>3.8177300000000001</v>
      </c>
    </row>
    <row r="10" spans="1:10" ht="26.4">
      <c r="A10" s="793"/>
      <c r="B10" s="312" t="s">
        <v>308</v>
      </c>
      <c r="C10" s="313">
        <v>5.7049999999999997E-2</v>
      </c>
      <c r="D10" s="314">
        <v>0.92059999999999997</v>
      </c>
      <c r="E10" s="314">
        <v>1.0968899999999999</v>
      </c>
      <c r="F10" s="314">
        <v>9.4478500000000007</v>
      </c>
      <c r="G10" s="314">
        <v>7.8191499999999996</v>
      </c>
      <c r="H10" s="314">
        <v>7.84802</v>
      </c>
      <c r="I10" s="213">
        <v>9.0825099999999992</v>
      </c>
    </row>
    <row r="11" spans="1:10" ht="26.4">
      <c r="A11" s="793"/>
      <c r="B11" s="312" t="s">
        <v>309</v>
      </c>
      <c r="C11" s="313">
        <v>1.4261299999999999</v>
      </c>
      <c r="D11" s="314">
        <v>5.0632900000000003</v>
      </c>
      <c r="E11" s="314"/>
      <c r="F11" s="314">
        <v>10.4908</v>
      </c>
      <c r="G11" s="314">
        <v>9.2553199999999993</v>
      </c>
      <c r="H11" s="314">
        <v>8.06602</v>
      </c>
      <c r="I11" s="213">
        <v>8.0972899999999992</v>
      </c>
      <c r="J11" s="15" t="s">
        <v>16</v>
      </c>
    </row>
    <row r="12" spans="1:10" ht="26.4">
      <c r="A12" s="793"/>
      <c r="B12" s="312" t="s">
        <v>310</v>
      </c>
      <c r="C12" s="313">
        <v>1.5402199999999999</v>
      </c>
      <c r="D12" s="314">
        <v>6.2140399999999998</v>
      </c>
      <c r="E12" s="314">
        <v>9.8720300000000005</v>
      </c>
      <c r="F12" s="314">
        <v>2.3926400000000001</v>
      </c>
      <c r="G12" s="314">
        <v>3.1383000000000001</v>
      </c>
      <c r="H12" s="314">
        <v>2.4914399999999999</v>
      </c>
      <c r="I12" s="213">
        <v>2.5862099999999999</v>
      </c>
    </row>
    <row r="13" spans="1:10" ht="26.4">
      <c r="A13" s="793"/>
      <c r="B13" s="312" t="s">
        <v>311</v>
      </c>
      <c r="C13" s="313">
        <v>1.99658</v>
      </c>
      <c r="D13" s="314">
        <v>0.80552000000000001</v>
      </c>
      <c r="E13" s="314">
        <v>4.1133499999999996</v>
      </c>
      <c r="F13" s="314">
        <v>5.6441699999999999</v>
      </c>
      <c r="G13" s="314">
        <v>6.0106400000000004</v>
      </c>
      <c r="H13" s="314">
        <v>5.63687</v>
      </c>
      <c r="I13" s="213">
        <v>4.3411299999999997</v>
      </c>
    </row>
    <row r="14" spans="1:10" ht="26.4">
      <c r="A14" s="793"/>
      <c r="B14" s="312" t="s">
        <v>312</v>
      </c>
      <c r="C14" s="313">
        <v>0.68454000000000004</v>
      </c>
      <c r="D14" s="314">
        <v>1.1507499999999999</v>
      </c>
      <c r="E14" s="314"/>
      <c r="F14" s="314">
        <v>2.2085900000000001</v>
      </c>
      <c r="G14" s="314">
        <v>3.6170200000000001</v>
      </c>
      <c r="H14" s="314">
        <v>6.6334499999999998</v>
      </c>
      <c r="I14" s="213">
        <v>3.44828</v>
      </c>
    </row>
    <row r="15" spans="1:10" ht="26.4">
      <c r="A15" s="794"/>
      <c r="B15" s="312" t="s">
        <v>315</v>
      </c>
      <c r="C15" s="313">
        <v>0.11409</v>
      </c>
      <c r="D15" s="314">
        <v>11.39241</v>
      </c>
      <c r="E15" s="314">
        <v>1.55393</v>
      </c>
      <c r="F15" s="314"/>
      <c r="G15" s="314"/>
      <c r="H15" s="314"/>
      <c r="I15" s="213"/>
    </row>
    <row r="16" spans="1:10" ht="26.4">
      <c r="A16" s="789" t="s">
        <v>345</v>
      </c>
      <c r="B16" s="312" t="s">
        <v>287</v>
      </c>
      <c r="C16" s="313">
        <v>1.97044</v>
      </c>
      <c r="D16" s="314">
        <v>6.7642600000000002</v>
      </c>
      <c r="E16" s="314">
        <v>3.75909</v>
      </c>
      <c r="F16" s="314">
        <v>17.892109999999999</v>
      </c>
      <c r="G16" s="314">
        <v>16.176200000000001</v>
      </c>
      <c r="H16" s="314">
        <v>12.97532</v>
      </c>
      <c r="I16" s="213">
        <v>12.119350000000001</v>
      </c>
    </row>
    <row r="17" spans="1:9" ht="26.4">
      <c r="A17" s="790"/>
      <c r="B17" s="312" t="s">
        <v>288</v>
      </c>
      <c r="C17" s="313">
        <v>97.967979999999997</v>
      </c>
      <c r="D17" s="314">
        <v>78.192830000000001</v>
      </c>
      <c r="E17" s="314">
        <v>94.866609999999994</v>
      </c>
      <c r="F17" s="314">
        <v>82.107889999999998</v>
      </c>
      <c r="G17" s="314">
        <v>83.823800000000006</v>
      </c>
      <c r="H17" s="314">
        <v>87.024680000000004</v>
      </c>
      <c r="I17" s="213">
        <v>87.880650000000003</v>
      </c>
    </row>
    <row r="18" spans="1:9" ht="26.4">
      <c r="A18" s="790"/>
      <c r="B18" s="312" t="s">
        <v>300</v>
      </c>
      <c r="C18" s="313">
        <v>1.1371199999999999</v>
      </c>
      <c r="D18" s="314">
        <v>4.0467599999999999</v>
      </c>
      <c r="E18" s="314">
        <v>2.7536200000000002</v>
      </c>
      <c r="F18" s="314">
        <v>12.55125</v>
      </c>
      <c r="G18" s="314">
        <v>11.55265</v>
      </c>
      <c r="H18" s="314">
        <v>8.0575100000000006</v>
      </c>
      <c r="I18" s="213">
        <v>7.70878</v>
      </c>
    </row>
    <row r="19" spans="1:9" ht="26.4">
      <c r="A19" s="790"/>
      <c r="B19" s="312" t="s">
        <v>301</v>
      </c>
      <c r="C19" s="313">
        <v>98.862880000000004</v>
      </c>
      <c r="D19" s="314">
        <v>78.057550000000006</v>
      </c>
      <c r="E19" s="314">
        <v>96.014489999999995</v>
      </c>
      <c r="F19" s="314">
        <v>87.448750000000004</v>
      </c>
      <c r="G19" s="314">
        <v>88.44735</v>
      </c>
      <c r="H19" s="314">
        <v>91.942490000000006</v>
      </c>
      <c r="I19" s="213">
        <v>92.291219999999996</v>
      </c>
    </row>
    <row r="20" spans="1:9" ht="26.4">
      <c r="A20" s="790"/>
      <c r="B20" s="312" t="s">
        <v>313</v>
      </c>
      <c r="C20" s="313">
        <v>2.6811199999999999</v>
      </c>
      <c r="D20" s="314">
        <v>10.24166</v>
      </c>
      <c r="E20" s="314">
        <v>5.0274200000000002</v>
      </c>
      <c r="F20" s="314">
        <v>28.282209999999999</v>
      </c>
      <c r="G20" s="314">
        <v>24.840430000000001</v>
      </c>
      <c r="H20" s="314">
        <v>23.20149</v>
      </c>
      <c r="I20" s="213">
        <v>20.997540000000001</v>
      </c>
    </row>
    <row r="21" spans="1:9" ht="27" thickBot="1">
      <c r="A21" s="791"/>
      <c r="B21" s="316" t="s">
        <v>314</v>
      </c>
      <c r="C21" s="317">
        <v>97.204790000000003</v>
      </c>
      <c r="D21" s="318">
        <v>78.365939999999995</v>
      </c>
      <c r="E21" s="318">
        <v>93.41865</v>
      </c>
      <c r="F21" s="318">
        <v>71.717789999999994</v>
      </c>
      <c r="G21" s="318">
        <v>75.159570000000002</v>
      </c>
      <c r="H21" s="318">
        <v>76.798509999999993</v>
      </c>
      <c r="I21" s="215">
        <v>79.002459999999999</v>
      </c>
    </row>
    <row r="22" spans="1:9">
      <c r="A22" s="149" t="s">
        <v>28</v>
      </c>
      <c r="B22" s="149"/>
      <c r="C22" s="39"/>
      <c r="D22" s="39"/>
      <c r="E22" s="39"/>
      <c r="F22" s="39"/>
      <c r="G22" s="39"/>
      <c r="H22" s="39"/>
    </row>
    <row r="23" spans="1:9">
      <c r="A23" s="152" t="s">
        <v>327</v>
      </c>
      <c r="B23" s="155"/>
    </row>
    <row r="24" spans="1:9">
      <c r="A24" s="152" t="s">
        <v>367</v>
      </c>
    </row>
  </sheetData>
  <mergeCells count="4">
    <mergeCell ref="A1:I2"/>
    <mergeCell ref="C3:I3"/>
    <mergeCell ref="A5:A15"/>
    <mergeCell ref="A16:A21"/>
  </mergeCells>
  <pageMargins left="0.7" right="0.7" top="0.75" bottom="0.75" header="0.3" footer="0.3"/>
  <pageSetup scale="91" orientation="landscape" r:id="rId1"/>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P29"/>
  <sheetViews>
    <sheetView workbookViewId="0">
      <selection activeCell="A3" sqref="A3"/>
    </sheetView>
  </sheetViews>
  <sheetFormatPr defaultColWidth="9.21875" defaultRowHeight="14.4"/>
  <cols>
    <col min="1" max="1" width="15.21875" customWidth="1"/>
    <col min="2" max="2" width="65" customWidth="1"/>
    <col min="3" max="12" width="7.77734375" customWidth="1"/>
  </cols>
  <sheetData>
    <row r="1" spans="1:16">
      <c r="A1" s="783" t="s">
        <v>724</v>
      </c>
      <c r="B1" s="783"/>
      <c r="C1" s="783"/>
      <c r="D1" s="783"/>
      <c r="E1" s="783"/>
      <c r="F1" s="783"/>
      <c r="G1" s="783"/>
      <c r="H1" s="783"/>
      <c r="I1" s="783"/>
    </row>
    <row r="2" spans="1:16" ht="15" thickBot="1">
      <c r="A2" s="783"/>
      <c r="B2" s="783"/>
      <c r="C2" s="783"/>
      <c r="D2" s="783"/>
      <c r="E2" s="783"/>
      <c r="F2" s="783"/>
      <c r="G2" s="783"/>
      <c r="H2" s="783"/>
      <c r="I2" s="783"/>
    </row>
    <row r="3" spans="1:16">
      <c r="A3" s="207"/>
      <c r="B3" s="208"/>
      <c r="C3" s="694" t="s">
        <v>4</v>
      </c>
      <c r="D3" s="694"/>
      <c r="E3" s="694"/>
      <c r="F3" s="694"/>
      <c r="G3" s="694"/>
      <c r="H3" s="694"/>
      <c r="I3" s="694"/>
      <c r="J3" s="694"/>
      <c r="K3" s="694"/>
      <c r="L3" s="704"/>
    </row>
    <row r="4" spans="1:16">
      <c r="A4" s="271"/>
      <c r="B4" s="269"/>
      <c r="C4" s="146">
        <v>2011</v>
      </c>
      <c r="D4" s="146">
        <v>2012</v>
      </c>
      <c r="E4" s="146">
        <v>2015</v>
      </c>
      <c r="F4" s="146">
        <v>2016</v>
      </c>
      <c r="G4" s="146">
        <v>2017</v>
      </c>
      <c r="H4" s="146">
        <v>2018</v>
      </c>
      <c r="I4" s="146">
        <v>2019</v>
      </c>
      <c r="J4" s="146">
        <v>2020</v>
      </c>
      <c r="K4" s="146">
        <v>2021</v>
      </c>
      <c r="L4" s="185">
        <v>2022</v>
      </c>
    </row>
    <row r="5" spans="1:16" ht="26.4">
      <c r="A5" s="781" t="s">
        <v>346</v>
      </c>
      <c r="B5" s="312" t="s">
        <v>277</v>
      </c>
      <c r="C5" s="313">
        <v>3.3333300000000001</v>
      </c>
      <c r="D5" s="313">
        <v>82.945740000000001</v>
      </c>
      <c r="E5" s="313">
        <v>6.9135799999999996</v>
      </c>
      <c r="F5" s="313">
        <v>6.4935099999999997</v>
      </c>
      <c r="G5" s="313">
        <v>14.24419</v>
      </c>
      <c r="H5" s="313">
        <v>6.5759600000000002</v>
      </c>
      <c r="I5" s="526">
        <v>1.8552900000000001</v>
      </c>
      <c r="J5" s="526">
        <v>1.1820299999999999</v>
      </c>
      <c r="K5" s="526">
        <v>22.077919999999999</v>
      </c>
      <c r="L5" s="527">
        <v>16.5</v>
      </c>
    </row>
    <row r="6" spans="1:16" ht="26.4">
      <c r="A6" s="781"/>
      <c r="B6" s="312" t="s">
        <v>278</v>
      </c>
      <c r="C6" s="313">
        <v>6.6666699999999999</v>
      </c>
      <c r="D6" s="313"/>
      <c r="E6" s="313">
        <v>4.1975300000000004</v>
      </c>
      <c r="F6" s="313">
        <v>5.1948100000000004</v>
      </c>
      <c r="G6" s="313">
        <v>0.87209000000000003</v>
      </c>
      <c r="H6" s="313">
        <v>7.25624</v>
      </c>
      <c r="I6" s="526">
        <v>7.05009</v>
      </c>
      <c r="J6" s="526">
        <v>2.3640699999999999</v>
      </c>
      <c r="K6" s="526">
        <v>0.32468000000000002</v>
      </c>
      <c r="L6" s="527">
        <v>6</v>
      </c>
      <c r="M6" s="48" t="s">
        <v>12</v>
      </c>
    </row>
    <row r="7" spans="1:16" ht="26.4">
      <c r="A7" s="781"/>
      <c r="B7" s="312" t="s">
        <v>279</v>
      </c>
      <c r="C7" s="313">
        <v>11.66667</v>
      </c>
      <c r="D7" s="313"/>
      <c r="E7" s="313">
        <v>4.9382700000000002</v>
      </c>
      <c r="F7" s="313">
        <v>3.24675</v>
      </c>
      <c r="G7" s="313">
        <v>4.0697700000000001</v>
      </c>
      <c r="H7" s="313">
        <v>3.1745999999999999</v>
      </c>
      <c r="I7" s="526">
        <v>2.0408200000000001</v>
      </c>
      <c r="J7" s="526">
        <v>4.7281300000000002</v>
      </c>
      <c r="K7" s="526">
        <v>0.97402999999999995</v>
      </c>
      <c r="L7" s="527">
        <v>3</v>
      </c>
      <c r="M7" s="28"/>
      <c r="N7" s="28"/>
    </row>
    <row r="8" spans="1:16" ht="26.4">
      <c r="A8" s="781"/>
      <c r="B8" s="312" t="s">
        <v>280</v>
      </c>
      <c r="C8" s="313">
        <v>43.333329999999997</v>
      </c>
      <c r="D8" s="313">
        <v>17.054259999999999</v>
      </c>
      <c r="E8" s="313">
        <v>55.308639999999997</v>
      </c>
      <c r="F8" s="313">
        <v>56.493510000000001</v>
      </c>
      <c r="G8" s="313">
        <v>57.558140000000002</v>
      </c>
      <c r="H8" s="313">
        <v>42.630389999999998</v>
      </c>
      <c r="I8" s="526">
        <v>38.404449999999997</v>
      </c>
      <c r="J8" s="526">
        <v>37.352249999999998</v>
      </c>
      <c r="K8" s="526">
        <v>41.23377</v>
      </c>
      <c r="L8" s="527">
        <v>34.75</v>
      </c>
      <c r="M8" s="151"/>
      <c r="N8" s="151"/>
      <c r="O8" s="151"/>
      <c r="P8" s="151"/>
    </row>
    <row r="9" spans="1:16" ht="26.4">
      <c r="A9" s="781"/>
      <c r="B9" s="312" t="s">
        <v>281</v>
      </c>
      <c r="C9" s="313">
        <v>6.6666699999999999</v>
      </c>
      <c r="D9" s="313"/>
      <c r="E9" s="313">
        <v>3.9506199999999998</v>
      </c>
      <c r="F9" s="313">
        <v>3.5714299999999999</v>
      </c>
      <c r="G9" s="313">
        <v>2.0348799999999998</v>
      </c>
      <c r="H9" s="313">
        <v>4.3083900000000002</v>
      </c>
      <c r="I9" s="526">
        <v>6.4935099999999997</v>
      </c>
      <c r="J9" s="526">
        <v>1.8912500000000001</v>
      </c>
      <c r="K9" s="526">
        <v>2.2727300000000001</v>
      </c>
      <c r="L9" s="527">
        <v>5.5</v>
      </c>
      <c r="M9" s="151"/>
      <c r="N9" s="151"/>
      <c r="O9" s="151"/>
      <c r="P9" s="151"/>
    </row>
    <row r="10" spans="1:16" ht="26.4">
      <c r="A10" s="781"/>
      <c r="B10" s="312" t="s">
        <v>282</v>
      </c>
      <c r="C10" s="313">
        <v>1.6666700000000001</v>
      </c>
      <c r="D10" s="313"/>
      <c r="E10" s="313">
        <v>7.90123</v>
      </c>
      <c r="F10" s="313">
        <v>10.71429</v>
      </c>
      <c r="G10" s="313">
        <v>8.7209299999999992</v>
      </c>
      <c r="H10" s="313">
        <v>3.1745999999999999</v>
      </c>
      <c r="I10" s="526">
        <v>10.575139999999999</v>
      </c>
      <c r="J10" s="526">
        <v>11.11111</v>
      </c>
      <c r="K10" s="526">
        <v>1.9480500000000001</v>
      </c>
      <c r="L10" s="527">
        <v>8.5</v>
      </c>
      <c r="M10" s="151"/>
      <c r="N10" s="151"/>
      <c r="O10" s="151"/>
      <c r="P10" s="151"/>
    </row>
    <row r="11" spans="1:16" ht="26.4">
      <c r="A11" s="781"/>
      <c r="B11" s="312" t="s">
        <v>283</v>
      </c>
      <c r="C11" s="313">
        <v>16.66667</v>
      </c>
      <c r="D11" s="313"/>
      <c r="E11" s="313">
        <v>3.7037</v>
      </c>
      <c r="F11" s="313">
        <v>1.9480500000000001</v>
      </c>
      <c r="G11" s="313">
        <v>4.9418600000000001</v>
      </c>
      <c r="H11" s="313">
        <v>9.7505699999999997</v>
      </c>
      <c r="I11" s="526">
        <v>2.7829299999999999</v>
      </c>
      <c r="J11" s="526">
        <v>15.83924</v>
      </c>
      <c r="K11" s="526">
        <v>15.58442</v>
      </c>
      <c r="L11" s="527">
        <v>12.25</v>
      </c>
      <c r="M11" s="151"/>
      <c r="N11" s="151"/>
      <c r="O11" s="151"/>
      <c r="P11" s="151"/>
    </row>
    <row r="12" spans="1:16" ht="39.6">
      <c r="A12" s="781"/>
      <c r="B12" s="312" t="s">
        <v>284</v>
      </c>
      <c r="C12" s="313"/>
      <c r="D12" s="313"/>
      <c r="E12" s="313">
        <v>0.74073999999999995</v>
      </c>
      <c r="F12" s="313"/>
      <c r="G12" s="313"/>
      <c r="H12" s="313"/>
      <c r="I12" s="526">
        <v>0.55659000000000003</v>
      </c>
      <c r="J12" s="526">
        <v>0.23641000000000001</v>
      </c>
      <c r="K12" s="526"/>
      <c r="L12" s="527"/>
      <c r="M12" s="151"/>
      <c r="N12" s="151"/>
      <c r="O12" s="151"/>
      <c r="P12" s="151"/>
    </row>
    <row r="13" spans="1:16" ht="26.4">
      <c r="A13" s="781"/>
      <c r="B13" s="312" t="s">
        <v>285</v>
      </c>
      <c r="C13" s="313">
        <v>8.3333300000000001</v>
      </c>
      <c r="D13" s="313"/>
      <c r="E13" s="313">
        <v>6.9135799999999996</v>
      </c>
      <c r="F13" s="313">
        <v>5.5194799999999997</v>
      </c>
      <c r="G13" s="313">
        <v>2.32558</v>
      </c>
      <c r="H13" s="313">
        <v>14.28571</v>
      </c>
      <c r="I13" s="526">
        <v>21.706859999999999</v>
      </c>
      <c r="J13" s="526">
        <v>17.49409</v>
      </c>
      <c r="K13" s="526">
        <v>10.389609999999999</v>
      </c>
      <c r="L13" s="527">
        <v>5.75</v>
      </c>
      <c r="M13" s="151"/>
      <c r="N13" s="151"/>
      <c r="O13" s="151"/>
      <c r="P13" s="151"/>
    </row>
    <row r="14" spans="1:16" ht="26.4">
      <c r="A14" s="781"/>
      <c r="B14" s="312" t="s">
        <v>286</v>
      </c>
      <c r="C14" s="313">
        <v>1.6666700000000001</v>
      </c>
      <c r="D14" s="313"/>
      <c r="E14" s="313">
        <v>5.4321000000000002</v>
      </c>
      <c r="F14" s="313">
        <v>6.8181799999999999</v>
      </c>
      <c r="G14" s="313">
        <v>5.2325600000000003</v>
      </c>
      <c r="H14" s="313">
        <v>8.8435400000000008</v>
      </c>
      <c r="I14" s="526">
        <v>8.5343199999999992</v>
      </c>
      <c r="J14" s="526">
        <v>7.8014200000000002</v>
      </c>
      <c r="K14" s="526">
        <v>5.1948100000000004</v>
      </c>
      <c r="L14" s="527">
        <v>7.75</v>
      </c>
      <c r="M14" s="151"/>
      <c r="N14" s="151"/>
      <c r="O14" s="151"/>
      <c r="P14" s="151"/>
    </row>
    <row r="15" spans="1:16" ht="26.4">
      <c r="A15" s="781"/>
      <c r="B15" s="312" t="s">
        <v>289</v>
      </c>
      <c r="C15" s="313"/>
      <c r="D15" s="313"/>
      <c r="E15" s="313"/>
      <c r="F15" s="313"/>
      <c r="G15" s="313"/>
      <c r="H15" s="313"/>
      <c r="I15" s="212"/>
      <c r="J15" s="212"/>
      <c r="K15" s="212"/>
      <c r="L15" s="213"/>
      <c r="M15" s="151"/>
      <c r="N15" s="151"/>
      <c r="O15" s="151"/>
      <c r="P15" s="151"/>
    </row>
    <row r="16" spans="1:16" ht="26.4">
      <c r="A16" s="781"/>
      <c r="B16" s="312" t="s">
        <v>290</v>
      </c>
      <c r="C16" s="313">
        <v>2.8571399999999998</v>
      </c>
      <c r="D16" s="313">
        <v>85.217389999999995</v>
      </c>
      <c r="E16" s="313">
        <v>7.4324300000000001</v>
      </c>
      <c r="F16" s="313">
        <v>7.2033899999999997</v>
      </c>
      <c r="G16" s="313">
        <v>18.145160000000001</v>
      </c>
      <c r="H16" s="313">
        <v>6.2295100000000003</v>
      </c>
      <c r="I16" s="212"/>
      <c r="J16" s="212"/>
      <c r="K16" s="212"/>
      <c r="L16" s="213"/>
      <c r="M16" s="151"/>
      <c r="N16" s="151"/>
      <c r="O16" s="151"/>
      <c r="P16" s="151"/>
    </row>
    <row r="17" spans="1:16" ht="26.4">
      <c r="A17" s="781"/>
      <c r="B17" s="312" t="s">
        <v>291</v>
      </c>
      <c r="C17" s="313">
        <v>5.7142900000000001</v>
      </c>
      <c r="D17" s="313"/>
      <c r="E17" s="313">
        <v>4.0540500000000002</v>
      </c>
      <c r="F17" s="313">
        <v>5.9321999999999999</v>
      </c>
      <c r="G17" s="313">
        <v>1.2096800000000001</v>
      </c>
      <c r="H17" s="313">
        <v>7.2131100000000004</v>
      </c>
      <c r="I17" s="212"/>
      <c r="J17" s="212"/>
      <c r="K17" s="212"/>
      <c r="L17" s="213"/>
      <c r="M17" s="151"/>
      <c r="N17" s="151"/>
      <c r="O17" s="151"/>
      <c r="P17" s="151"/>
    </row>
    <row r="18" spans="1:16" ht="26.4">
      <c r="A18" s="781"/>
      <c r="B18" s="312" t="s">
        <v>292</v>
      </c>
      <c r="C18" s="313">
        <v>17.142859999999999</v>
      </c>
      <c r="D18" s="313"/>
      <c r="E18" s="313">
        <v>4.0540500000000002</v>
      </c>
      <c r="F18" s="313">
        <v>1.69492</v>
      </c>
      <c r="G18" s="313">
        <v>4.4354800000000001</v>
      </c>
      <c r="H18" s="313">
        <v>3.60656</v>
      </c>
      <c r="I18" s="212"/>
      <c r="J18" s="212"/>
      <c r="K18" s="212"/>
      <c r="L18" s="213"/>
      <c r="M18" s="28"/>
      <c r="N18" s="28"/>
    </row>
    <row r="19" spans="1:16" ht="26.4">
      <c r="A19" s="781"/>
      <c r="B19" s="312" t="s">
        <v>293</v>
      </c>
      <c r="C19" s="313">
        <v>57.142859999999999</v>
      </c>
      <c r="D19" s="313">
        <v>14.78261</v>
      </c>
      <c r="E19" s="313">
        <v>64.864859999999993</v>
      </c>
      <c r="F19" s="313">
        <v>60.593220000000002</v>
      </c>
      <c r="G19" s="313">
        <v>61.693550000000002</v>
      </c>
      <c r="H19" s="313">
        <v>47.540979999999998</v>
      </c>
      <c r="I19" s="212"/>
      <c r="J19" s="212"/>
      <c r="K19" s="212"/>
      <c r="L19" s="213"/>
      <c r="M19" s="24"/>
      <c r="N19" s="24"/>
    </row>
    <row r="20" spans="1:16" ht="26.4">
      <c r="A20" s="781"/>
      <c r="B20" s="312" t="s">
        <v>294</v>
      </c>
      <c r="C20" s="313">
        <v>8.5714299999999994</v>
      </c>
      <c r="D20" s="313"/>
      <c r="E20" s="313">
        <v>3.04054</v>
      </c>
      <c r="F20" s="313">
        <v>2.9661</v>
      </c>
      <c r="G20" s="313">
        <v>2.4193500000000001</v>
      </c>
      <c r="H20" s="313">
        <v>4.9180299999999999</v>
      </c>
      <c r="I20" s="212"/>
      <c r="J20" s="212"/>
      <c r="K20" s="212"/>
      <c r="L20" s="213"/>
      <c r="M20" s="28"/>
      <c r="N20" s="28"/>
    </row>
    <row r="21" spans="1:16" ht="26.4">
      <c r="A21" s="781"/>
      <c r="B21" s="312" t="s">
        <v>295</v>
      </c>
      <c r="C21" s="313"/>
      <c r="D21" s="313"/>
      <c r="E21" s="313">
        <v>2.0270299999999999</v>
      </c>
      <c r="F21" s="313">
        <v>5.9321999999999999</v>
      </c>
      <c r="G21" s="313">
        <v>4.03226</v>
      </c>
      <c r="H21" s="313">
        <v>0.98360999999999998</v>
      </c>
      <c r="I21" s="212"/>
      <c r="J21" s="212"/>
      <c r="K21" s="212"/>
      <c r="L21" s="213"/>
      <c r="M21" s="151"/>
      <c r="N21" s="151"/>
      <c r="O21" s="151"/>
      <c r="P21" s="151"/>
    </row>
    <row r="22" spans="1:16" ht="26.4">
      <c r="A22" s="781"/>
      <c r="B22" s="312" t="s">
        <v>296</v>
      </c>
      <c r="C22" s="313">
        <v>2.8571399999999998</v>
      </c>
      <c r="D22" s="313"/>
      <c r="E22" s="313">
        <v>1.0135099999999999</v>
      </c>
      <c r="F22" s="313">
        <v>0.84745999999999999</v>
      </c>
      <c r="G22" s="313">
        <v>2.01613</v>
      </c>
      <c r="H22" s="313">
        <v>1.9672099999999999</v>
      </c>
      <c r="I22" s="212"/>
      <c r="J22" s="212"/>
      <c r="K22" s="212"/>
      <c r="L22" s="213"/>
      <c r="M22" s="151"/>
      <c r="N22" s="151"/>
      <c r="O22" s="151"/>
      <c r="P22" s="151"/>
    </row>
    <row r="23" spans="1:16" ht="26.4">
      <c r="A23" s="781"/>
      <c r="B23" s="312" t="s">
        <v>297</v>
      </c>
      <c r="C23" s="313"/>
      <c r="D23" s="313"/>
      <c r="E23" s="313">
        <v>0.67567999999999995</v>
      </c>
      <c r="F23" s="313"/>
      <c r="G23" s="313"/>
      <c r="H23" s="313"/>
      <c r="I23" s="212"/>
      <c r="J23" s="212"/>
      <c r="K23" s="212"/>
      <c r="L23" s="213"/>
    </row>
    <row r="24" spans="1:16" ht="26.4">
      <c r="A24" s="781"/>
      <c r="B24" s="312" t="s">
        <v>298</v>
      </c>
      <c r="C24" s="313">
        <v>5.7142900000000001</v>
      </c>
      <c r="D24" s="313"/>
      <c r="E24" s="313">
        <v>7.77027</v>
      </c>
      <c r="F24" s="313">
        <v>6.3559299999999999</v>
      </c>
      <c r="G24" s="313">
        <v>1.2096800000000001</v>
      </c>
      <c r="H24" s="313">
        <v>18.360659999999999</v>
      </c>
      <c r="I24" s="212"/>
      <c r="J24" s="212"/>
      <c r="K24" s="212"/>
      <c r="L24" s="213"/>
    </row>
    <row r="25" spans="1:16" ht="26.4">
      <c r="A25" s="781"/>
      <c r="B25" s="312" t="s">
        <v>299</v>
      </c>
      <c r="C25" s="313"/>
      <c r="D25" s="313"/>
      <c r="E25" s="313">
        <v>5.0675699999999999</v>
      </c>
      <c r="F25" s="313">
        <v>8.4745799999999996</v>
      </c>
      <c r="G25" s="313">
        <v>4.8387099999999998</v>
      </c>
      <c r="H25" s="313">
        <v>9.1803299999999997</v>
      </c>
      <c r="I25" s="212"/>
      <c r="J25" s="212"/>
      <c r="K25" s="212"/>
      <c r="L25" s="213"/>
    </row>
    <row r="26" spans="1:16" ht="27" thickBot="1">
      <c r="A26" s="782"/>
      <c r="B26" s="316" t="s">
        <v>302</v>
      </c>
      <c r="C26" s="317"/>
      <c r="D26" s="317"/>
      <c r="E26" s="317"/>
      <c r="F26" s="317"/>
      <c r="G26" s="317"/>
      <c r="H26" s="317"/>
      <c r="I26" s="214"/>
      <c r="J26" s="214"/>
      <c r="K26" s="214"/>
      <c r="L26" s="215"/>
    </row>
    <row r="27" spans="1:16">
      <c r="A27" s="149" t="s">
        <v>28</v>
      </c>
      <c r="B27" s="149"/>
      <c r="C27" s="39"/>
      <c r="D27" s="39"/>
      <c r="E27" s="39"/>
      <c r="F27" s="39"/>
      <c r="G27" s="39"/>
      <c r="H27" s="39"/>
    </row>
    <row r="28" spans="1:16">
      <c r="A28" s="152" t="s">
        <v>327</v>
      </c>
      <c r="B28" s="155"/>
    </row>
    <row r="29" spans="1:16">
      <c r="A29" s="152" t="s">
        <v>367</v>
      </c>
    </row>
  </sheetData>
  <mergeCells count="3">
    <mergeCell ref="A1:I2"/>
    <mergeCell ref="A5:A26"/>
    <mergeCell ref="C3:L3"/>
  </mergeCells>
  <hyperlinks>
    <hyperlink ref="M6" location="Content!B27" display="Back to Content Page" xr:uid="{00000000-0004-0000-4600-000000000000}"/>
  </hyperlinks>
  <pageMargins left="0.7" right="0.7" top="0.75" bottom="0.75" header="0.3" footer="0.3"/>
  <pageSetup scale="78" orientation="landscape" r:id="rId1"/>
  <headerFoot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J24"/>
  <sheetViews>
    <sheetView workbookViewId="0">
      <selection activeCell="H18" sqref="H18"/>
    </sheetView>
  </sheetViews>
  <sheetFormatPr defaultColWidth="9.21875" defaultRowHeight="14.4"/>
  <cols>
    <col min="1" max="1" width="15.21875" customWidth="1"/>
    <col min="2" max="2" width="65" customWidth="1"/>
    <col min="3" max="9" width="7.77734375" customWidth="1"/>
  </cols>
  <sheetData>
    <row r="1" spans="1:10">
      <c r="A1" s="783" t="s">
        <v>434</v>
      </c>
      <c r="B1" s="783"/>
      <c r="C1" s="783"/>
      <c r="D1" s="783"/>
      <c r="E1" s="783"/>
      <c r="F1" s="783"/>
      <c r="G1" s="783"/>
      <c r="H1" s="783"/>
      <c r="I1" s="783"/>
    </row>
    <row r="2" spans="1:10" ht="15" thickBot="1">
      <c r="A2" s="784"/>
      <c r="B2" s="784"/>
      <c r="C2" s="784"/>
      <c r="D2" s="784"/>
      <c r="E2" s="784"/>
      <c r="F2" s="784"/>
      <c r="G2" s="784"/>
      <c r="H2" s="784"/>
      <c r="I2" s="784"/>
    </row>
    <row r="3" spans="1:10" ht="15" thickBot="1">
      <c r="A3" s="207"/>
      <c r="B3" s="306"/>
      <c r="C3" s="802" t="s">
        <v>4</v>
      </c>
      <c r="D3" s="799"/>
      <c r="E3" s="799"/>
      <c r="F3" s="799"/>
      <c r="G3" s="799"/>
      <c r="H3" s="799"/>
      <c r="I3" s="800"/>
    </row>
    <row r="4" spans="1:10">
      <c r="A4" s="321"/>
      <c r="B4" s="308"/>
      <c r="C4" s="209">
        <v>2011</v>
      </c>
      <c r="D4" s="270">
        <v>2012</v>
      </c>
      <c r="E4" s="270">
        <v>2015</v>
      </c>
      <c r="F4" s="270">
        <v>2016</v>
      </c>
      <c r="G4" s="270">
        <v>2017</v>
      </c>
      <c r="H4" s="270">
        <v>2018</v>
      </c>
      <c r="I4" s="180">
        <v>2019</v>
      </c>
    </row>
    <row r="5" spans="1:10" ht="27" customHeight="1">
      <c r="A5" s="792" t="s">
        <v>430</v>
      </c>
      <c r="B5" s="312" t="s">
        <v>303</v>
      </c>
      <c r="C5" s="313">
        <v>4</v>
      </c>
      <c r="D5" s="314">
        <v>64.285709999999995</v>
      </c>
      <c r="E5" s="314">
        <v>5.5045900000000003</v>
      </c>
      <c r="F5" s="314">
        <v>4.1666699999999999</v>
      </c>
      <c r="G5" s="314">
        <v>4.1666699999999999</v>
      </c>
      <c r="H5" s="314">
        <v>7.3529400000000003</v>
      </c>
      <c r="I5" s="213"/>
    </row>
    <row r="6" spans="1:10" ht="26.4">
      <c r="A6" s="793"/>
      <c r="B6" s="312" t="s">
        <v>304</v>
      </c>
      <c r="C6" s="313">
        <v>8</v>
      </c>
      <c r="D6" s="314"/>
      <c r="E6" s="314">
        <v>4.5871599999999999</v>
      </c>
      <c r="F6" s="314">
        <v>2.7777799999999999</v>
      </c>
      <c r="G6" s="314"/>
      <c r="H6" s="314">
        <v>7.3529400000000003</v>
      </c>
      <c r="I6" s="213"/>
    </row>
    <row r="7" spans="1:10" ht="26.4">
      <c r="A7" s="793"/>
      <c r="B7" s="312" t="s">
        <v>305</v>
      </c>
      <c r="C7" s="313">
        <v>4</v>
      </c>
      <c r="D7" s="314"/>
      <c r="E7" s="314">
        <v>7.3394500000000003</v>
      </c>
      <c r="F7" s="314">
        <v>8.3333300000000001</v>
      </c>
      <c r="G7" s="314">
        <v>3.125</v>
      </c>
      <c r="H7" s="314">
        <v>2.2058800000000001</v>
      </c>
      <c r="I7" s="213"/>
    </row>
    <row r="8" spans="1:10" ht="26.4">
      <c r="A8" s="793"/>
      <c r="B8" s="312" t="s">
        <v>306</v>
      </c>
      <c r="C8" s="313">
        <v>24</v>
      </c>
      <c r="D8" s="314">
        <v>35.714289999999998</v>
      </c>
      <c r="E8" s="314">
        <v>29.357800000000001</v>
      </c>
      <c r="F8" s="314">
        <v>43.05556</v>
      </c>
      <c r="G8" s="314">
        <v>46.875</v>
      </c>
      <c r="H8" s="314">
        <v>31.617650000000001</v>
      </c>
      <c r="I8" s="213"/>
    </row>
    <row r="9" spans="1:10" ht="26.4">
      <c r="A9" s="793"/>
      <c r="B9" s="312" t="s">
        <v>307</v>
      </c>
      <c r="C9" s="313">
        <v>4</v>
      </c>
      <c r="D9" s="314"/>
      <c r="E9" s="314">
        <v>6.4220199999999998</v>
      </c>
      <c r="F9" s="314">
        <v>5.5555599999999998</v>
      </c>
      <c r="G9" s="314">
        <v>1.0416700000000001</v>
      </c>
      <c r="H9" s="314">
        <v>2.9411800000000001</v>
      </c>
      <c r="I9" s="213"/>
    </row>
    <row r="10" spans="1:10" ht="26.4">
      <c r="A10" s="793"/>
      <c r="B10" s="312" t="s">
        <v>308</v>
      </c>
      <c r="C10" s="313">
        <v>4</v>
      </c>
      <c r="D10" s="314"/>
      <c r="E10" s="314">
        <v>23.853210000000001</v>
      </c>
      <c r="F10" s="314">
        <v>26.38889</v>
      </c>
      <c r="G10" s="314">
        <v>20.83333</v>
      </c>
      <c r="H10" s="314">
        <v>8.0882400000000008</v>
      </c>
      <c r="I10" s="213"/>
    </row>
    <row r="11" spans="1:10" ht="26.4">
      <c r="A11" s="793"/>
      <c r="B11" s="312" t="s">
        <v>309</v>
      </c>
      <c r="C11" s="313">
        <v>36</v>
      </c>
      <c r="D11" s="314"/>
      <c r="E11" s="314">
        <v>11.009169999999999</v>
      </c>
      <c r="F11" s="314">
        <v>5.5555599999999998</v>
      </c>
      <c r="G11" s="314">
        <v>12.5</v>
      </c>
      <c r="H11" s="314">
        <v>27.205880000000001</v>
      </c>
      <c r="I11" s="213"/>
      <c r="J11" s="15" t="s">
        <v>16</v>
      </c>
    </row>
    <row r="12" spans="1:10" ht="26.4">
      <c r="A12" s="793"/>
      <c r="B12" s="312" t="s">
        <v>310</v>
      </c>
      <c r="C12" s="313"/>
      <c r="D12" s="314"/>
      <c r="E12" s="314">
        <v>0.91742999999999997</v>
      </c>
      <c r="F12" s="314"/>
      <c r="G12" s="314"/>
      <c r="H12" s="314"/>
      <c r="I12" s="213"/>
    </row>
    <row r="13" spans="1:10" ht="26.4">
      <c r="A13" s="793"/>
      <c r="B13" s="312" t="s">
        <v>311</v>
      </c>
      <c r="C13" s="313">
        <v>12</v>
      </c>
      <c r="D13" s="314"/>
      <c r="E13" s="314">
        <v>4.5871599999999999</v>
      </c>
      <c r="F13" s="314">
        <v>2.7777799999999999</v>
      </c>
      <c r="G13" s="314">
        <v>5.2083300000000001</v>
      </c>
      <c r="H13" s="314">
        <v>5.1470599999999997</v>
      </c>
      <c r="I13" s="213"/>
    </row>
    <row r="14" spans="1:10" ht="26.4">
      <c r="A14" s="793"/>
      <c r="B14" s="312" t="s">
        <v>312</v>
      </c>
      <c r="C14" s="313">
        <v>4</v>
      </c>
      <c r="D14" s="314"/>
      <c r="E14" s="314">
        <v>6.4220199999999998</v>
      </c>
      <c r="F14" s="314">
        <v>1.38889</v>
      </c>
      <c r="G14" s="314">
        <v>6.25</v>
      </c>
      <c r="H14" s="314">
        <v>8.0882400000000008</v>
      </c>
      <c r="I14" s="213"/>
    </row>
    <row r="15" spans="1:10" ht="26.4">
      <c r="A15" s="794"/>
      <c r="B15" s="312" t="s">
        <v>315</v>
      </c>
      <c r="C15" s="313"/>
      <c r="D15" s="314"/>
      <c r="E15" s="314"/>
      <c r="F15" s="314"/>
      <c r="G15" s="314"/>
      <c r="H15" s="314"/>
      <c r="I15" s="213"/>
    </row>
    <row r="16" spans="1:10" ht="26.4">
      <c r="A16" s="789" t="s">
        <v>345</v>
      </c>
      <c r="B16" s="312" t="s">
        <v>287</v>
      </c>
      <c r="C16" s="313">
        <v>25</v>
      </c>
      <c r="D16" s="314"/>
      <c r="E16" s="314">
        <v>15.55556</v>
      </c>
      <c r="F16" s="314">
        <v>16.23377</v>
      </c>
      <c r="G16" s="314">
        <v>15.69767</v>
      </c>
      <c r="H16" s="314">
        <v>17.233560000000001</v>
      </c>
      <c r="I16" s="332">
        <v>19.851579999999998</v>
      </c>
    </row>
    <row r="17" spans="1:9" ht="26.4">
      <c r="A17" s="790"/>
      <c r="B17" s="312" t="s">
        <v>288</v>
      </c>
      <c r="C17" s="313">
        <v>75</v>
      </c>
      <c r="D17" s="314">
        <v>100</v>
      </c>
      <c r="E17" s="314">
        <v>84.44444</v>
      </c>
      <c r="F17" s="314">
        <v>83.766229999999993</v>
      </c>
      <c r="G17" s="314">
        <v>84.302329999999998</v>
      </c>
      <c r="H17" s="314">
        <v>82.766440000000003</v>
      </c>
      <c r="I17" s="332">
        <v>80.148420000000002</v>
      </c>
    </row>
    <row r="18" spans="1:9" ht="26.4">
      <c r="A18" s="790"/>
      <c r="B18" s="312" t="s">
        <v>300</v>
      </c>
      <c r="C18" s="313">
        <v>11.428570000000001</v>
      </c>
      <c r="D18" s="314"/>
      <c r="E18" s="314">
        <v>6.08108</v>
      </c>
      <c r="F18" s="314">
        <v>9.7457600000000006</v>
      </c>
      <c r="G18" s="314">
        <v>8.4677399999999992</v>
      </c>
      <c r="H18" s="314">
        <v>7.8688500000000001</v>
      </c>
      <c r="I18" s="213"/>
    </row>
    <row r="19" spans="1:9" ht="26.4">
      <c r="A19" s="790"/>
      <c r="B19" s="312" t="s">
        <v>301</v>
      </c>
      <c r="C19" s="313">
        <v>88.571430000000007</v>
      </c>
      <c r="D19" s="314">
        <v>100</v>
      </c>
      <c r="E19" s="314">
        <v>93.91892</v>
      </c>
      <c r="F19" s="314">
        <v>90.254239999999996</v>
      </c>
      <c r="G19" s="314">
        <v>91.532259999999994</v>
      </c>
      <c r="H19" s="314">
        <v>92.131150000000005</v>
      </c>
      <c r="I19" s="213"/>
    </row>
    <row r="20" spans="1:9" ht="26.4">
      <c r="A20" s="790"/>
      <c r="B20" s="312" t="s">
        <v>313</v>
      </c>
      <c r="C20" s="313">
        <v>44</v>
      </c>
      <c r="D20" s="314"/>
      <c r="E20" s="314">
        <v>41.284399999999998</v>
      </c>
      <c r="F20" s="314">
        <v>37.5</v>
      </c>
      <c r="G20" s="314">
        <v>34.375</v>
      </c>
      <c r="H20" s="314">
        <v>38.235289999999999</v>
      </c>
      <c r="I20" s="213"/>
    </row>
    <row r="21" spans="1:9" ht="27" thickBot="1">
      <c r="A21" s="791"/>
      <c r="B21" s="316" t="s">
        <v>314</v>
      </c>
      <c r="C21" s="317">
        <v>56</v>
      </c>
      <c r="D21" s="318">
        <v>100</v>
      </c>
      <c r="E21" s="318">
        <v>58.715600000000002</v>
      </c>
      <c r="F21" s="318">
        <v>62.5</v>
      </c>
      <c r="G21" s="318">
        <v>65.625</v>
      </c>
      <c r="H21" s="318">
        <v>61.764710000000001</v>
      </c>
      <c r="I21" s="215"/>
    </row>
    <row r="22" spans="1:9">
      <c r="A22" s="149" t="s">
        <v>28</v>
      </c>
      <c r="B22" s="149"/>
      <c r="C22" s="39"/>
      <c r="D22" s="39"/>
      <c r="E22" s="39"/>
      <c r="F22" s="39"/>
      <c r="G22" s="39"/>
      <c r="H22" s="39"/>
    </row>
    <row r="23" spans="1:9">
      <c r="A23" s="152" t="s">
        <v>327</v>
      </c>
      <c r="B23" s="155"/>
    </row>
    <row r="24" spans="1:9">
      <c r="A24" s="152" t="s">
        <v>367</v>
      </c>
    </row>
  </sheetData>
  <mergeCells count="4">
    <mergeCell ref="A1:I2"/>
    <mergeCell ref="C3:I3"/>
    <mergeCell ref="A5:A15"/>
    <mergeCell ref="A16:A21"/>
  </mergeCells>
  <pageMargins left="0.7" right="0.7" top="0.75" bottom="0.75" header="0.3" footer="0.3"/>
  <pageSetup scale="96" orientation="landscape" r:id="rId1"/>
  <headerFoot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U30"/>
  <sheetViews>
    <sheetView workbookViewId="0">
      <selection activeCell="P18" sqref="P18:P21"/>
    </sheetView>
  </sheetViews>
  <sheetFormatPr defaultColWidth="9.21875" defaultRowHeight="14.4"/>
  <cols>
    <col min="1" max="1" width="15.21875" customWidth="1"/>
    <col min="2" max="2" width="65" customWidth="1"/>
    <col min="3" max="10" width="7.77734375" customWidth="1"/>
  </cols>
  <sheetData>
    <row r="1" spans="1:21">
      <c r="A1" s="29" t="s">
        <v>475</v>
      </c>
      <c r="B1" s="29"/>
      <c r="C1" s="24"/>
      <c r="D1" s="24"/>
      <c r="E1" s="24"/>
      <c r="F1" s="24"/>
      <c r="G1" s="24"/>
    </row>
    <row r="2" spans="1:21" ht="15" thickBot="1">
      <c r="A2" s="24"/>
      <c r="B2" s="24"/>
      <c r="C2" s="24"/>
      <c r="D2" s="24"/>
      <c r="E2" s="24"/>
      <c r="F2" s="24"/>
      <c r="G2" s="24"/>
    </row>
    <row r="3" spans="1:21">
      <c r="A3" s="207"/>
      <c r="B3" s="528"/>
      <c r="C3" s="809" t="s">
        <v>3</v>
      </c>
      <c r="D3" s="810"/>
      <c r="E3" s="810"/>
      <c r="F3" s="810"/>
      <c r="G3" s="810"/>
      <c r="H3" s="810"/>
      <c r="I3" s="810"/>
      <c r="J3" s="811"/>
      <c r="K3" s="805" t="s">
        <v>268</v>
      </c>
      <c r="L3" s="806"/>
      <c r="M3" s="807"/>
      <c r="N3" s="805" t="s">
        <v>2</v>
      </c>
      <c r="O3" s="807"/>
      <c r="P3" s="808" t="s">
        <v>40</v>
      </c>
      <c r="Q3" s="806"/>
      <c r="R3" s="806"/>
      <c r="S3" s="807"/>
    </row>
    <row r="4" spans="1:21">
      <c r="A4" s="271"/>
      <c r="B4" s="529"/>
      <c r="C4" s="531">
        <v>2014</v>
      </c>
      <c r="D4" s="117">
        <v>2015</v>
      </c>
      <c r="E4" s="117">
        <v>2016</v>
      </c>
      <c r="F4" s="117">
        <v>2017</v>
      </c>
      <c r="G4" s="117">
        <v>2018</v>
      </c>
      <c r="H4" s="131">
        <v>2019</v>
      </c>
      <c r="I4" s="117">
        <v>2020</v>
      </c>
      <c r="J4" s="325">
        <v>2021</v>
      </c>
      <c r="K4" s="531">
        <v>2000</v>
      </c>
      <c r="L4" s="117">
        <v>2018</v>
      </c>
      <c r="M4" s="325">
        <v>2019</v>
      </c>
      <c r="N4" s="531">
        <v>2000</v>
      </c>
      <c r="O4" s="325">
        <v>2018</v>
      </c>
      <c r="P4" s="530">
        <v>2010</v>
      </c>
      <c r="Q4" s="117">
        <v>2011</v>
      </c>
      <c r="R4" s="117">
        <v>2012</v>
      </c>
      <c r="S4" s="325">
        <v>2015</v>
      </c>
    </row>
    <row r="5" spans="1:21" ht="26.4">
      <c r="A5" s="781" t="s">
        <v>346</v>
      </c>
      <c r="B5" s="503" t="s">
        <v>277</v>
      </c>
      <c r="C5" s="508">
        <v>18.722259999999999</v>
      </c>
      <c r="D5" s="313">
        <v>17.99436</v>
      </c>
      <c r="E5" s="313">
        <v>19.425519999999999</v>
      </c>
      <c r="F5" s="313">
        <v>19.30706</v>
      </c>
      <c r="G5" s="313">
        <v>20.363160000000001</v>
      </c>
      <c r="H5" s="526">
        <v>19.382639999999999</v>
      </c>
      <c r="I5" s="526">
        <v>18.816410000000001</v>
      </c>
      <c r="J5" s="527">
        <v>16.630199999999999</v>
      </c>
      <c r="K5" s="508"/>
      <c r="L5" s="313">
        <v>20.017900000000001</v>
      </c>
      <c r="M5" s="527">
        <v>20.017900000000001</v>
      </c>
      <c r="N5" s="508"/>
      <c r="O5" s="213"/>
      <c r="P5" s="562">
        <v>25.15569</v>
      </c>
      <c r="Q5" s="563">
        <v>8.9899100000000001</v>
      </c>
      <c r="R5" s="563">
        <v>8.8743599999999994</v>
      </c>
      <c r="S5" s="564">
        <v>10.0015</v>
      </c>
    </row>
    <row r="6" spans="1:21" ht="26.4">
      <c r="A6" s="781"/>
      <c r="B6" s="503" t="s">
        <v>278</v>
      </c>
      <c r="C6" s="508">
        <v>5.0420100000000003</v>
      </c>
      <c r="D6" s="313">
        <v>5.2131600000000002</v>
      </c>
      <c r="E6" s="313">
        <v>4.8749500000000001</v>
      </c>
      <c r="F6" s="313">
        <v>5.1168500000000003</v>
      </c>
      <c r="G6" s="313">
        <v>5.0907900000000001</v>
      </c>
      <c r="H6" s="526">
        <v>5.1634599999999997</v>
      </c>
      <c r="I6" s="526">
        <v>5.07735</v>
      </c>
      <c r="J6" s="527">
        <v>5.0472900000000003</v>
      </c>
      <c r="K6" s="508"/>
      <c r="L6" s="313">
        <v>0.19946</v>
      </c>
      <c r="M6" s="527">
        <v>0.19946</v>
      </c>
      <c r="N6" s="508"/>
      <c r="O6" s="213"/>
      <c r="P6" s="562">
        <v>7.7974399999999999</v>
      </c>
      <c r="Q6" s="563">
        <v>13.319789999999999</v>
      </c>
      <c r="R6" s="563">
        <v>13.342969999999999</v>
      </c>
      <c r="S6" s="564">
        <v>7.1928999999999998</v>
      </c>
      <c r="U6" s="48" t="s">
        <v>12</v>
      </c>
    </row>
    <row r="7" spans="1:21" ht="26.4">
      <c r="A7" s="781"/>
      <c r="B7" s="503" t="s">
        <v>279</v>
      </c>
      <c r="C7" s="508">
        <v>15.662520000000001</v>
      </c>
      <c r="D7" s="313">
        <v>15.187749999999999</v>
      </c>
      <c r="E7" s="313">
        <v>14.57882</v>
      </c>
      <c r="F7" s="313">
        <v>15.49887</v>
      </c>
      <c r="G7" s="313">
        <v>16.049160000000001</v>
      </c>
      <c r="H7" s="526">
        <v>17.457650000000001</v>
      </c>
      <c r="I7" s="526">
        <v>16.556429999999999</v>
      </c>
      <c r="J7" s="527">
        <v>15.489240000000001</v>
      </c>
      <c r="K7" s="508"/>
      <c r="L7" s="313">
        <v>15.38368</v>
      </c>
      <c r="M7" s="527">
        <v>15.38368</v>
      </c>
      <c r="N7" s="508"/>
      <c r="O7" s="213"/>
      <c r="P7" s="562">
        <v>9.5608000000000004</v>
      </c>
      <c r="Q7" s="563">
        <v>9.7136700000000005</v>
      </c>
      <c r="R7" s="563">
        <v>9.4400099999999991</v>
      </c>
      <c r="S7" s="564">
        <v>14.737629999999999</v>
      </c>
    </row>
    <row r="8" spans="1:21" ht="26.4">
      <c r="A8" s="781"/>
      <c r="B8" s="503" t="s">
        <v>280</v>
      </c>
      <c r="C8" s="508">
        <v>32.037170000000003</v>
      </c>
      <c r="D8" s="313">
        <v>32.677259999999997</v>
      </c>
      <c r="E8" s="313">
        <v>33.174160000000001</v>
      </c>
      <c r="F8" s="313">
        <v>32.242780000000003</v>
      </c>
      <c r="G8" s="313">
        <v>31.407620000000001</v>
      </c>
      <c r="H8" s="526">
        <v>30.88993</v>
      </c>
      <c r="I8" s="526">
        <v>33.978990000000003</v>
      </c>
      <c r="J8" s="527">
        <v>35.448230000000002</v>
      </c>
      <c r="K8" s="508"/>
      <c r="L8" s="313">
        <v>22.188669999999998</v>
      </c>
      <c r="M8" s="527">
        <v>22.188669999999998</v>
      </c>
      <c r="N8" s="508"/>
      <c r="O8" s="213"/>
      <c r="P8" s="532">
        <v>24.968859999999999</v>
      </c>
      <c r="Q8" s="328">
        <v>36.772269999999999</v>
      </c>
      <c r="R8" s="563">
        <v>36.779589999999999</v>
      </c>
      <c r="S8" s="564">
        <v>26.919260000000001</v>
      </c>
    </row>
    <row r="9" spans="1:21" ht="26.4">
      <c r="A9" s="781"/>
      <c r="B9" s="503" t="s">
        <v>281</v>
      </c>
      <c r="C9" s="508">
        <v>7.4796899999999997</v>
      </c>
      <c r="D9" s="313">
        <v>7.7541900000000004</v>
      </c>
      <c r="E9" s="313">
        <v>7.1390500000000001</v>
      </c>
      <c r="F9" s="313">
        <v>7.2819000000000003</v>
      </c>
      <c r="G9" s="313">
        <v>7.2517399999999999</v>
      </c>
      <c r="H9" s="526">
        <v>7.3487799999999996</v>
      </c>
      <c r="I9" s="526">
        <v>7.1164800000000001</v>
      </c>
      <c r="J9" s="527">
        <v>7.6369899999999999</v>
      </c>
      <c r="K9" s="508"/>
      <c r="L9" s="313">
        <v>1.3067500000000001</v>
      </c>
      <c r="M9" s="527">
        <v>1.3067500000000001</v>
      </c>
      <c r="N9" s="508"/>
      <c r="O9" s="213"/>
      <c r="P9" s="532">
        <v>2.2877700000000001</v>
      </c>
      <c r="Q9" s="328">
        <v>1.1427799999999999</v>
      </c>
      <c r="R9" s="563">
        <v>1.0998699999999999</v>
      </c>
      <c r="S9" s="564">
        <v>3.4761700000000002</v>
      </c>
    </row>
    <row r="10" spans="1:21" ht="26.4">
      <c r="A10" s="781"/>
      <c r="B10" s="503" t="s">
        <v>282</v>
      </c>
      <c r="C10" s="508">
        <v>3.4010400000000001</v>
      </c>
      <c r="D10" s="313">
        <v>3.177</v>
      </c>
      <c r="E10" s="313">
        <v>3.06968</v>
      </c>
      <c r="F10" s="313">
        <v>3.1998600000000001</v>
      </c>
      <c r="G10" s="313">
        <v>3.0337000000000001</v>
      </c>
      <c r="H10" s="526">
        <v>2.9777499999999999</v>
      </c>
      <c r="I10" s="526">
        <v>3.3233000000000001</v>
      </c>
      <c r="J10" s="527">
        <v>3.66872</v>
      </c>
      <c r="K10" s="508"/>
      <c r="L10" s="313">
        <v>3.80654</v>
      </c>
      <c r="M10" s="527">
        <v>3.80654</v>
      </c>
      <c r="N10" s="508"/>
      <c r="O10" s="213"/>
      <c r="P10" s="532">
        <v>3.0743999999999998</v>
      </c>
      <c r="Q10" s="328">
        <v>8.2788400000000006</v>
      </c>
      <c r="R10" s="563">
        <v>8.4847000000000001</v>
      </c>
      <c r="S10" s="564">
        <v>8.4378299999999999</v>
      </c>
    </row>
    <row r="11" spans="1:21" ht="26.4">
      <c r="A11" s="781"/>
      <c r="B11" s="503" t="s">
        <v>283</v>
      </c>
      <c r="C11" s="508">
        <v>8.6707599999999996</v>
      </c>
      <c r="D11" s="313">
        <v>8.6576599999999999</v>
      </c>
      <c r="E11" s="313">
        <v>8.2763399999999994</v>
      </c>
      <c r="F11" s="313">
        <v>8.0905699999999996</v>
      </c>
      <c r="G11" s="313">
        <v>7.9957500000000001</v>
      </c>
      <c r="H11" s="526">
        <v>8.0001899999999999</v>
      </c>
      <c r="I11" s="526">
        <v>6.9726299999999997</v>
      </c>
      <c r="J11" s="527">
        <v>7.4111500000000001</v>
      </c>
      <c r="K11" s="508"/>
      <c r="L11" s="313">
        <v>4.3890799999999999</v>
      </c>
      <c r="M11" s="527">
        <v>4.3890799999999999</v>
      </c>
      <c r="N11" s="508"/>
      <c r="O11" s="213"/>
      <c r="P11" s="532">
        <v>19.832840000000001</v>
      </c>
      <c r="Q11" s="328">
        <v>14.735569999999999</v>
      </c>
      <c r="R11" s="563">
        <v>14.74452</v>
      </c>
      <c r="S11" s="564">
        <v>18.310030000000001</v>
      </c>
    </row>
    <row r="12" spans="1:21" ht="39.6">
      <c r="A12" s="781"/>
      <c r="B12" s="503" t="s">
        <v>284</v>
      </c>
      <c r="C12" s="508">
        <v>1.96776</v>
      </c>
      <c r="D12" s="313">
        <v>2.0586600000000002</v>
      </c>
      <c r="E12" s="313">
        <v>2.07592</v>
      </c>
      <c r="F12" s="313">
        <v>2.00298</v>
      </c>
      <c r="G12" s="313">
        <v>2.0128599999999999</v>
      </c>
      <c r="H12" s="526">
        <v>1.8416399999999999</v>
      </c>
      <c r="I12" s="526">
        <v>1.8742399999999999</v>
      </c>
      <c r="J12" s="527">
        <v>2.29996</v>
      </c>
      <c r="K12" s="508"/>
      <c r="L12" s="313">
        <v>6.9839399999999996</v>
      </c>
      <c r="M12" s="527">
        <v>6.9839399999999996</v>
      </c>
      <c r="N12" s="508"/>
      <c r="O12" s="213"/>
      <c r="P12" s="532">
        <v>1.81908</v>
      </c>
      <c r="Q12" s="328">
        <v>2.5141300000000002</v>
      </c>
      <c r="R12" s="563">
        <v>2.5831200000000001</v>
      </c>
      <c r="S12" s="564">
        <v>3.3348399999999998</v>
      </c>
    </row>
    <row r="13" spans="1:21" ht="26.4">
      <c r="A13" s="781"/>
      <c r="B13" s="503" t="s">
        <v>285</v>
      </c>
      <c r="C13" s="508">
        <v>6.5168299999999997</v>
      </c>
      <c r="D13" s="313">
        <v>6.80525</v>
      </c>
      <c r="E13" s="313">
        <v>6.7153</v>
      </c>
      <c r="F13" s="313">
        <v>6.69292</v>
      </c>
      <c r="G13" s="313">
        <v>6.1392800000000003</v>
      </c>
      <c r="H13" s="526">
        <v>6.1522300000000003</v>
      </c>
      <c r="I13" s="526">
        <v>5.5960599999999996</v>
      </c>
      <c r="J13" s="527">
        <v>5.6832399999999996</v>
      </c>
      <c r="K13" s="508"/>
      <c r="L13" s="313">
        <v>22.129020000000001</v>
      </c>
      <c r="M13" s="527">
        <v>22.129020000000001</v>
      </c>
      <c r="N13" s="508"/>
      <c r="O13" s="213"/>
      <c r="P13" s="532">
        <v>5.5031100000000004</v>
      </c>
      <c r="Q13" s="328">
        <v>2.8506100000000001</v>
      </c>
      <c r="R13" s="563">
        <v>2.8847999999999998</v>
      </c>
      <c r="S13" s="564">
        <v>2.8326600000000002</v>
      </c>
    </row>
    <row r="14" spans="1:21" ht="26.4">
      <c r="A14" s="781"/>
      <c r="B14" s="503" t="s">
        <v>286</v>
      </c>
      <c r="C14" s="508">
        <v>0.42337999999999998</v>
      </c>
      <c r="D14" s="313">
        <v>0.44742999999999999</v>
      </c>
      <c r="E14" s="313">
        <v>0.67025000000000001</v>
      </c>
      <c r="F14" s="313">
        <v>0.42776999999999998</v>
      </c>
      <c r="G14" s="313">
        <v>0.53430999999999995</v>
      </c>
      <c r="H14" s="526">
        <v>0.60834999999999995</v>
      </c>
      <c r="I14" s="526">
        <v>0.68547000000000002</v>
      </c>
      <c r="J14" s="527">
        <v>0.67320999999999998</v>
      </c>
      <c r="K14" s="508"/>
      <c r="L14" s="313">
        <v>3.5949599999999999</v>
      </c>
      <c r="M14" s="527">
        <v>3.5949599999999999</v>
      </c>
      <c r="N14" s="508"/>
      <c r="O14" s="213"/>
      <c r="P14" s="532"/>
      <c r="Q14" s="328">
        <v>1.6824300000000001</v>
      </c>
      <c r="R14" s="563">
        <v>1.76607</v>
      </c>
      <c r="S14" s="564">
        <v>1.4373800000000001</v>
      </c>
    </row>
    <row r="15" spans="1:21" ht="26.4">
      <c r="A15" s="781"/>
      <c r="B15" s="503" t="s">
        <v>289</v>
      </c>
      <c r="C15" s="508">
        <v>7.6569999999999999E-2</v>
      </c>
      <c r="D15" s="313">
        <v>2.7279999999999999E-2</v>
      </c>
      <c r="E15" s="313"/>
      <c r="F15" s="313">
        <v>0.13843</v>
      </c>
      <c r="G15" s="313">
        <v>0.12163</v>
      </c>
      <c r="H15" s="526">
        <v>0.17737</v>
      </c>
      <c r="I15" s="526"/>
      <c r="J15" s="527">
        <v>1.176E-2</v>
      </c>
      <c r="K15" s="508"/>
      <c r="L15" s="313"/>
      <c r="M15" s="213"/>
      <c r="N15" s="508"/>
      <c r="O15" s="213"/>
      <c r="P15" s="532"/>
      <c r="Q15" s="328"/>
      <c r="R15" s="563"/>
      <c r="S15" s="564">
        <v>3.3197999999999999</v>
      </c>
    </row>
    <row r="16" spans="1:21" ht="26.4">
      <c r="A16" s="781"/>
      <c r="B16" s="503" t="s">
        <v>290</v>
      </c>
      <c r="C16" s="508">
        <v>23.278970000000001</v>
      </c>
      <c r="D16" s="313">
        <v>22.467600000000001</v>
      </c>
      <c r="E16" s="313">
        <v>24.207809999999998</v>
      </c>
      <c r="F16" s="313">
        <v>23.95515</v>
      </c>
      <c r="G16" s="313"/>
      <c r="H16" s="212"/>
      <c r="I16" s="212"/>
      <c r="J16" s="213"/>
      <c r="K16" s="508"/>
      <c r="L16" s="313"/>
      <c r="M16" s="213"/>
      <c r="N16" s="508"/>
      <c r="O16" s="213"/>
      <c r="P16" s="532">
        <v>34.185929999999999</v>
      </c>
      <c r="Q16" s="328">
        <v>12.993040000000001</v>
      </c>
      <c r="R16" s="563">
        <v>13.16351</v>
      </c>
      <c r="S16" s="564">
        <v>9.72926</v>
      </c>
    </row>
    <row r="17" spans="1:19" ht="26.4">
      <c r="A17" s="781"/>
      <c r="B17" s="503" t="s">
        <v>291</v>
      </c>
      <c r="C17" s="508">
        <v>5.2771999999999997</v>
      </c>
      <c r="D17" s="313">
        <v>5.3895600000000004</v>
      </c>
      <c r="E17" s="313">
        <v>4.8547099999999999</v>
      </c>
      <c r="F17" s="313">
        <v>5.1674800000000003</v>
      </c>
      <c r="G17" s="313"/>
      <c r="H17" s="212"/>
      <c r="I17" s="212"/>
      <c r="J17" s="213"/>
      <c r="K17" s="508"/>
      <c r="L17" s="313"/>
      <c r="M17" s="213"/>
      <c r="N17" s="508"/>
      <c r="O17" s="213"/>
      <c r="P17" s="532">
        <v>11.281790000000001</v>
      </c>
      <c r="Q17" s="328">
        <v>15.51624</v>
      </c>
      <c r="R17" s="563">
        <v>15.35506</v>
      </c>
      <c r="S17" s="564">
        <v>7.9991300000000001</v>
      </c>
    </row>
    <row r="18" spans="1:19" ht="26.4">
      <c r="A18" s="781"/>
      <c r="B18" s="503" t="s">
        <v>292</v>
      </c>
      <c r="C18" s="508">
        <v>17.440999999999999</v>
      </c>
      <c r="D18" s="313">
        <v>17.052689999999998</v>
      </c>
      <c r="E18" s="313">
        <v>16.47195</v>
      </c>
      <c r="F18" s="313">
        <v>17.25508</v>
      </c>
      <c r="G18" s="313"/>
      <c r="H18" s="212"/>
      <c r="I18" s="212"/>
      <c r="J18" s="213"/>
      <c r="K18" s="508"/>
      <c r="L18" s="313"/>
      <c r="M18" s="213"/>
      <c r="N18" s="508"/>
      <c r="O18" s="213"/>
      <c r="P18" s="532">
        <v>12.79617</v>
      </c>
      <c r="Q18" s="563">
        <v>10.542339999999999</v>
      </c>
      <c r="R18" s="563">
        <v>10.41696</v>
      </c>
      <c r="S18" s="564">
        <v>16.200959999999998</v>
      </c>
    </row>
    <row r="19" spans="1:19" ht="26.4">
      <c r="A19" s="781"/>
      <c r="B19" s="503" t="s">
        <v>293</v>
      </c>
      <c r="C19" s="508">
        <v>30.260010000000001</v>
      </c>
      <c r="D19" s="313">
        <v>30.848990000000001</v>
      </c>
      <c r="E19" s="313">
        <v>31.06148</v>
      </c>
      <c r="F19" s="313">
        <v>30.104410000000001</v>
      </c>
      <c r="G19" s="313"/>
      <c r="H19" s="212"/>
      <c r="I19" s="212"/>
      <c r="J19" s="213"/>
      <c r="K19" s="508"/>
      <c r="L19" s="313"/>
      <c r="M19" s="213"/>
      <c r="N19" s="508"/>
      <c r="O19" s="213"/>
      <c r="P19" s="532">
        <v>22.418669999999999</v>
      </c>
      <c r="Q19" s="563">
        <v>40.690260000000002</v>
      </c>
      <c r="R19" s="563">
        <v>40.757080000000002</v>
      </c>
      <c r="S19" s="564">
        <v>33.567399999999999</v>
      </c>
    </row>
    <row r="20" spans="1:19" ht="26.4">
      <c r="A20" s="781"/>
      <c r="B20" s="503" t="s">
        <v>294</v>
      </c>
      <c r="C20" s="508">
        <v>6.7491099999999999</v>
      </c>
      <c r="D20" s="313">
        <v>6.8985500000000002</v>
      </c>
      <c r="E20" s="313">
        <v>6.5444100000000001</v>
      </c>
      <c r="F20" s="313">
        <v>6.6881599999999999</v>
      </c>
      <c r="G20" s="313"/>
      <c r="H20" s="212"/>
      <c r="I20" s="212"/>
      <c r="J20" s="213"/>
      <c r="K20" s="508"/>
      <c r="L20" s="313"/>
      <c r="M20" s="213"/>
      <c r="N20" s="508"/>
      <c r="O20" s="213"/>
      <c r="P20" s="532">
        <v>1.70278</v>
      </c>
      <c r="Q20" s="563">
        <v>0.78305999999999998</v>
      </c>
      <c r="R20" s="563">
        <v>0.76846000000000003</v>
      </c>
      <c r="S20" s="564">
        <v>2.5626199999999999</v>
      </c>
    </row>
    <row r="21" spans="1:19" ht="26.4">
      <c r="A21" s="781"/>
      <c r="B21" s="503" t="s">
        <v>295</v>
      </c>
      <c r="C21" s="508">
        <v>2.2347899999999998</v>
      </c>
      <c r="D21" s="313">
        <v>2.0602999999999998</v>
      </c>
      <c r="E21" s="313">
        <v>1.86151</v>
      </c>
      <c r="F21" s="313">
        <v>2.0042</v>
      </c>
      <c r="G21" s="313"/>
      <c r="H21" s="212"/>
      <c r="I21" s="212"/>
      <c r="J21" s="213"/>
      <c r="K21" s="508"/>
      <c r="L21" s="313"/>
      <c r="M21" s="213"/>
      <c r="N21" s="508"/>
      <c r="O21" s="213"/>
      <c r="P21" s="532">
        <v>3.2026699999999999</v>
      </c>
      <c r="Q21" s="328">
        <v>6.3079999999999998</v>
      </c>
      <c r="R21" s="563">
        <v>6.1334900000000001</v>
      </c>
      <c r="S21" s="564">
        <v>9.3673099999999998</v>
      </c>
    </row>
    <row r="22" spans="1:19" ht="26.4">
      <c r="A22" s="781"/>
      <c r="B22" s="503" t="s">
        <v>296</v>
      </c>
      <c r="C22" s="508">
        <v>4.3627399999999996</v>
      </c>
      <c r="D22" s="313">
        <v>4.4437800000000003</v>
      </c>
      <c r="E22" s="313">
        <v>4.2802699999999998</v>
      </c>
      <c r="F22" s="313">
        <v>4.2515799999999997</v>
      </c>
      <c r="G22" s="313"/>
      <c r="H22" s="212"/>
      <c r="I22" s="212"/>
      <c r="J22" s="213"/>
      <c r="K22" s="508"/>
      <c r="L22" s="313"/>
      <c r="M22" s="213"/>
      <c r="N22" s="508"/>
      <c r="O22" s="213"/>
      <c r="P22" s="532">
        <v>6.2821499999999997</v>
      </c>
      <c r="Q22" s="328">
        <v>7.6421099999999997</v>
      </c>
      <c r="R22" s="563">
        <v>7.9265699999999999</v>
      </c>
      <c r="S22" s="564">
        <v>9.0198300000000007</v>
      </c>
    </row>
    <row r="23" spans="1:19" ht="26.4">
      <c r="A23" s="781"/>
      <c r="B23" s="503" t="s">
        <v>297</v>
      </c>
      <c r="C23" s="508">
        <v>1.67154</v>
      </c>
      <c r="D23" s="313">
        <v>1.7371099999999999</v>
      </c>
      <c r="E23" s="313">
        <v>1.7412399999999999</v>
      </c>
      <c r="F23" s="313">
        <v>1.7049799999999999</v>
      </c>
      <c r="G23" s="313"/>
      <c r="H23" s="212"/>
      <c r="I23" s="212"/>
      <c r="J23" s="213"/>
      <c r="K23" s="508"/>
      <c r="L23" s="313"/>
      <c r="M23" s="213"/>
      <c r="N23" s="508"/>
      <c r="O23" s="213"/>
      <c r="P23" s="562">
        <v>1.4201900000000001</v>
      </c>
      <c r="Q23" s="563">
        <v>2.0736699999999999</v>
      </c>
      <c r="R23" s="563">
        <v>2.0065499999999998</v>
      </c>
      <c r="S23" s="564">
        <v>4.0828100000000003</v>
      </c>
    </row>
    <row r="24" spans="1:19" ht="26.4">
      <c r="A24" s="781"/>
      <c r="B24" s="503" t="s">
        <v>298</v>
      </c>
      <c r="C24" s="508">
        <v>8.0876699999999992</v>
      </c>
      <c r="D24" s="313">
        <v>8.5033700000000003</v>
      </c>
      <c r="E24" s="313">
        <v>8.18032</v>
      </c>
      <c r="F24" s="313">
        <v>8.1702899999999996</v>
      </c>
      <c r="G24" s="313"/>
      <c r="H24" s="212"/>
      <c r="I24" s="212"/>
      <c r="J24" s="213"/>
      <c r="K24" s="508"/>
      <c r="L24" s="313"/>
      <c r="M24" s="213"/>
      <c r="N24" s="508"/>
      <c r="O24" s="213"/>
      <c r="P24" s="562">
        <v>6.7096600000000004</v>
      </c>
      <c r="Q24" s="563">
        <v>2.3491900000000001</v>
      </c>
      <c r="R24" s="563">
        <v>2.34809</v>
      </c>
      <c r="S24" s="564">
        <v>2.0993200000000001</v>
      </c>
    </row>
    <row r="25" spans="1:19" ht="26.4">
      <c r="A25" s="781"/>
      <c r="B25" s="503" t="s">
        <v>299</v>
      </c>
      <c r="C25" s="508">
        <v>0.54917000000000005</v>
      </c>
      <c r="D25" s="313">
        <v>0.56874000000000002</v>
      </c>
      <c r="E25" s="313">
        <v>0.79629000000000005</v>
      </c>
      <c r="F25" s="313">
        <v>0.54730000000000001</v>
      </c>
      <c r="G25" s="313"/>
      <c r="H25" s="212"/>
      <c r="I25" s="212"/>
      <c r="J25" s="213"/>
      <c r="K25" s="508"/>
      <c r="L25" s="313"/>
      <c r="M25" s="213"/>
      <c r="N25" s="508"/>
      <c r="O25" s="213"/>
      <c r="P25" s="562"/>
      <c r="Q25" s="563">
        <v>1.10209</v>
      </c>
      <c r="R25" s="563">
        <v>1.1242399999999999</v>
      </c>
      <c r="S25" s="564">
        <v>2.3164899999999999</v>
      </c>
    </row>
    <row r="26" spans="1:19" ht="27" thickBot="1">
      <c r="A26" s="782"/>
      <c r="B26" s="504" t="s">
        <v>302</v>
      </c>
      <c r="C26" s="509">
        <v>8.7800000000000003E-2</v>
      </c>
      <c r="D26" s="317">
        <v>2.9309999999999999E-2</v>
      </c>
      <c r="E26" s="317"/>
      <c r="F26" s="317">
        <v>0.15137</v>
      </c>
      <c r="G26" s="317"/>
      <c r="H26" s="214"/>
      <c r="I26" s="214"/>
      <c r="J26" s="215"/>
      <c r="K26" s="509"/>
      <c r="L26" s="317"/>
      <c r="M26" s="215"/>
      <c r="N26" s="509"/>
      <c r="O26" s="215"/>
      <c r="P26" s="565"/>
      <c r="Q26" s="566"/>
      <c r="R26" s="566"/>
      <c r="S26" s="567">
        <v>3.0548700000000002</v>
      </c>
    </row>
    <row r="27" spans="1:19">
      <c r="A27" s="149" t="s">
        <v>28</v>
      </c>
      <c r="B27" s="149"/>
      <c r="C27" s="39"/>
      <c r="D27" s="39"/>
      <c r="E27" s="39"/>
      <c r="F27" s="39"/>
      <c r="G27" s="39"/>
    </row>
    <row r="28" spans="1:19">
      <c r="A28" s="152" t="s">
        <v>327</v>
      </c>
      <c r="B28" s="155"/>
    </row>
    <row r="29" spans="1:19">
      <c r="A29" s="152" t="s">
        <v>367</v>
      </c>
    </row>
    <row r="30" spans="1:19">
      <c r="A30" s="152" t="s">
        <v>480</v>
      </c>
    </row>
  </sheetData>
  <mergeCells count="5">
    <mergeCell ref="K3:M3"/>
    <mergeCell ref="N3:O3"/>
    <mergeCell ref="P3:S3"/>
    <mergeCell ref="A5:A26"/>
    <mergeCell ref="C3:J3"/>
  </mergeCells>
  <hyperlinks>
    <hyperlink ref="U6" location="Content!B27" display="Back to Content Page" xr:uid="{00000000-0004-0000-4800-000000000000}"/>
  </hyperlinks>
  <pageMargins left="0.7" right="0.7" top="0.75" bottom="0.75" header="0.3" footer="0.3"/>
  <pageSetup scale="66" orientation="landscape" r:id="rId1"/>
  <headerFoot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Q24"/>
  <sheetViews>
    <sheetView workbookViewId="0">
      <selection activeCell="K11" sqref="K11"/>
    </sheetView>
  </sheetViews>
  <sheetFormatPr defaultColWidth="9.21875" defaultRowHeight="14.4"/>
  <cols>
    <col min="1" max="1" width="15.21875" customWidth="1"/>
    <col min="2" max="2" width="65" customWidth="1"/>
    <col min="3" max="8" width="7.77734375" customWidth="1"/>
  </cols>
  <sheetData>
    <row r="1" spans="1:17">
      <c r="A1" s="29" t="s">
        <v>431</v>
      </c>
      <c r="B1" s="29"/>
      <c r="C1" s="24"/>
      <c r="D1" s="24"/>
      <c r="E1" s="24"/>
      <c r="F1" s="24"/>
      <c r="G1" s="24"/>
    </row>
    <row r="2" spans="1:17" ht="15" thickBot="1">
      <c r="A2" s="24"/>
      <c r="B2" s="24"/>
      <c r="C2" s="24"/>
      <c r="D2" s="24"/>
      <c r="E2" s="24"/>
      <c r="F2" s="24"/>
      <c r="G2" s="24"/>
    </row>
    <row r="3" spans="1:17">
      <c r="A3" s="207"/>
      <c r="B3" s="208"/>
      <c r="C3" s="806" t="s">
        <v>3</v>
      </c>
      <c r="D3" s="806"/>
      <c r="E3" s="806"/>
      <c r="F3" s="806"/>
      <c r="G3" s="806"/>
      <c r="H3" s="806"/>
      <c r="I3" s="806" t="s">
        <v>268</v>
      </c>
      <c r="J3" s="806"/>
      <c r="K3" s="806"/>
      <c r="L3" s="806" t="s">
        <v>2</v>
      </c>
      <c r="M3" s="806"/>
      <c r="N3" s="806" t="s">
        <v>40</v>
      </c>
      <c r="O3" s="806"/>
      <c r="P3" s="806"/>
      <c r="Q3" s="807"/>
    </row>
    <row r="4" spans="1:17">
      <c r="A4" s="271"/>
      <c r="B4" s="269"/>
      <c r="C4" s="117">
        <v>2014</v>
      </c>
      <c r="D4" s="117">
        <v>2015</v>
      </c>
      <c r="E4" s="117">
        <v>2016</v>
      </c>
      <c r="F4" s="117">
        <v>2017</v>
      </c>
      <c r="G4" s="117">
        <v>2018</v>
      </c>
      <c r="H4" s="131">
        <v>2019</v>
      </c>
      <c r="I4" s="117">
        <v>2000</v>
      </c>
      <c r="J4" s="117">
        <v>2018</v>
      </c>
      <c r="K4" s="131">
        <v>2019</v>
      </c>
      <c r="L4" s="117">
        <v>2000</v>
      </c>
      <c r="M4" s="131">
        <v>2018</v>
      </c>
      <c r="N4" s="117">
        <v>2010</v>
      </c>
      <c r="O4" s="117">
        <v>2011</v>
      </c>
      <c r="P4" s="117">
        <v>2012</v>
      </c>
      <c r="Q4" s="325">
        <v>2015</v>
      </c>
    </row>
    <row r="5" spans="1:17" ht="24.75" customHeight="1">
      <c r="A5" s="792" t="s">
        <v>430</v>
      </c>
      <c r="B5" s="312" t="s">
        <v>303</v>
      </c>
      <c r="C5" s="313">
        <v>11.767010000000001</v>
      </c>
      <c r="D5" s="313">
        <v>11.168060000000001</v>
      </c>
      <c r="E5" s="313">
        <v>11.946400000000001</v>
      </c>
      <c r="F5" s="313">
        <v>11.92939</v>
      </c>
      <c r="G5" s="313"/>
      <c r="H5" s="212"/>
      <c r="I5" s="313"/>
      <c r="J5" s="313"/>
      <c r="K5" s="212"/>
      <c r="L5" s="313"/>
      <c r="M5" s="212"/>
      <c r="N5" s="326">
        <v>17.697050000000001</v>
      </c>
      <c r="O5" s="326">
        <v>5.8723900000000002</v>
      </c>
      <c r="P5" s="326">
        <v>5.4817600000000004</v>
      </c>
      <c r="Q5" s="327">
        <v>10.19495</v>
      </c>
    </row>
    <row r="6" spans="1:17" ht="26.4">
      <c r="A6" s="793"/>
      <c r="B6" s="312" t="s">
        <v>304</v>
      </c>
      <c r="C6" s="313">
        <v>4.6830400000000001</v>
      </c>
      <c r="D6" s="313">
        <v>4.9439700000000002</v>
      </c>
      <c r="E6" s="313">
        <v>4.9066000000000001</v>
      </c>
      <c r="F6" s="313">
        <v>5.0364800000000001</v>
      </c>
      <c r="G6" s="313"/>
      <c r="H6" s="212"/>
      <c r="I6" s="313"/>
      <c r="J6" s="313"/>
      <c r="K6" s="212"/>
      <c r="L6" s="313"/>
      <c r="M6" s="212"/>
      <c r="N6" s="326">
        <v>4.9195000000000002</v>
      </c>
      <c r="O6" s="326">
        <v>11.609260000000001</v>
      </c>
      <c r="P6" s="326">
        <v>11.75146</v>
      </c>
      <c r="Q6" s="327">
        <v>6.6200299999999999</v>
      </c>
    </row>
    <row r="7" spans="1:17" ht="26.4">
      <c r="A7" s="793"/>
      <c r="B7" s="312" t="s">
        <v>305</v>
      </c>
      <c r="C7" s="313">
        <v>12.94788</v>
      </c>
      <c r="D7" s="313">
        <v>12.341799999999999</v>
      </c>
      <c r="E7" s="313">
        <v>11.618130000000001</v>
      </c>
      <c r="F7" s="313">
        <v>12.71134</v>
      </c>
      <c r="G7" s="313"/>
      <c r="H7" s="212"/>
      <c r="I7" s="313"/>
      <c r="J7" s="313"/>
      <c r="K7" s="212"/>
      <c r="L7" s="313"/>
      <c r="M7" s="212"/>
      <c r="N7" s="326">
        <v>6.8884999999999996</v>
      </c>
      <c r="O7" s="326">
        <v>9.0683199999999999</v>
      </c>
      <c r="P7" s="326">
        <v>8.6672700000000003</v>
      </c>
      <c r="Q7" s="327">
        <v>13.69786</v>
      </c>
    </row>
    <row r="8" spans="1:17" ht="26.4">
      <c r="A8" s="793"/>
      <c r="B8" s="312" t="s">
        <v>306</v>
      </c>
      <c r="C8" s="313">
        <v>34.749789999999997</v>
      </c>
      <c r="D8" s="313">
        <v>35.467260000000003</v>
      </c>
      <c r="E8" s="313">
        <v>36.478230000000003</v>
      </c>
      <c r="F8" s="313">
        <v>35.636899999999997</v>
      </c>
      <c r="G8" s="313"/>
      <c r="H8" s="212"/>
      <c r="I8" s="313"/>
      <c r="J8" s="313"/>
      <c r="K8" s="212"/>
      <c r="L8" s="313"/>
      <c r="M8" s="212"/>
      <c r="N8" s="326">
        <v>27.075230000000001</v>
      </c>
      <c r="O8" s="326">
        <v>33.721060000000001</v>
      </c>
      <c r="P8" s="326">
        <v>33.633499999999998</v>
      </c>
      <c r="Q8" s="327">
        <v>22.195360000000001</v>
      </c>
    </row>
    <row r="9" spans="1:17" ht="26.4">
      <c r="A9" s="793"/>
      <c r="B9" s="312" t="s">
        <v>307</v>
      </c>
      <c r="C9" s="313">
        <v>8.5948399999999996</v>
      </c>
      <c r="D9" s="313">
        <v>9.05992</v>
      </c>
      <c r="E9" s="313">
        <v>8.0690200000000001</v>
      </c>
      <c r="F9" s="313">
        <v>8.2243300000000001</v>
      </c>
      <c r="G9" s="313"/>
      <c r="H9" s="212"/>
      <c r="I9" s="313"/>
      <c r="J9" s="313"/>
      <c r="K9" s="212"/>
      <c r="L9" s="313"/>
      <c r="M9" s="212"/>
      <c r="N9" s="326">
        <v>2.7709600000000001</v>
      </c>
      <c r="O9" s="326">
        <v>1.42292</v>
      </c>
      <c r="P9" s="326">
        <v>1.3620000000000001</v>
      </c>
      <c r="Q9" s="327">
        <v>4.1253000000000002</v>
      </c>
    </row>
    <row r="10" spans="1:17" ht="26.4">
      <c r="A10" s="793"/>
      <c r="B10" s="312" t="s">
        <v>308</v>
      </c>
      <c r="C10" s="313">
        <v>5.1811800000000003</v>
      </c>
      <c r="D10" s="313">
        <v>4.8811099999999996</v>
      </c>
      <c r="E10" s="313">
        <v>4.9591700000000003</v>
      </c>
      <c r="F10" s="313">
        <v>5.0976600000000003</v>
      </c>
      <c r="G10" s="313"/>
      <c r="H10" s="212"/>
      <c r="I10" s="313"/>
      <c r="J10" s="313"/>
      <c r="K10" s="212"/>
      <c r="L10" s="313"/>
      <c r="M10" s="212"/>
      <c r="N10" s="326">
        <v>2.9684599999999999</v>
      </c>
      <c r="O10" s="326">
        <v>9.8136600000000005</v>
      </c>
      <c r="P10" s="326">
        <v>10.344440000000001</v>
      </c>
      <c r="Q10" s="327">
        <v>7.77738</v>
      </c>
    </row>
    <row r="11" spans="1:17" ht="26.4">
      <c r="A11" s="793"/>
      <c r="B11" s="312" t="s">
        <v>309</v>
      </c>
      <c r="C11" s="313">
        <v>15.246420000000001</v>
      </c>
      <c r="D11" s="313">
        <v>15.088179999999999</v>
      </c>
      <c r="E11" s="313">
        <v>14.525869999999999</v>
      </c>
      <c r="F11" s="313">
        <v>14.18402</v>
      </c>
      <c r="G11" s="313"/>
      <c r="H11" s="212"/>
      <c r="I11" s="313"/>
      <c r="J11" s="313"/>
      <c r="K11" s="212"/>
      <c r="L11" s="313"/>
      <c r="M11" s="212"/>
      <c r="N11" s="326">
        <v>31.025200000000002</v>
      </c>
      <c r="O11" s="326">
        <v>20.259740000000001</v>
      </c>
      <c r="P11" s="326">
        <v>20.137329999999999</v>
      </c>
      <c r="Q11" s="327">
        <v>24.911269999999998</v>
      </c>
    </row>
    <row r="12" spans="1:17" ht="26.4">
      <c r="A12" s="793"/>
      <c r="B12" s="312" t="s">
        <v>310</v>
      </c>
      <c r="C12" s="313">
        <v>2.4199099999999998</v>
      </c>
      <c r="D12" s="313">
        <v>2.54935</v>
      </c>
      <c r="E12" s="313">
        <v>2.5993300000000001</v>
      </c>
      <c r="F12" s="313">
        <v>2.4759699999999998</v>
      </c>
      <c r="G12" s="313"/>
      <c r="H12" s="212"/>
      <c r="I12" s="313"/>
      <c r="J12" s="313"/>
      <c r="K12" s="212"/>
      <c r="L12" s="313"/>
      <c r="M12" s="212"/>
      <c r="N12" s="326">
        <v>2.1485400000000001</v>
      </c>
      <c r="O12" s="326">
        <v>2.8571399999999998</v>
      </c>
      <c r="P12" s="326">
        <v>3.0391699999999999</v>
      </c>
      <c r="Q12" s="327">
        <v>2.80335</v>
      </c>
    </row>
    <row r="13" spans="1:17" ht="26.4">
      <c r="A13" s="793"/>
      <c r="B13" s="312" t="s">
        <v>311</v>
      </c>
      <c r="C13" s="313">
        <v>4.1191500000000003</v>
      </c>
      <c r="D13" s="313">
        <v>4.2138600000000004</v>
      </c>
      <c r="E13" s="313">
        <v>4.4241200000000003</v>
      </c>
      <c r="F13" s="313">
        <v>4.3479700000000001</v>
      </c>
      <c r="G13" s="313"/>
      <c r="H13" s="212"/>
      <c r="I13" s="313"/>
      <c r="J13" s="313"/>
      <c r="K13" s="212"/>
      <c r="L13" s="313"/>
      <c r="M13" s="212"/>
      <c r="N13" s="326">
        <v>4.5065499999999998</v>
      </c>
      <c r="O13" s="326">
        <v>3.2411099999999999</v>
      </c>
      <c r="P13" s="326">
        <v>3.30932</v>
      </c>
      <c r="Q13" s="327">
        <v>3.3537400000000002</v>
      </c>
    </row>
    <row r="14" spans="1:17" ht="26.4">
      <c r="A14" s="793"/>
      <c r="B14" s="312" t="s">
        <v>312</v>
      </c>
      <c r="C14" s="313">
        <v>0.23136999999999999</v>
      </c>
      <c r="D14" s="313">
        <v>0.26230999999999999</v>
      </c>
      <c r="E14" s="313">
        <v>0.47314000000000001</v>
      </c>
      <c r="F14" s="313">
        <v>0.23802999999999999</v>
      </c>
      <c r="G14" s="313"/>
      <c r="H14" s="212"/>
      <c r="I14" s="313"/>
      <c r="J14" s="313"/>
      <c r="K14" s="212"/>
      <c r="L14" s="313"/>
      <c r="M14" s="212"/>
      <c r="N14" s="326"/>
      <c r="O14" s="326">
        <v>2.1343899999999998</v>
      </c>
      <c r="P14" s="326">
        <v>2.2737500000000002</v>
      </c>
      <c r="Q14" s="327">
        <v>0.81272</v>
      </c>
    </row>
    <row r="15" spans="1:17" ht="26.4">
      <c r="A15" s="794"/>
      <c r="B15" s="312" t="s">
        <v>315</v>
      </c>
      <c r="C15" s="313">
        <v>5.9420000000000001E-2</v>
      </c>
      <c r="D15" s="313">
        <v>2.418E-2</v>
      </c>
      <c r="E15" s="313"/>
      <c r="F15" s="313">
        <v>0.1179</v>
      </c>
      <c r="G15" s="313"/>
      <c r="H15" s="212"/>
      <c r="I15" s="313"/>
      <c r="J15" s="313"/>
      <c r="K15" s="212"/>
      <c r="L15" s="313"/>
      <c r="M15" s="212"/>
      <c r="N15" s="326"/>
      <c r="O15" s="326"/>
      <c r="P15" s="326"/>
      <c r="Q15" s="327">
        <v>3.5080499999999999</v>
      </c>
    </row>
    <row r="16" spans="1:17" ht="26.4">
      <c r="A16" s="812" t="s">
        <v>345</v>
      </c>
      <c r="B16" s="312" t="s">
        <v>287</v>
      </c>
      <c r="C16" s="313">
        <v>19.551500000000001</v>
      </c>
      <c r="D16" s="313">
        <v>19.588840000000001</v>
      </c>
      <c r="E16" s="313">
        <v>18.48507</v>
      </c>
      <c r="F16" s="313">
        <v>18.572340000000001</v>
      </c>
      <c r="G16" s="313">
        <v>18.281189999999999</v>
      </c>
      <c r="H16" s="212"/>
      <c r="I16" s="313"/>
      <c r="J16" s="313">
        <v>9.5023700000000009</v>
      </c>
      <c r="K16" s="212"/>
      <c r="L16" s="313"/>
      <c r="M16" s="212"/>
      <c r="N16" s="326">
        <v>25.19502</v>
      </c>
      <c r="O16" s="326">
        <v>24.1572</v>
      </c>
      <c r="P16" s="326">
        <v>24.329080000000001</v>
      </c>
      <c r="Q16" s="327">
        <v>30.224029999999999</v>
      </c>
    </row>
    <row r="17" spans="1:17" ht="26.4">
      <c r="A17" s="812"/>
      <c r="B17" s="312" t="s">
        <v>288</v>
      </c>
      <c r="C17" s="313">
        <v>80.371930000000006</v>
      </c>
      <c r="D17" s="313">
        <v>80.383880000000005</v>
      </c>
      <c r="E17" s="313">
        <v>81.514930000000007</v>
      </c>
      <c r="F17" s="313">
        <v>81.289230000000003</v>
      </c>
      <c r="G17" s="313">
        <v>81.597179999999994</v>
      </c>
      <c r="H17" s="212"/>
      <c r="I17" s="313"/>
      <c r="J17" s="313">
        <v>90.497630000000001</v>
      </c>
      <c r="K17" s="212"/>
      <c r="L17" s="313"/>
      <c r="M17" s="212"/>
      <c r="N17" s="326">
        <v>74.80498</v>
      </c>
      <c r="O17" s="326">
        <v>75.842799999999997</v>
      </c>
      <c r="P17" s="326">
        <v>75.670919999999995</v>
      </c>
      <c r="Q17" s="327">
        <v>66.45617</v>
      </c>
    </row>
    <row r="18" spans="1:17" ht="26.4">
      <c r="A18" s="812"/>
      <c r="B18" s="312" t="s">
        <v>300</v>
      </c>
      <c r="C18" s="313">
        <v>13.346640000000001</v>
      </c>
      <c r="D18" s="313">
        <v>13.402620000000001</v>
      </c>
      <c r="E18" s="313">
        <v>12.68619</v>
      </c>
      <c r="F18" s="313">
        <v>12.94394</v>
      </c>
      <c r="G18" s="313"/>
      <c r="H18" s="212"/>
      <c r="I18" s="313"/>
      <c r="J18" s="313"/>
      <c r="K18" s="212"/>
      <c r="L18" s="313"/>
      <c r="M18" s="212"/>
      <c r="N18" s="326">
        <v>11.1876</v>
      </c>
      <c r="O18" s="326">
        <v>14.733180000000001</v>
      </c>
      <c r="P18" s="326">
        <v>14.828519999999999</v>
      </c>
      <c r="Q18" s="327">
        <v>20.949760000000001</v>
      </c>
    </row>
    <row r="19" spans="1:17" ht="26.4">
      <c r="A19" s="812"/>
      <c r="B19" s="312" t="s">
        <v>301</v>
      </c>
      <c r="C19" s="313">
        <v>86.565560000000005</v>
      </c>
      <c r="D19" s="313">
        <v>86.568070000000006</v>
      </c>
      <c r="E19" s="313">
        <v>87.313810000000004</v>
      </c>
      <c r="F19" s="313">
        <v>86.904700000000005</v>
      </c>
      <c r="G19" s="313"/>
      <c r="H19" s="212"/>
      <c r="I19" s="313"/>
      <c r="J19" s="313"/>
      <c r="K19" s="212"/>
      <c r="L19" s="313"/>
      <c r="M19" s="212"/>
      <c r="N19" s="326">
        <v>88.812399999999997</v>
      </c>
      <c r="O19" s="326">
        <v>85.266819999999996</v>
      </c>
      <c r="P19" s="326">
        <v>85.171480000000003</v>
      </c>
      <c r="Q19" s="327">
        <v>75.995369999999994</v>
      </c>
    </row>
    <row r="20" spans="1:17" ht="26.4">
      <c r="A20" s="812"/>
      <c r="B20" s="312" t="s">
        <v>313</v>
      </c>
      <c r="C20" s="313">
        <v>29.02243</v>
      </c>
      <c r="D20" s="313">
        <v>29.029219999999999</v>
      </c>
      <c r="E20" s="313">
        <v>27.55406</v>
      </c>
      <c r="F20" s="313">
        <v>27.50601</v>
      </c>
      <c r="G20" s="313"/>
      <c r="H20" s="212"/>
      <c r="I20" s="313"/>
      <c r="J20" s="313"/>
      <c r="K20" s="212"/>
      <c r="L20" s="313"/>
      <c r="M20" s="212"/>
      <c r="N20" s="326">
        <v>36.764620000000001</v>
      </c>
      <c r="O20" s="326">
        <v>31.49633</v>
      </c>
      <c r="P20" s="326">
        <v>31.84376</v>
      </c>
      <c r="Q20" s="327">
        <v>36.813949999999998</v>
      </c>
    </row>
    <row r="21" spans="1:17" ht="27" thickBot="1">
      <c r="A21" s="813"/>
      <c r="B21" s="316" t="s">
        <v>314</v>
      </c>
      <c r="C21" s="317">
        <v>70.918149999999997</v>
      </c>
      <c r="D21" s="317">
        <v>70.946610000000007</v>
      </c>
      <c r="E21" s="317">
        <v>72.445939999999993</v>
      </c>
      <c r="F21" s="317">
        <v>72.376090000000005</v>
      </c>
      <c r="G21" s="317"/>
      <c r="H21" s="214"/>
      <c r="I21" s="317"/>
      <c r="J21" s="317"/>
      <c r="K21" s="214"/>
      <c r="L21" s="317"/>
      <c r="M21" s="214"/>
      <c r="N21" s="329">
        <v>63.235379999999999</v>
      </c>
      <c r="O21" s="329">
        <v>68.50367</v>
      </c>
      <c r="P21" s="329">
        <v>68.156239999999997</v>
      </c>
      <c r="Q21" s="330">
        <v>59.677999999999997</v>
      </c>
    </row>
    <row r="22" spans="1:17">
      <c r="A22" s="149" t="s">
        <v>28</v>
      </c>
      <c r="B22" s="149"/>
      <c r="C22" s="39"/>
      <c r="D22" s="39"/>
      <c r="E22" s="39"/>
      <c r="F22" s="39"/>
      <c r="G22" s="39"/>
    </row>
    <row r="23" spans="1:17">
      <c r="A23" s="152" t="s">
        <v>327</v>
      </c>
      <c r="B23" s="155"/>
    </row>
    <row r="24" spans="1:17">
      <c r="A24" s="152" t="s">
        <v>367</v>
      </c>
    </row>
  </sheetData>
  <mergeCells count="6">
    <mergeCell ref="A16:A21"/>
    <mergeCell ref="C3:H3"/>
    <mergeCell ref="I3:K3"/>
    <mergeCell ref="L3:M3"/>
    <mergeCell ref="N3:Q3"/>
    <mergeCell ref="A5:A15"/>
  </mergeCells>
  <pageMargins left="0.7" right="0.7" top="0.75" bottom="0.75" header="0.3" footer="0.3"/>
  <pageSetup scale="66" orientation="landscape" r:id="rId1"/>
  <headerFoot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8:F9"/>
  <sheetViews>
    <sheetView workbookViewId="0">
      <selection activeCell="A15" sqref="A15"/>
    </sheetView>
  </sheetViews>
  <sheetFormatPr defaultColWidth="9.21875" defaultRowHeight="14.4"/>
  <cols>
    <col min="6" max="6" width="9.77734375" customWidth="1"/>
  </cols>
  <sheetData>
    <row r="8" spans="2:6" ht="58.8">
      <c r="B8" s="676" t="s">
        <v>413</v>
      </c>
      <c r="C8" s="676"/>
      <c r="D8" s="676"/>
      <c r="E8" s="676"/>
      <c r="F8" s="676"/>
    </row>
    <row r="9" spans="2:6" ht="58.8">
      <c r="B9" s="676" t="s">
        <v>402</v>
      </c>
      <c r="C9" s="676"/>
      <c r="D9" s="676"/>
      <c r="E9" s="676"/>
      <c r="F9" s="676"/>
    </row>
  </sheetData>
  <mergeCells count="2">
    <mergeCell ref="B8:F8"/>
    <mergeCell ref="B9:F9"/>
  </mergeCells>
  <printOptions horizontalCentered="1" verticalCentered="1"/>
  <pageMargins left="0.7" right="0.7" top="0.75" bottom="0.75" header="0.3" footer="0.3"/>
  <pageSetup orientation="landscape" r:id="rId1"/>
  <headerFoot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AH79"/>
  <sheetViews>
    <sheetView topLeftCell="A60" workbookViewId="0">
      <selection activeCell="G78" sqref="G78"/>
    </sheetView>
  </sheetViews>
  <sheetFormatPr defaultColWidth="9.21875" defaultRowHeight="14.4"/>
  <cols>
    <col min="1" max="1" width="33.77734375" customWidth="1"/>
    <col min="2" max="2" width="6.77734375" customWidth="1"/>
    <col min="3" max="3" width="7.5546875" customWidth="1"/>
    <col min="4" max="4" width="9.5546875" bestFit="1" customWidth="1"/>
    <col min="5" max="5" width="6.77734375" customWidth="1"/>
    <col min="6" max="6" width="7.5546875" customWidth="1"/>
    <col min="7" max="7" width="9.5546875" bestFit="1" customWidth="1"/>
    <col min="8" max="8" width="6.77734375" customWidth="1"/>
    <col min="9" max="9" width="7.5546875" customWidth="1"/>
    <col min="10" max="10" width="9.5546875" bestFit="1" customWidth="1"/>
    <col min="11" max="11" width="6.77734375" customWidth="1"/>
    <col min="12" max="12" width="7.5546875" customWidth="1"/>
    <col min="13" max="13" width="9.5546875" bestFit="1" customWidth="1"/>
    <col min="14" max="14" width="6.77734375" customWidth="1"/>
    <col min="15" max="15" width="7.5546875" customWidth="1"/>
    <col min="16" max="16" width="9.5546875" bestFit="1" customWidth="1"/>
    <col min="17" max="17" width="6.77734375" customWidth="1"/>
    <col min="18" max="18" width="7.5546875" customWidth="1"/>
  </cols>
  <sheetData>
    <row r="1" spans="1:19">
      <c r="A1" s="29" t="s">
        <v>470</v>
      </c>
    </row>
    <row r="2" spans="1:19" ht="15" thickBot="1">
      <c r="A2" s="15"/>
    </row>
    <row r="3" spans="1:19" s="51" customFormat="1">
      <c r="A3" s="688" t="s">
        <v>15</v>
      </c>
      <c r="B3" s="694">
        <v>2010</v>
      </c>
      <c r="C3" s="694"/>
      <c r="D3" s="694"/>
      <c r="E3" s="694">
        <v>2011</v>
      </c>
      <c r="F3" s="694"/>
      <c r="G3" s="694"/>
      <c r="H3" s="694">
        <v>2012</v>
      </c>
      <c r="I3" s="694"/>
      <c r="J3" s="694"/>
      <c r="K3" s="694">
        <v>2013</v>
      </c>
      <c r="L3" s="694"/>
      <c r="M3" s="694"/>
      <c r="N3" s="694">
        <v>2014</v>
      </c>
      <c r="O3" s="694"/>
      <c r="P3" s="704"/>
    </row>
    <row r="4" spans="1:19" s="51" customFormat="1">
      <c r="A4" s="689"/>
      <c r="B4" s="146" t="s">
        <v>46</v>
      </c>
      <c r="C4" s="146" t="s">
        <v>38</v>
      </c>
      <c r="D4" s="146" t="s">
        <v>37</v>
      </c>
      <c r="E4" s="146" t="s">
        <v>46</v>
      </c>
      <c r="F4" s="146" t="s">
        <v>38</v>
      </c>
      <c r="G4" s="146" t="s">
        <v>37</v>
      </c>
      <c r="H4" s="146" t="s">
        <v>46</v>
      </c>
      <c r="I4" s="146" t="s">
        <v>38</v>
      </c>
      <c r="J4" s="146" t="s">
        <v>37</v>
      </c>
      <c r="K4" s="146" t="s">
        <v>46</v>
      </c>
      <c r="L4" s="146" t="s">
        <v>38</v>
      </c>
      <c r="M4" s="146" t="s">
        <v>37</v>
      </c>
      <c r="N4" s="146" t="s">
        <v>46</v>
      </c>
      <c r="O4" s="146" t="s">
        <v>38</v>
      </c>
      <c r="P4" s="185" t="s">
        <v>37</v>
      </c>
    </row>
    <row r="5" spans="1:19">
      <c r="A5" s="176" t="s">
        <v>14</v>
      </c>
      <c r="B5" s="112">
        <v>114.9</v>
      </c>
      <c r="C5" s="112"/>
      <c r="D5" s="112"/>
      <c r="E5" s="112">
        <v>114.1</v>
      </c>
      <c r="F5" s="112"/>
      <c r="G5" s="112"/>
      <c r="H5" s="112">
        <v>113.4</v>
      </c>
      <c r="I5" s="112"/>
      <c r="J5" s="112"/>
      <c r="K5" s="112">
        <v>112.6</v>
      </c>
      <c r="L5" s="112"/>
      <c r="M5" s="112"/>
      <c r="N5" s="112">
        <v>65.3</v>
      </c>
      <c r="O5" s="112">
        <v>71.849999999999994</v>
      </c>
      <c r="P5" s="186">
        <v>58.69</v>
      </c>
    </row>
    <row r="6" spans="1:19">
      <c r="A6" s="176" t="s">
        <v>13</v>
      </c>
      <c r="B6" s="112">
        <v>43.6</v>
      </c>
      <c r="C6" s="112">
        <v>47.7</v>
      </c>
      <c r="D6" s="112">
        <v>39.200000000000003</v>
      </c>
      <c r="E6" s="112">
        <v>17</v>
      </c>
      <c r="F6" s="112">
        <v>18</v>
      </c>
      <c r="G6" s="112">
        <v>17</v>
      </c>
      <c r="H6" s="112">
        <v>17</v>
      </c>
      <c r="I6" s="112">
        <v>18</v>
      </c>
      <c r="J6" s="112">
        <v>17</v>
      </c>
      <c r="K6" s="112">
        <v>17</v>
      </c>
      <c r="L6" s="112">
        <v>18</v>
      </c>
      <c r="M6" s="112">
        <v>17</v>
      </c>
      <c r="N6" s="112">
        <v>17</v>
      </c>
      <c r="O6" s="112">
        <v>18</v>
      </c>
      <c r="P6" s="186">
        <v>17</v>
      </c>
    </row>
    <row r="7" spans="1:19">
      <c r="A7" s="176" t="s">
        <v>259</v>
      </c>
      <c r="B7" s="112">
        <v>62.1</v>
      </c>
      <c r="C7" s="112">
        <v>67.400000000000006</v>
      </c>
      <c r="D7" s="112">
        <v>56.4</v>
      </c>
      <c r="E7" s="112">
        <v>60.2</v>
      </c>
      <c r="F7" s="112">
        <v>65.599999999999994</v>
      </c>
      <c r="G7" s="112">
        <v>54.8</v>
      </c>
      <c r="H7" s="112">
        <v>58.7</v>
      </c>
      <c r="I7" s="112">
        <v>63.7</v>
      </c>
      <c r="J7" s="112">
        <v>53.3</v>
      </c>
      <c r="K7" s="112">
        <v>57.2</v>
      </c>
      <c r="L7" s="112">
        <v>62.2</v>
      </c>
      <c r="M7" s="112">
        <v>51.9</v>
      </c>
      <c r="N7" s="112">
        <v>55.6</v>
      </c>
      <c r="O7" s="112">
        <v>60.5</v>
      </c>
      <c r="P7" s="186">
        <v>50.4</v>
      </c>
    </row>
    <row r="8" spans="1:19">
      <c r="A8" s="176" t="s">
        <v>85</v>
      </c>
      <c r="B8" s="112">
        <v>104.5</v>
      </c>
      <c r="C8" s="112">
        <v>112.3</v>
      </c>
      <c r="D8" s="112">
        <v>96.2</v>
      </c>
      <c r="E8" s="112">
        <v>102.2</v>
      </c>
      <c r="F8" s="112"/>
      <c r="G8" s="112"/>
      <c r="H8" s="112">
        <v>99.9</v>
      </c>
      <c r="I8" s="112">
        <v>107.5</v>
      </c>
      <c r="J8" s="112">
        <v>91.9</v>
      </c>
      <c r="K8" s="112">
        <v>86.1</v>
      </c>
      <c r="L8" s="112">
        <v>93</v>
      </c>
      <c r="M8" s="112">
        <v>78.599999999999994</v>
      </c>
      <c r="N8" s="112">
        <v>58</v>
      </c>
      <c r="O8" s="112">
        <v>67</v>
      </c>
      <c r="P8" s="186">
        <v>63</v>
      </c>
      <c r="S8" t="s">
        <v>16</v>
      </c>
    </row>
    <row r="9" spans="1:19">
      <c r="A9" s="176" t="s">
        <v>258</v>
      </c>
      <c r="B9" s="112">
        <v>101</v>
      </c>
      <c r="C9" s="112">
        <v>101.2</v>
      </c>
      <c r="D9" s="112">
        <v>100.7</v>
      </c>
      <c r="E9" s="112">
        <v>100.5</v>
      </c>
      <c r="F9" s="112">
        <v>100.8</v>
      </c>
      <c r="G9" s="112">
        <v>100.2</v>
      </c>
      <c r="H9" s="112">
        <v>100.1</v>
      </c>
      <c r="I9" s="112">
        <v>100.3</v>
      </c>
      <c r="J9" s="112">
        <v>99.8</v>
      </c>
      <c r="K9" s="112">
        <v>99.7</v>
      </c>
      <c r="L9" s="112">
        <v>99.9</v>
      </c>
      <c r="M9" s="112">
        <v>99.4</v>
      </c>
      <c r="N9" s="112">
        <v>99.2</v>
      </c>
      <c r="O9" s="112">
        <v>99.4</v>
      </c>
      <c r="P9" s="186">
        <v>99</v>
      </c>
    </row>
    <row r="10" spans="1:19">
      <c r="A10" s="176" t="s">
        <v>11</v>
      </c>
      <c r="B10" s="112">
        <v>89.46</v>
      </c>
      <c r="C10" s="112">
        <v>98.89</v>
      </c>
      <c r="D10" s="112">
        <v>79.84</v>
      </c>
      <c r="E10" s="112">
        <v>94</v>
      </c>
      <c r="F10" s="112">
        <v>80</v>
      </c>
      <c r="G10" s="112">
        <v>77</v>
      </c>
      <c r="H10" s="112">
        <v>85.94</v>
      </c>
      <c r="I10" s="112">
        <v>94.53</v>
      </c>
      <c r="J10" s="112">
        <v>77.180000000000007</v>
      </c>
      <c r="K10" s="112">
        <v>84.24</v>
      </c>
      <c r="L10" s="112">
        <v>92.43</v>
      </c>
      <c r="M10" s="112">
        <v>75.89</v>
      </c>
      <c r="N10" s="112">
        <v>82.57</v>
      </c>
      <c r="O10" s="112">
        <v>90.37</v>
      </c>
      <c r="P10" s="186">
        <v>74.61</v>
      </c>
    </row>
    <row r="11" spans="1:19">
      <c r="A11" s="176" t="s">
        <v>10</v>
      </c>
      <c r="B11" s="112">
        <v>12.5</v>
      </c>
      <c r="C11" s="112">
        <v>14</v>
      </c>
      <c r="D11" s="112">
        <v>10.9</v>
      </c>
      <c r="E11" s="112">
        <v>12.9</v>
      </c>
      <c r="F11" s="112">
        <v>13.7</v>
      </c>
      <c r="G11" s="112">
        <v>12</v>
      </c>
      <c r="H11" s="112">
        <v>13.7</v>
      </c>
      <c r="I11" s="112">
        <v>15.9</v>
      </c>
      <c r="J11" s="112">
        <v>11.4</v>
      </c>
      <c r="K11" s="107">
        <v>12.1</v>
      </c>
      <c r="L11" s="112">
        <v>13.4</v>
      </c>
      <c r="M11" s="112">
        <v>10.7</v>
      </c>
      <c r="N11" s="112">
        <v>14.5</v>
      </c>
      <c r="O11" s="112">
        <v>14.2</v>
      </c>
      <c r="P11" s="186">
        <v>14.8</v>
      </c>
    </row>
    <row r="12" spans="1:19">
      <c r="A12" s="176" t="s">
        <v>9</v>
      </c>
      <c r="B12" s="112">
        <v>66</v>
      </c>
      <c r="C12" s="112">
        <v>81</v>
      </c>
      <c r="D12" s="112">
        <v>65</v>
      </c>
      <c r="E12" s="112">
        <v>49.2</v>
      </c>
      <c r="F12" s="112"/>
      <c r="G12" s="112"/>
      <c r="H12" s="112">
        <v>46</v>
      </c>
      <c r="I12" s="112">
        <v>50</v>
      </c>
      <c r="J12" s="112">
        <v>41.8</v>
      </c>
      <c r="K12" s="112">
        <v>53</v>
      </c>
      <c r="L12" s="112"/>
      <c r="M12" s="112"/>
      <c r="N12" s="112">
        <v>53</v>
      </c>
      <c r="O12" s="112">
        <v>58</v>
      </c>
      <c r="P12" s="186">
        <v>49</v>
      </c>
    </row>
    <row r="13" spans="1:19">
      <c r="A13" s="176" t="s">
        <v>8</v>
      </c>
      <c r="B13" s="112">
        <v>12.5</v>
      </c>
      <c r="C13" s="112">
        <v>14</v>
      </c>
      <c r="D13" s="112">
        <v>10.9</v>
      </c>
      <c r="E13" s="112">
        <v>12.9</v>
      </c>
      <c r="F13" s="112">
        <v>13.7</v>
      </c>
      <c r="G13" s="112">
        <v>12</v>
      </c>
      <c r="H13" s="112">
        <v>13.7</v>
      </c>
      <c r="I13" s="112">
        <v>15.9</v>
      </c>
      <c r="J13" s="112">
        <v>11.4</v>
      </c>
      <c r="K13" s="112">
        <v>12.2</v>
      </c>
      <c r="L13" s="112">
        <v>13.6</v>
      </c>
      <c r="M13" s="112">
        <v>10.9</v>
      </c>
      <c r="N13" s="112">
        <v>14.5</v>
      </c>
      <c r="O13" s="112">
        <v>14.2</v>
      </c>
      <c r="P13" s="186">
        <v>14.9</v>
      </c>
    </row>
    <row r="14" spans="1:19">
      <c r="A14" s="176" t="s">
        <v>6</v>
      </c>
      <c r="B14" s="112">
        <v>88.04</v>
      </c>
      <c r="C14" s="112">
        <v>91.74</v>
      </c>
      <c r="D14" s="112">
        <v>84.3</v>
      </c>
      <c r="E14" s="112">
        <v>86.23</v>
      </c>
      <c r="F14" s="112">
        <v>89.94</v>
      </c>
      <c r="G14" s="112">
        <v>82.48</v>
      </c>
      <c r="H14" s="112">
        <v>84.45</v>
      </c>
      <c r="I14" s="112">
        <v>88.16</v>
      </c>
      <c r="J14" s="112">
        <v>80.7</v>
      </c>
      <c r="K14" s="112">
        <v>82.7</v>
      </c>
      <c r="L14" s="112">
        <v>86.4</v>
      </c>
      <c r="M14" s="112">
        <v>78.900000000000006</v>
      </c>
      <c r="N14" s="112">
        <v>80.92</v>
      </c>
      <c r="O14" s="112">
        <v>84.64</v>
      </c>
      <c r="P14" s="186">
        <v>77.150000000000006</v>
      </c>
    </row>
    <row r="15" spans="1:19">
      <c r="A15" s="176" t="s">
        <v>5</v>
      </c>
      <c r="B15" s="112">
        <v>31.1</v>
      </c>
      <c r="C15" s="112">
        <v>34.5</v>
      </c>
      <c r="D15" s="112">
        <v>27.6</v>
      </c>
      <c r="E15" s="112">
        <v>29.2</v>
      </c>
      <c r="F15" s="112"/>
      <c r="G15" s="112"/>
      <c r="H15" s="112">
        <v>28.3</v>
      </c>
      <c r="I15" s="112">
        <v>31.5</v>
      </c>
      <c r="J15" s="112">
        <v>25</v>
      </c>
      <c r="K15" s="107">
        <v>35.200000000000003</v>
      </c>
      <c r="L15" s="112">
        <v>38.9</v>
      </c>
      <c r="M15" s="112">
        <v>31.4</v>
      </c>
      <c r="N15" s="112">
        <v>33.4</v>
      </c>
      <c r="O15" s="112"/>
      <c r="P15" s="186"/>
    </row>
    <row r="16" spans="1:19">
      <c r="A16" s="176" t="s">
        <v>4</v>
      </c>
      <c r="B16" s="112">
        <v>14</v>
      </c>
      <c r="C16" s="112">
        <v>17.100000000000001</v>
      </c>
      <c r="D16" s="112">
        <v>10.8</v>
      </c>
      <c r="E16" s="112">
        <v>9.8000000000000007</v>
      </c>
      <c r="F16" s="112">
        <v>12.4</v>
      </c>
      <c r="G16" s="112">
        <v>7.3</v>
      </c>
      <c r="H16" s="112">
        <v>10.3</v>
      </c>
      <c r="I16" s="112">
        <v>11.9</v>
      </c>
      <c r="J16" s="112">
        <v>8.6999999999999993</v>
      </c>
      <c r="K16" s="112">
        <v>18.5</v>
      </c>
      <c r="L16" s="112">
        <v>15</v>
      </c>
      <c r="M16" s="112">
        <v>22.2</v>
      </c>
      <c r="N16" s="112">
        <v>10.9</v>
      </c>
      <c r="O16" s="112">
        <v>15.1</v>
      </c>
      <c r="P16" s="186">
        <v>6.6</v>
      </c>
    </row>
    <row r="17" spans="1:19">
      <c r="A17" s="176" t="s">
        <v>3</v>
      </c>
      <c r="B17" s="112">
        <v>38.6</v>
      </c>
      <c r="C17" s="112">
        <v>41.6</v>
      </c>
      <c r="D17" s="112">
        <v>35.5</v>
      </c>
      <c r="E17" s="112">
        <v>37.299999999999997</v>
      </c>
      <c r="F17" s="112">
        <v>39.9</v>
      </c>
      <c r="G17" s="112">
        <v>34.6</v>
      </c>
      <c r="H17" s="112">
        <v>35.200000000000003</v>
      </c>
      <c r="I17" s="112">
        <v>37.4</v>
      </c>
      <c r="J17" s="112">
        <v>33</v>
      </c>
      <c r="K17" s="112">
        <v>32.799999999999997</v>
      </c>
      <c r="L17" s="112">
        <v>35</v>
      </c>
      <c r="M17" s="112">
        <v>30.6</v>
      </c>
      <c r="N17" s="112">
        <v>31.3</v>
      </c>
      <c r="O17" s="112">
        <v>33.4</v>
      </c>
      <c r="P17" s="186">
        <v>29.1</v>
      </c>
    </row>
    <row r="18" spans="1:19">
      <c r="A18" s="176" t="s">
        <v>65</v>
      </c>
      <c r="B18" s="112">
        <v>51</v>
      </c>
      <c r="C18" s="112"/>
      <c r="D18" s="112"/>
      <c r="E18" s="112">
        <v>51</v>
      </c>
      <c r="F18" s="112"/>
      <c r="G18" s="112"/>
      <c r="H18" s="112">
        <v>45</v>
      </c>
      <c r="I18" s="112">
        <v>51</v>
      </c>
      <c r="J18" s="112">
        <v>42</v>
      </c>
      <c r="K18" s="112">
        <v>45</v>
      </c>
      <c r="L18" s="112">
        <v>51</v>
      </c>
      <c r="M18" s="112">
        <v>42</v>
      </c>
      <c r="N18" s="112">
        <v>45</v>
      </c>
      <c r="O18" s="112">
        <v>51</v>
      </c>
      <c r="P18" s="186">
        <v>42</v>
      </c>
      <c r="S18" s="24" t="s">
        <v>16</v>
      </c>
    </row>
    <row r="19" spans="1:19">
      <c r="A19" s="176" t="s">
        <v>2</v>
      </c>
      <c r="B19" s="112">
        <v>62.9</v>
      </c>
      <c r="C19" s="112">
        <v>67.900000000000006</v>
      </c>
      <c r="D19" s="112">
        <v>57.7</v>
      </c>
      <c r="E19" s="112">
        <v>58.7</v>
      </c>
      <c r="F19" s="112"/>
      <c r="G19" s="112"/>
      <c r="H19" s="112">
        <v>56.4</v>
      </c>
      <c r="I19" s="112">
        <v>61.2</v>
      </c>
      <c r="J19" s="112">
        <v>51.6</v>
      </c>
      <c r="K19" s="112">
        <v>74.900000000000006</v>
      </c>
      <c r="L19" s="112">
        <v>80.3</v>
      </c>
      <c r="M19" s="112">
        <v>69.400000000000006</v>
      </c>
      <c r="N19" s="112">
        <v>48</v>
      </c>
      <c r="O19" s="112">
        <v>53</v>
      </c>
      <c r="P19" s="186">
        <v>43</v>
      </c>
    </row>
    <row r="20" spans="1:19" ht="15" thickBot="1">
      <c r="A20" s="187" t="s">
        <v>1</v>
      </c>
      <c r="B20" s="188">
        <v>57</v>
      </c>
      <c r="C20" s="188"/>
      <c r="D20" s="188"/>
      <c r="E20" s="188">
        <v>58.6</v>
      </c>
      <c r="F20" s="188"/>
      <c r="G20" s="188"/>
      <c r="H20" s="188">
        <v>64</v>
      </c>
      <c r="I20" s="188">
        <v>70</v>
      </c>
      <c r="J20" s="188">
        <v>57</v>
      </c>
      <c r="K20" s="188">
        <v>64</v>
      </c>
      <c r="L20" s="188">
        <v>70</v>
      </c>
      <c r="M20" s="188">
        <v>57</v>
      </c>
      <c r="N20" s="188">
        <v>55</v>
      </c>
      <c r="O20" s="188">
        <v>59</v>
      </c>
      <c r="P20" s="189">
        <v>50</v>
      </c>
    </row>
    <row r="22" spans="1:19">
      <c r="A22" s="29" t="s">
        <v>471</v>
      </c>
    </row>
    <row r="23" spans="1:19" ht="15" thickBot="1"/>
    <row r="24" spans="1:19">
      <c r="A24" s="688" t="s">
        <v>15</v>
      </c>
      <c r="B24" s="694">
        <v>2015</v>
      </c>
      <c r="C24" s="694"/>
      <c r="D24" s="694"/>
      <c r="E24" s="694">
        <v>2016</v>
      </c>
      <c r="F24" s="694"/>
      <c r="G24" s="694"/>
      <c r="H24" s="694">
        <v>2017</v>
      </c>
      <c r="I24" s="694"/>
      <c r="J24" s="694"/>
      <c r="K24" s="694">
        <v>2018</v>
      </c>
      <c r="L24" s="694"/>
      <c r="M24" s="694"/>
      <c r="N24" s="694">
        <v>2019</v>
      </c>
      <c r="O24" s="694"/>
      <c r="P24" s="704"/>
    </row>
    <row r="25" spans="1:19">
      <c r="A25" s="689"/>
      <c r="B25" s="146" t="s">
        <v>46</v>
      </c>
      <c r="C25" s="146" t="s">
        <v>38</v>
      </c>
      <c r="D25" s="146" t="s">
        <v>37</v>
      </c>
      <c r="E25" s="146" t="s">
        <v>46</v>
      </c>
      <c r="F25" s="146" t="s">
        <v>38</v>
      </c>
      <c r="G25" s="146" t="s">
        <v>37</v>
      </c>
      <c r="H25" s="146" t="s">
        <v>46</v>
      </c>
      <c r="I25" s="146" t="s">
        <v>38</v>
      </c>
      <c r="J25" s="146" t="s">
        <v>37</v>
      </c>
      <c r="K25" s="146" t="s">
        <v>46</v>
      </c>
      <c r="L25" s="146" t="s">
        <v>38</v>
      </c>
      <c r="M25" s="146" t="s">
        <v>37</v>
      </c>
      <c r="N25" s="146" t="s">
        <v>46</v>
      </c>
      <c r="O25" s="146" t="s">
        <v>38</v>
      </c>
      <c r="P25" s="185" t="s">
        <v>37</v>
      </c>
    </row>
    <row r="26" spans="1:19">
      <c r="A26" s="176" t="s">
        <v>14</v>
      </c>
      <c r="B26" s="112">
        <v>63.37</v>
      </c>
      <c r="C26" s="112">
        <v>69.150000000000006</v>
      </c>
      <c r="D26" s="112">
        <v>57.54</v>
      </c>
      <c r="E26" s="112">
        <v>55.5</v>
      </c>
      <c r="F26" s="112"/>
      <c r="G26" s="112"/>
      <c r="H26" s="112">
        <v>53.4</v>
      </c>
      <c r="I26" s="112"/>
      <c r="J26" s="112"/>
      <c r="K26" s="112">
        <v>51.6</v>
      </c>
      <c r="L26" s="112">
        <v>56.7</v>
      </c>
      <c r="M26" s="112">
        <v>46.2</v>
      </c>
      <c r="N26" s="115">
        <v>58.9</v>
      </c>
      <c r="O26" s="115">
        <v>64</v>
      </c>
      <c r="P26" s="181">
        <v>53.7</v>
      </c>
    </row>
    <row r="27" spans="1:19">
      <c r="A27" s="176" t="s">
        <v>13</v>
      </c>
      <c r="B27" s="112">
        <v>17</v>
      </c>
      <c r="C27" s="112">
        <v>18</v>
      </c>
      <c r="D27" s="112">
        <v>17</v>
      </c>
      <c r="E27" s="112">
        <v>17</v>
      </c>
      <c r="F27" s="112">
        <v>18</v>
      </c>
      <c r="G27" s="112">
        <v>17</v>
      </c>
      <c r="H27" s="112">
        <v>21.8</v>
      </c>
      <c r="I27" s="112"/>
      <c r="J27" s="112"/>
      <c r="K27" s="112">
        <v>16.399999999999999</v>
      </c>
      <c r="L27" s="112"/>
      <c r="M27" s="112"/>
      <c r="N27" s="112">
        <v>20.3</v>
      </c>
      <c r="O27" s="112"/>
      <c r="P27" s="186"/>
    </row>
    <row r="28" spans="1:19">
      <c r="A28" s="176" t="s">
        <v>259</v>
      </c>
      <c r="B28" s="112">
        <v>54.1</v>
      </c>
      <c r="C28" s="112">
        <v>58.9</v>
      </c>
      <c r="D28" s="112">
        <v>49</v>
      </c>
      <c r="E28" s="112">
        <v>52.6</v>
      </c>
      <c r="F28" s="112">
        <v>57.2</v>
      </c>
      <c r="G28" s="112">
        <v>47.7</v>
      </c>
      <c r="H28" s="112">
        <v>51.2</v>
      </c>
      <c r="I28" s="112">
        <v>55.7</v>
      </c>
      <c r="J28" s="112">
        <v>46.4</v>
      </c>
      <c r="K28" s="112">
        <v>49.7</v>
      </c>
      <c r="L28" s="112">
        <v>54.3</v>
      </c>
      <c r="M28" s="112">
        <v>45</v>
      </c>
      <c r="N28" s="112">
        <v>48.3</v>
      </c>
      <c r="O28" s="112">
        <v>52.8</v>
      </c>
      <c r="P28" s="186">
        <v>43.7</v>
      </c>
    </row>
    <row r="29" spans="1:19">
      <c r="A29" s="176" t="s">
        <v>85</v>
      </c>
      <c r="B29" s="112">
        <v>74.5</v>
      </c>
      <c r="C29" s="112">
        <v>80.5</v>
      </c>
      <c r="D29" s="112">
        <v>68</v>
      </c>
      <c r="E29" s="112">
        <v>71.900000000000006</v>
      </c>
      <c r="F29" s="112"/>
      <c r="G29" s="112"/>
      <c r="H29" s="112">
        <v>70</v>
      </c>
      <c r="I29" s="112"/>
      <c r="J29" s="112"/>
      <c r="K29" s="112">
        <v>68.2</v>
      </c>
      <c r="L29" s="112">
        <v>74.2</v>
      </c>
      <c r="M29" s="112">
        <v>62</v>
      </c>
      <c r="N29" s="112">
        <v>66.099999999999994</v>
      </c>
      <c r="O29" s="112">
        <v>72</v>
      </c>
      <c r="P29" s="186">
        <v>59.9</v>
      </c>
    </row>
    <row r="30" spans="1:19">
      <c r="A30" s="176" t="s">
        <v>258</v>
      </c>
      <c r="B30" s="112">
        <v>98.8</v>
      </c>
      <c r="C30" s="112">
        <v>98.9</v>
      </c>
      <c r="D30" s="112">
        <v>98.7</v>
      </c>
      <c r="E30" s="112">
        <v>98.4</v>
      </c>
      <c r="F30" s="112">
        <v>98.5</v>
      </c>
      <c r="G30" s="112">
        <v>98.3</v>
      </c>
      <c r="H30" s="112">
        <v>44.8</v>
      </c>
      <c r="I30" s="112">
        <v>49.3</v>
      </c>
      <c r="J30" s="112">
        <v>40.1</v>
      </c>
      <c r="K30" s="112">
        <v>40.700000000000003</v>
      </c>
      <c r="L30" s="112">
        <v>44.9</v>
      </c>
      <c r="M30" s="112">
        <v>36.4</v>
      </c>
      <c r="N30" s="112">
        <v>38.6</v>
      </c>
      <c r="O30" s="112">
        <v>42.6</v>
      </c>
      <c r="P30" s="186">
        <v>34.4</v>
      </c>
    </row>
    <row r="31" spans="1:19">
      <c r="A31" s="176" t="s">
        <v>11</v>
      </c>
      <c r="B31" s="112">
        <v>71.900000000000006</v>
      </c>
      <c r="C31" s="112">
        <v>78.8</v>
      </c>
      <c r="D31" s="112">
        <v>64.7</v>
      </c>
      <c r="E31" s="112">
        <v>72.3</v>
      </c>
      <c r="F31" s="112">
        <v>79.2</v>
      </c>
      <c r="G31" s="112">
        <v>65</v>
      </c>
      <c r="H31" s="112">
        <v>71.7</v>
      </c>
      <c r="I31" s="112">
        <v>78.599999999999994</v>
      </c>
      <c r="J31" s="112">
        <v>64.5</v>
      </c>
      <c r="K31" s="112">
        <v>69.099999999999994</v>
      </c>
      <c r="L31" s="112">
        <v>75.900000000000006</v>
      </c>
      <c r="M31" s="112">
        <v>62.1</v>
      </c>
      <c r="N31" s="112">
        <v>68.099999999999994</v>
      </c>
      <c r="O31" s="112">
        <v>74.599999999999994</v>
      </c>
      <c r="P31" s="186">
        <v>61.1</v>
      </c>
    </row>
    <row r="32" spans="1:19">
      <c r="A32" s="176" t="s">
        <v>10</v>
      </c>
      <c r="B32" s="112">
        <v>13.6</v>
      </c>
      <c r="C32" s="112">
        <v>13.7</v>
      </c>
      <c r="D32" s="112">
        <v>13.5</v>
      </c>
      <c r="E32" s="112">
        <v>11.8</v>
      </c>
      <c r="F32" s="112">
        <v>12.2</v>
      </c>
      <c r="G32" s="112">
        <v>11.4</v>
      </c>
      <c r="H32" s="112">
        <v>12.2</v>
      </c>
      <c r="I32" s="112">
        <v>14.2</v>
      </c>
      <c r="J32" s="112">
        <v>10</v>
      </c>
      <c r="K32" s="107">
        <v>14</v>
      </c>
      <c r="L32" s="112">
        <v>13.9</v>
      </c>
      <c r="M32" s="112">
        <v>14</v>
      </c>
      <c r="N32" s="112">
        <v>14.5</v>
      </c>
      <c r="O32" s="112">
        <v>15.9</v>
      </c>
      <c r="P32" s="186">
        <v>13.2</v>
      </c>
    </row>
    <row r="33" spans="1:16">
      <c r="A33" s="176" t="s">
        <v>9</v>
      </c>
      <c r="B33" s="112">
        <v>37.299999999999997</v>
      </c>
      <c r="C33" s="112">
        <v>41.3</v>
      </c>
      <c r="D33" s="112">
        <v>33.1</v>
      </c>
      <c r="E33" s="112">
        <v>35.299999999999997</v>
      </c>
      <c r="F33" s="112">
        <v>39.1</v>
      </c>
      <c r="G33" s="112">
        <v>31.2</v>
      </c>
      <c r="H33" s="112">
        <v>33.5</v>
      </c>
      <c r="I33" s="112">
        <v>37.1</v>
      </c>
      <c r="J33" s="112">
        <v>29.7</v>
      </c>
      <c r="K33" s="112">
        <v>32.1</v>
      </c>
      <c r="L33" s="112">
        <v>35.6</v>
      </c>
      <c r="M33" s="112">
        <v>28.4</v>
      </c>
      <c r="N33" s="112">
        <v>30.9</v>
      </c>
      <c r="O33" s="112">
        <v>34.299999999999997</v>
      </c>
      <c r="P33" s="186">
        <v>27.3</v>
      </c>
    </row>
    <row r="34" spans="1:16">
      <c r="A34" s="176" t="s">
        <v>8</v>
      </c>
      <c r="B34" s="112">
        <v>13.7</v>
      </c>
      <c r="C34" s="112">
        <v>13.7</v>
      </c>
      <c r="D34" s="112">
        <v>13.6</v>
      </c>
      <c r="E34" s="112">
        <v>11.9</v>
      </c>
      <c r="F34" s="112">
        <v>12.3</v>
      </c>
      <c r="G34" s="112">
        <v>11.5</v>
      </c>
      <c r="H34" s="112">
        <v>12.3</v>
      </c>
      <c r="I34" s="112">
        <v>14.4</v>
      </c>
      <c r="J34" s="112">
        <v>10</v>
      </c>
      <c r="K34" s="112">
        <v>13.9</v>
      </c>
      <c r="L34" s="112">
        <v>13.9</v>
      </c>
      <c r="M34" s="112">
        <v>14</v>
      </c>
      <c r="N34" s="112">
        <v>14.6</v>
      </c>
      <c r="O34" s="112">
        <v>15.9</v>
      </c>
      <c r="P34" s="186">
        <v>13.2</v>
      </c>
    </row>
    <row r="35" spans="1:16">
      <c r="A35" s="176" t="s">
        <v>6</v>
      </c>
      <c r="B35" s="112">
        <v>79.2</v>
      </c>
      <c r="C35" s="112">
        <v>82.9</v>
      </c>
      <c r="D35" s="112">
        <v>75.400000000000006</v>
      </c>
      <c r="E35" s="112">
        <v>77.5</v>
      </c>
      <c r="F35" s="112">
        <v>81.3</v>
      </c>
      <c r="G35" s="112">
        <v>73.8</v>
      </c>
      <c r="H35" s="112">
        <v>70.900000000000006</v>
      </c>
      <c r="I35" s="112">
        <v>73.099999999999994</v>
      </c>
      <c r="J35" s="112">
        <v>68.7</v>
      </c>
      <c r="K35" s="112">
        <v>69.7</v>
      </c>
      <c r="L35" s="112">
        <v>71.900000000000006</v>
      </c>
      <c r="M35" s="112">
        <v>67.5</v>
      </c>
      <c r="N35" s="112">
        <v>68.599999999999994</v>
      </c>
      <c r="O35" s="112">
        <v>70.7</v>
      </c>
      <c r="P35" s="186">
        <v>66.3</v>
      </c>
    </row>
    <row r="36" spans="1:16">
      <c r="A36" s="176" t="s">
        <v>5</v>
      </c>
      <c r="B36" s="112">
        <v>32.799999999999997</v>
      </c>
      <c r="C36" s="112">
        <v>36.1</v>
      </c>
      <c r="D36" s="112">
        <v>29.4</v>
      </c>
      <c r="E36" s="112">
        <v>32.6</v>
      </c>
      <c r="F36" s="112">
        <v>35.700000000000003</v>
      </c>
      <c r="G36" s="112">
        <v>29.1</v>
      </c>
      <c r="H36" s="112">
        <v>31.8</v>
      </c>
      <c r="I36" s="112">
        <v>34.9</v>
      </c>
      <c r="J36" s="112">
        <v>28.5</v>
      </c>
      <c r="K36" s="107">
        <v>31.2</v>
      </c>
      <c r="L36" s="112">
        <v>34.299999999999997</v>
      </c>
      <c r="M36" s="112">
        <v>27.9</v>
      </c>
      <c r="N36" s="112">
        <v>30.7</v>
      </c>
      <c r="O36" s="112">
        <v>33.799999999999997</v>
      </c>
      <c r="P36" s="186">
        <v>27.6</v>
      </c>
    </row>
    <row r="37" spans="1:16">
      <c r="A37" s="176" t="s">
        <v>4</v>
      </c>
      <c r="B37" s="112">
        <v>10.7</v>
      </c>
      <c r="C37" s="112">
        <v>8.6</v>
      </c>
      <c r="D37" s="112">
        <v>12.9</v>
      </c>
      <c r="E37" s="112">
        <v>12.7</v>
      </c>
      <c r="F37" s="112">
        <v>13.8</v>
      </c>
      <c r="G37" s="112">
        <v>11.6</v>
      </c>
      <c r="H37" s="112">
        <v>12.7</v>
      </c>
      <c r="I37" s="112">
        <v>13.7</v>
      </c>
      <c r="J37" s="112">
        <v>11.6</v>
      </c>
      <c r="K37" s="112">
        <v>12.5</v>
      </c>
      <c r="L37" s="112">
        <v>13.5</v>
      </c>
      <c r="M37" s="112">
        <v>11.4</v>
      </c>
      <c r="N37" s="112">
        <v>12.3</v>
      </c>
      <c r="O37" s="112">
        <v>13.3</v>
      </c>
      <c r="P37" s="186">
        <v>11.2</v>
      </c>
    </row>
    <row r="38" spans="1:16">
      <c r="A38" s="176" t="s">
        <v>3</v>
      </c>
      <c r="B38" s="112">
        <v>30</v>
      </c>
      <c r="C38" s="112">
        <v>32.700000000000003</v>
      </c>
      <c r="D38" s="112">
        <v>27.3</v>
      </c>
      <c r="E38" s="112">
        <v>28.8</v>
      </c>
      <c r="F38" s="112">
        <v>31</v>
      </c>
      <c r="G38" s="112">
        <v>26.5</v>
      </c>
      <c r="H38" s="112">
        <v>27.5</v>
      </c>
      <c r="I38" s="112">
        <v>29.3</v>
      </c>
      <c r="J38" s="112">
        <v>25.6</v>
      </c>
      <c r="K38" s="112">
        <v>27.2</v>
      </c>
      <c r="L38" s="112">
        <v>29.1</v>
      </c>
      <c r="M38" s="112">
        <v>25.2</v>
      </c>
      <c r="N38" s="112">
        <v>25.4</v>
      </c>
      <c r="O38" s="112">
        <v>28.1</v>
      </c>
      <c r="P38" s="186">
        <v>22.5</v>
      </c>
    </row>
    <row r="39" spans="1:16">
      <c r="A39" s="176" t="s">
        <v>65</v>
      </c>
      <c r="B39" s="112">
        <v>43</v>
      </c>
      <c r="C39" s="112">
        <v>56</v>
      </c>
      <c r="D39" s="112">
        <v>47</v>
      </c>
      <c r="E39" s="112">
        <v>40.6</v>
      </c>
      <c r="F39" s="112"/>
      <c r="G39" s="112"/>
      <c r="H39" s="112">
        <v>38.799999999999997</v>
      </c>
      <c r="I39" s="112"/>
      <c r="J39" s="112"/>
      <c r="K39" s="112">
        <v>37.6</v>
      </c>
      <c r="L39" s="112">
        <v>40.700000000000003</v>
      </c>
      <c r="M39" s="112">
        <v>34.4</v>
      </c>
      <c r="N39" s="112">
        <v>37.6</v>
      </c>
      <c r="O39" s="112">
        <v>40.700000000000003</v>
      </c>
      <c r="P39" s="186">
        <v>34.4</v>
      </c>
    </row>
    <row r="40" spans="1:16">
      <c r="A40" s="176" t="s">
        <v>2</v>
      </c>
      <c r="B40" s="112">
        <v>74.2</v>
      </c>
      <c r="C40" s="112">
        <v>79.3</v>
      </c>
      <c r="D40" s="112">
        <v>68.900000000000006</v>
      </c>
      <c r="E40" s="112">
        <v>45.8</v>
      </c>
      <c r="F40" s="112">
        <v>49.7</v>
      </c>
      <c r="G40" s="112">
        <v>41.6</v>
      </c>
      <c r="H40" s="112">
        <v>44.1</v>
      </c>
      <c r="I40" s="112">
        <v>47.9</v>
      </c>
      <c r="J40" s="112">
        <v>40.1</v>
      </c>
      <c r="K40" s="112">
        <v>43.4</v>
      </c>
      <c r="L40" s="112">
        <v>47.1</v>
      </c>
      <c r="M40" s="112">
        <v>39.4</v>
      </c>
      <c r="N40" s="112">
        <v>42.4</v>
      </c>
      <c r="O40" s="112">
        <v>46.1</v>
      </c>
      <c r="P40" s="186">
        <v>38.5</v>
      </c>
    </row>
    <row r="41" spans="1:16" ht="15" thickBot="1">
      <c r="A41" s="187" t="s">
        <v>1</v>
      </c>
      <c r="B41" s="188">
        <v>50</v>
      </c>
      <c r="C41" s="188">
        <v>63</v>
      </c>
      <c r="D41" s="188">
        <v>54</v>
      </c>
      <c r="E41" s="188">
        <v>41.4</v>
      </c>
      <c r="F41" s="188">
        <v>45.8</v>
      </c>
      <c r="G41" s="188">
        <v>36.700000000000003</v>
      </c>
      <c r="H41" s="188">
        <v>40.5</v>
      </c>
      <c r="I41" s="188">
        <v>44.9</v>
      </c>
      <c r="J41" s="188">
        <v>35.9</v>
      </c>
      <c r="K41" s="188">
        <v>39.299999999999997</v>
      </c>
      <c r="L41" s="188">
        <v>43.6</v>
      </c>
      <c r="M41" s="188">
        <v>34.799999999999997</v>
      </c>
      <c r="N41" s="340">
        <v>53</v>
      </c>
      <c r="O41" s="340">
        <v>57</v>
      </c>
      <c r="P41" s="341">
        <v>48</v>
      </c>
    </row>
    <row r="43" spans="1:16">
      <c r="A43" s="29" t="s">
        <v>582</v>
      </c>
    </row>
    <row r="44" spans="1:16" ht="15" thickBot="1"/>
    <row r="45" spans="1:16">
      <c r="A45" s="688" t="s">
        <v>15</v>
      </c>
      <c r="B45" s="694">
        <v>2020</v>
      </c>
      <c r="C45" s="694"/>
      <c r="D45" s="694"/>
      <c r="E45" s="694">
        <v>2021</v>
      </c>
      <c r="F45" s="694"/>
      <c r="G45" s="694"/>
      <c r="H45" s="694">
        <v>2022</v>
      </c>
      <c r="I45" s="694"/>
      <c r="J45" s="704"/>
      <c r="K45" s="694">
        <v>2023</v>
      </c>
      <c r="L45" s="694"/>
      <c r="M45" s="704"/>
    </row>
    <row r="46" spans="1:16">
      <c r="A46" s="689"/>
      <c r="B46" s="146" t="s">
        <v>46</v>
      </c>
      <c r="C46" s="146" t="s">
        <v>38</v>
      </c>
      <c r="D46" s="146" t="s">
        <v>37</v>
      </c>
      <c r="E46" s="146" t="s">
        <v>46</v>
      </c>
      <c r="F46" s="146" t="s">
        <v>38</v>
      </c>
      <c r="G46" s="146" t="s">
        <v>37</v>
      </c>
      <c r="H46" s="146" t="s">
        <v>46</v>
      </c>
      <c r="I46" s="146" t="s">
        <v>38</v>
      </c>
      <c r="J46" s="185" t="s">
        <v>37</v>
      </c>
      <c r="K46" s="146" t="s">
        <v>46</v>
      </c>
      <c r="L46" s="146" t="s">
        <v>38</v>
      </c>
      <c r="M46" s="185" t="s">
        <v>37</v>
      </c>
    </row>
    <row r="47" spans="1:16">
      <c r="A47" s="176" t="s">
        <v>14</v>
      </c>
      <c r="B47" s="107">
        <v>57.8</v>
      </c>
      <c r="C47" s="107">
        <v>62.8</v>
      </c>
      <c r="D47" s="107">
        <v>52.8</v>
      </c>
      <c r="E47" s="107">
        <v>56.8</v>
      </c>
      <c r="F47" s="107">
        <v>61.7</v>
      </c>
      <c r="G47" s="107">
        <v>61.7</v>
      </c>
      <c r="H47" s="107">
        <v>55.8</v>
      </c>
      <c r="I47" s="107">
        <v>60.6</v>
      </c>
      <c r="J47" s="181">
        <v>51</v>
      </c>
      <c r="K47" s="107"/>
      <c r="L47" s="107"/>
      <c r="M47" s="181"/>
    </row>
    <row r="48" spans="1:16">
      <c r="A48" s="176" t="s">
        <v>13</v>
      </c>
      <c r="B48" s="112">
        <v>16.5</v>
      </c>
      <c r="C48" s="112"/>
      <c r="D48" s="112"/>
      <c r="E48" s="112">
        <v>16.5</v>
      </c>
      <c r="F48" s="112"/>
      <c r="G48" s="112"/>
      <c r="H48" s="112">
        <v>16.5</v>
      </c>
      <c r="I48" s="112"/>
      <c r="J48" s="186"/>
      <c r="K48" s="112">
        <v>18.600000000000001</v>
      </c>
      <c r="L48" s="112"/>
      <c r="M48" s="186"/>
    </row>
    <row r="49" spans="1:13">
      <c r="A49" s="176" t="s">
        <v>259</v>
      </c>
      <c r="B49" s="112">
        <v>40.4</v>
      </c>
      <c r="C49" s="112">
        <v>42.8</v>
      </c>
      <c r="D49" s="112">
        <v>37.799999999999997</v>
      </c>
      <c r="E49" s="112">
        <v>39.299999999999997</v>
      </c>
      <c r="F49" s="112">
        <v>41.7</v>
      </c>
      <c r="G49" s="112">
        <v>36.700000000000003</v>
      </c>
      <c r="H49" s="112">
        <v>38.200000000000003</v>
      </c>
      <c r="I49" s="112">
        <v>40.700000000000003</v>
      </c>
      <c r="J49" s="186">
        <v>35.700000000000003</v>
      </c>
      <c r="K49" s="112"/>
      <c r="L49" s="112"/>
      <c r="M49" s="186"/>
    </row>
    <row r="50" spans="1:13">
      <c r="A50" s="176" t="s">
        <v>85</v>
      </c>
      <c r="B50" s="112">
        <v>64.099999999999994</v>
      </c>
      <c r="C50" s="112">
        <v>70.099999999999994</v>
      </c>
      <c r="D50" s="112">
        <v>57.8</v>
      </c>
      <c r="E50" s="112">
        <v>62.4</v>
      </c>
      <c r="F50" s="112">
        <v>68.2</v>
      </c>
      <c r="G50" s="112">
        <v>56.2</v>
      </c>
      <c r="H50" s="112">
        <v>60.1</v>
      </c>
      <c r="I50" s="112">
        <v>65.7</v>
      </c>
      <c r="J50" s="186">
        <v>54</v>
      </c>
      <c r="K50" s="112">
        <v>55</v>
      </c>
      <c r="L50" s="112"/>
      <c r="M50" s="186"/>
    </row>
    <row r="51" spans="1:13">
      <c r="A51" s="176" t="s">
        <v>258</v>
      </c>
      <c r="B51" s="112">
        <v>64.099999999999994</v>
      </c>
      <c r="C51" s="112">
        <v>70.099999999999994</v>
      </c>
      <c r="D51" s="112">
        <v>57.8</v>
      </c>
      <c r="E51" s="112">
        <v>62.4</v>
      </c>
      <c r="F51" s="112">
        <v>68.2</v>
      </c>
      <c r="G51" s="112">
        <v>56.2</v>
      </c>
      <c r="H51" s="112">
        <v>39.700000000000003</v>
      </c>
      <c r="I51" s="112">
        <v>43.7</v>
      </c>
      <c r="J51" s="186">
        <v>35.5</v>
      </c>
      <c r="K51" s="112"/>
      <c r="L51" s="112"/>
      <c r="M51" s="186"/>
    </row>
    <row r="52" spans="1:13">
      <c r="A52" s="176" t="s">
        <v>11</v>
      </c>
      <c r="B52" s="112">
        <v>58.4</v>
      </c>
      <c r="C52" s="112">
        <v>64.400000000000006</v>
      </c>
      <c r="D52" s="112">
        <v>52.3</v>
      </c>
      <c r="E52" s="112">
        <v>57</v>
      </c>
      <c r="F52" s="112">
        <v>62.6</v>
      </c>
      <c r="G52" s="112">
        <v>50.9</v>
      </c>
      <c r="H52" s="112">
        <v>56.4</v>
      </c>
      <c r="I52" s="112">
        <v>62.1</v>
      </c>
      <c r="J52" s="186">
        <v>50.6</v>
      </c>
      <c r="K52" s="112"/>
      <c r="L52" s="112"/>
      <c r="M52" s="186"/>
    </row>
    <row r="53" spans="1:13">
      <c r="A53" s="176" t="s">
        <v>10</v>
      </c>
      <c r="B53" s="112">
        <v>14.9</v>
      </c>
      <c r="C53" s="112">
        <v>18.2</v>
      </c>
      <c r="D53" s="112">
        <v>11.3</v>
      </c>
      <c r="E53" s="112">
        <v>13.8</v>
      </c>
      <c r="F53" s="112">
        <v>15</v>
      </c>
      <c r="G53" s="112">
        <v>12.5</v>
      </c>
      <c r="H53" s="112">
        <v>14.2</v>
      </c>
      <c r="I53" s="112">
        <v>18.3</v>
      </c>
      <c r="J53" s="186">
        <v>10.1</v>
      </c>
      <c r="K53" s="112"/>
      <c r="L53" s="112"/>
      <c r="M53" s="186"/>
    </row>
    <row r="54" spans="1:13">
      <c r="A54" s="176" t="s">
        <v>9</v>
      </c>
      <c r="B54" s="112">
        <v>32.1</v>
      </c>
      <c r="C54" s="112">
        <v>35.799999999999997</v>
      </c>
      <c r="D54" s="112">
        <v>28.1</v>
      </c>
      <c r="E54" s="112">
        <v>31.2</v>
      </c>
      <c r="F54" s="112">
        <v>34.9</v>
      </c>
      <c r="G54" s="112">
        <v>27.3</v>
      </c>
      <c r="H54" s="112">
        <v>30.1</v>
      </c>
      <c r="I54" s="112">
        <v>33.6</v>
      </c>
      <c r="J54" s="186">
        <v>26.3</v>
      </c>
      <c r="K54" s="112"/>
      <c r="L54" s="112"/>
      <c r="M54" s="186"/>
    </row>
    <row r="55" spans="1:13">
      <c r="A55" s="176" t="s">
        <v>8</v>
      </c>
      <c r="B55" s="112">
        <v>15.1</v>
      </c>
      <c r="C55" s="112">
        <v>18.5</v>
      </c>
      <c r="D55" s="112">
        <v>11.4</v>
      </c>
      <c r="E55" s="112">
        <v>13.9</v>
      </c>
      <c r="F55" s="112">
        <v>15.2</v>
      </c>
      <c r="G55" s="112">
        <v>12.5</v>
      </c>
      <c r="H55" s="112">
        <v>14.3</v>
      </c>
      <c r="I55" s="112">
        <v>18.3</v>
      </c>
      <c r="J55" s="186">
        <v>10.199999999999999</v>
      </c>
      <c r="K55" s="112">
        <v>13.1</v>
      </c>
      <c r="L55" s="112">
        <v>13.9</v>
      </c>
      <c r="M55" s="186">
        <v>12.2</v>
      </c>
    </row>
    <row r="56" spans="1:13">
      <c r="A56" s="176" t="s">
        <v>6</v>
      </c>
      <c r="B56" s="107">
        <v>67.400000000000006</v>
      </c>
      <c r="C56" s="107">
        <v>69.5</v>
      </c>
      <c r="D56" s="107">
        <v>65.2</v>
      </c>
      <c r="E56" s="115">
        <v>66.209999999999994</v>
      </c>
      <c r="F56" s="115">
        <v>68.31</v>
      </c>
      <c r="G56" s="115">
        <v>64.06</v>
      </c>
      <c r="H56" s="115">
        <v>65.06</v>
      </c>
      <c r="I56" s="115">
        <v>67.13</v>
      </c>
      <c r="J56" s="181">
        <v>62.93</v>
      </c>
      <c r="K56" s="115">
        <v>63.93</v>
      </c>
      <c r="L56" s="115">
        <v>65.97</v>
      </c>
      <c r="M56" s="181">
        <v>61.82</v>
      </c>
    </row>
    <row r="57" spans="1:13">
      <c r="A57" s="176" t="s">
        <v>5</v>
      </c>
      <c r="B57" s="112">
        <v>30</v>
      </c>
      <c r="C57" s="112">
        <v>26.9</v>
      </c>
      <c r="D57" s="112">
        <v>33.1</v>
      </c>
      <c r="E57" s="112">
        <v>29.4</v>
      </c>
      <c r="F57" s="112">
        <v>26.3</v>
      </c>
      <c r="G57" s="112">
        <v>32.299999999999997</v>
      </c>
      <c r="H57" s="112">
        <v>28.6</v>
      </c>
      <c r="I57" s="112">
        <v>31.4</v>
      </c>
      <c r="J57" s="186">
        <v>25.5</v>
      </c>
      <c r="K57" s="112"/>
      <c r="L57" s="112"/>
      <c r="M57" s="186"/>
    </row>
    <row r="58" spans="1:13">
      <c r="A58" s="176" t="s">
        <v>4</v>
      </c>
      <c r="B58" s="112">
        <v>12.2</v>
      </c>
      <c r="C58" s="112">
        <v>11.2</v>
      </c>
      <c r="D58" s="112">
        <v>13.1</v>
      </c>
      <c r="E58" s="112">
        <v>12</v>
      </c>
      <c r="F58" s="112">
        <v>11</v>
      </c>
      <c r="G58" s="112">
        <v>12.9</v>
      </c>
      <c r="H58" s="112">
        <v>15.3</v>
      </c>
      <c r="I58" s="112">
        <v>22.2</v>
      </c>
      <c r="J58" s="186">
        <v>7.9</v>
      </c>
      <c r="K58" s="112">
        <v>15.5</v>
      </c>
      <c r="L58" s="112">
        <v>14.7</v>
      </c>
      <c r="M58" s="186">
        <v>16.3</v>
      </c>
    </row>
    <row r="59" spans="1:13">
      <c r="A59" s="176" t="s">
        <v>3</v>
      </c>
      <c r="B59" s="112">
        <v>25</v>
      </c>
      <c r="C59" s="112">
        <v>27</v>
      </c>
      <c r="D59" s="112">
        <v>22.8</v>
      </c>
      <c r="E59" s="112">
        <v>25.1</v>
      </c>
      <c r="F59" s="112">
        <v>26.9</v>
      </c>
      <c r="G59" s="112">
        <v>23.2</v>
      </c>
      <c r="H59" s="112">
        <v>24.3</v>
      </c>
      <c r="I59" s="112">
        <v>25.6</v>
      </c>
      <c r="J59" s="186">
        <v>22.9</v>
      </c>
      <c r="K59" s="112"/>
      <c r="L59" s="112"/>
      <c r="M59" s="186"/>
    </row>
    <row r="60" spans="1:13">
      <c r="A60" s="176" t="s">
        <v>65</v>
      </c>
      <c r="B60" s="112"/>
      <c r="C60" s="112"/>
      <c r="D60" s="112"/>
      <c r="E60" s="112"/>
      <c r="F60" s="112"/>
      <c r="G60" s="112"/>
      <c r="H60" s="112">
        <v>33</v>
      </c>
      <c r="I60" s="112">
        <v>38</v>
      </c>
      <c r="J60" s="186">
        <v>28</v>
      </c>
      <c r="K60" s="112"/>
      <c r="L60" s="112"/>
      <c r="M60" s="186"/>
    </row>
    <row r="61" spans="1:13">
      <c r="A61" s="176" t="s">
        <v>2</v>
      </c>
      <c r="B61" s="112">
        <v>41.1</v>
      </c>
      <c r="C61" s="112">
        <v>37.299999999999997</v>
      </c>
      <c r="D61" s="112">
        <v>44.8</v>
      </c>
      <c r="E61" s="112">
        <v>40.200000000000003</v>
      </c>
      <c r="F61" s="112">
        <v>36.299999999999997</v>
      </c>
      <c r="G61" s="112">
        <v>43.8</v>
      </c>
      <c r="H61" s="112">
        <v>39</v>
      </c>
      <c r="I61" s="112">
        <v>42.5</v>
      </c>
      <c r="J61" s="186">
        <v>35.200000000000003</v>
      </c>
      <c r="K61" s="112"/>
      <c r="L61" s="112"/>
      <c r="M61" s="186"/>
    </row>
    <row r="62" spans="1:13" ht="15" thickBot="1">
      <c r="A62" s="187" t="s">
        <v>1</v>
      </c>
      <c r="B62" s="340">
        <v>53</v>
      </c>
      <c r="C62" s="340">
        <v>57</v>
      </c>
      <c r="D62" s="340">
        <v>48</v>
      </c>
      <c r="E62" s="340"/>
      <c r="F62" s="340"/>
      <c r="G62" s="340"/>
      <c r="H62" s="340">
        <v>24.2</v>
      </c>
      <c r="I62" s="340"/>
      <c r="J62" s="341"/>
      <c r="K62" s="340"/>
      <c r="L62" s="340"/>
      <c r="M62" s="341"/>
    </row>
    <row r="64" spans="1:13" ht="15" customHeight="1">
      <c r="A64" s="56" t="s">
        <v>28</v>
      </c>
    </row>
    <row r="65" spans="1:34" ht="15" customHeight="1">
      <c r="A65" s="685" t="s">
        <v>148</v>
      </c>
      <c r="B65" s="685"/>
      <c r="C65" s="685"/>
      <c r="D65" s="685"/>
      <c r="E65" s="685"/>
      <c r="F65" s="685"/>
      <c r="G65" s="685"/>
      <c r="H65" s="685"/>
      <c r="I65" s="685"/>
      <c r="J65" s="685"/>
      <c r="K65" s="685"/>
      <c r="L65" s="685"/>
      <c r="M65" s="685"/>
      <c r="N65" s="685"/>
      <c r="O65" s="685"/>
      <c r="P65" s="685"/>
    </row>
    <row r="66" spans="1:34" ht="15" customHeight="1">
      <c r="A66" s="685"/>
      <c r="B66" s="685"/>
      <c r="C66" s="685"/>
      <c r="D66" s="685"/>
      <c r="E66" s="685"/>
      <c r="F66" s="685"/>
      <c r="G66" s="685"/>
      <c r="H66" s="685"/>
      <c r="I66" s="685"/>
      <c r="J66" s="685"/>
      <c r="K66" s="685"/>
      <c r="L66" s="685"/>
      <c r="M66" s="685"/>
      <c r="N66" s="685"/>
      <c r="O66" s="685"/>
      <c r="P66" s="685"/>
    </row>
    <row r="67" spans="1:34">
      <c r="A67" s="685"/>
      <c r="B67" s="685"/>
      <c r="C67" s="685"/>
      <c r="D67" s="685"/>
      <c r="E67" s="685"/>
      <c r="F67" s="685"/>
      <c r="G67" s="685"/>
      <c r="H67" s="685"/>
      <c r="I67" s="685"/>
      <c r="J67" s="685"/>
      <c r="K67" s="685"/>
      <c r="L67" s="685"/>
      <c r="M67" s="685"/>
      <c r="N67" s="685"/>
      <c r="O67" s="685"/>
      <c r="P67" s="685"/>
      <c r="AC67" s="7"/>
      <c r="AD67" s="7"/>
      <c r="AE67" s="7"/>
      <c r="AF67" s="7"/>
      <c r="AG67" s="7"/>
      <c r="AH67" s="7"/>
    </row>
    <row r="68" spans="1:34" ht="15" customHeight="1">
      <c r="A68" s="685" t="s">
        <v>147</v>
      </c>
      <c r="B68" s="685"/>
      <c r="C68" s="685"/>
      <c r="D68" s="685"/>
      <c r="E68" s="685"/>
      <c r="F68" s="685"/>
      <c r="G68" s="685"/>
      <c r="H68" s="685"/>
      <c r="I68" s="685"/>
      <c r="J68" s="685"/>
      <c r="K68" s="685"/>
      <c r="L68" s="685"/>
      <c r="M68" s="685"/>
      <c r="N68" s="685"/>
      <c r="O68" s="685"/>
      <c r="P68" s="685"/>
    </row>
    <row r="69" spans="1:34" ht="15" customHeight="1">
      <c r="A69" s="685"/>
      <c r="B69" s="685"/>
      <c r="C69" s="685"/>
      <c r="D69" s="685"/>
      <c r="E69" s="685"/>
      <c r="F69" s="685"/>
      <c r="G69" s="685"/>
      <c r="H69" s="685"/>
      <c r="I69" s="685"/>
      <c r="J69" s="685"/>
      <c r="K69" s="685"/>
      <c r="L69" s="685"/>
      <c r="M69" s="685"/>
      <c r="N69" s="685"/>
      <c r="O69" s="685"/>
      <c r="P69" s="685"/>
    </row>
    <row r="70" spans="1:34">
      <c r="A70" s="685" t="s">
        <v>251</v>
      </c>
      <c r="B70" s="685"/>
      <c r="C70" s="685"/>
      <c r="D70" s="685"/>
      <c r="E70" s="685"/>
      <c r="F70" s="685"/>
      <c r="G70" s="685"/>
      <c r="H70" s="685"/>
      <c r="I70" s="685"/>
      <c r="J70" s="685"/>
      <c r="K70" s="685"/>
      <c r="L70" s="685"/>
      <c r="M70" s="685"/>
      <c r="N70" s="685"/>
      <c r="O70" s="685"/>
      <c r="P70" s="685"/>
    </row>
    <row r="71" spans="1:34">
      <c r="A71" s="685"/>
      <c r="B71" s="685"/>
      <c r="C71" s="685"/>
      <c r="D71" s="685"/>
      <c r="E71" s="685"/>
      <c r="F71" s="685"/>
      <c r="G71" s="685"/>
      <c r="H71" s="685"/>
      <c r="I71" s="685"/>
      <c r="J71" s="685"/>
      <c r="K71" s="685"/>
      <c r="L71" s="685"/>
      <c r="M71" s="685"/>
      <c r="N71" s="685"/>
      <c r="O71" s="685"/>
      <c r="P71" s="685"/>
    </row>
    <row r="72" spans="1:34" ht="15" customHeight="1">
      <c r="A72" s="685" t="s">
        <v>332</v>
      </c>
      <c r="B72" s="685"/>
      <c r="C72" s="685"/>
      <c r="D72" s="685"/>
      <c r="E72" s="685"/>
      <c r="F72" s="685"/>
      <c r="G72" s="685"/>
      <c r="H72" s="685"/>
      <c r="I72" s="685"/>
      <c r="J72" s="685"/>
      <c r="K72" s="685"/>
      <c r="L72" s="685"/>
      <c r="M72" s="685"/>
      <c r="N72" s="685"/>
      <c r="O72" s="685"/>
      <c r="P72" s="685"/>
    </row>
    <row r="73" spans="1:34">
      <c r="A73" s="685"/>
      <c r="B73" s="685"/>
      <c r="C73" s="685"/>
      <c r="D73" s="685"/>
      <c r="E73" s="685"/>
      <c r="F73" s="685"/>
      <c r="G73" s="685"/>
      <c r="H73" s="685"/>
      <c r="I73" s="685"/>
      <c r="J73" s="685"/>
      <c r="K73" s="685"/>
      <c r="L73" s="685"/>
      <c r="M73" s="685"/>
      <c r="N73" s="685"/>
      <c r="O73" s="685"/>
      <c r="P73" s="685"/>
    </row>
    <row r="74" spans="1:34">
      <c r="A74" s="685"/>
      <c r="B74" s="685"/>
      <c r="C74" s="685"/>
      <c r="D74" s="685"/>
      <c r="E74" s="685"/>
      <c r="F74" s="685"/>
      <c r="G74" s="685"/>
      <c r="H74" s="685"/>
      <c r="I74" s="685"/>
      <c r="J74" s="685"/>
      <c r="K74" s="685"/>
      <c r="L74" s="685"/>
      <c r="M74" s="685"/>
      <c r="N74" s="685"/>
      <c r="O74" s="685"/>
      <c r="P74" s="685"/>
    </row>
    <row r="75" spans="1:34" ht="44.25" customHeight="1">
      <c r="A75" s="685" t="s">
        <v>382</v>
      </c>
      <c r="B75" s="685"/>
      <c r="C75" s="685"/>
      <c r="D75" s="685"/>
      <c r="E75" s="685"/>
      <c r="F75" s="685"/>
      <c r="G75" s="685"/>
      <c r="H75" s="685"/>
      <c r="I75" s="685"/>
      <c r="J75" s="685"/>
      <c r="K75" s="685"/>
      <c r="L75" s="685"/>
      <c r="M75" s="685"/>
      <c r="N75" s="685"/>
      <c r="O75" s="685"/>
      <c r="P75" s="685"/>
    </row>
    <row r="76" spans="1:34" ht="33.6" customHeight="1">
      <c r="A76" s="685" t="s">
        <v>625</v>
      </c>
      <c r="B76" s="685"/>
      <c r="C76" s="685"/>
      <c r="D76" s="685"/>
      <c r="E76" s="685"/>
      <c r="F76" s="685"/>
      <c r="G76" s="685"/>
      <c r="H76" s="685"/>
      <c r="I76" s="685"/>
      <c r="J76" s="685"/>
      <c r="K76" s="685"/>
      <c r="L76" s="685"/>
      <c r="M76" s="685"/>
      <c r="N76" s="685"/>
      <c r="O76" s="685"/>
      <c r="P76" s="685"/>
    </row>
    <row r="77" spans="1:34" ht="31.8" customHeight="1">
      <c r="A77" s="719" t="s">
        <v>620</v>
      </c>
      <c r="B77" s="719"/>
      <c r="C77" s="719"/>
      <c r="D77" s="719"/>
      <c r="E77" s="719"/>
      <c r="F77" s="719"/>
      <c r="G77" s="719"/>
      <c r="H77" s="719"/>
      <c r="I77" s="719"/>
      <c r="J77" s="719"/>
      <c r="K77" s="719"/>
      <c r="L77" s="719"/>
      <c r="M77" s="719"/>
      <c r="N77" s="719"/>
      <c r="O77" s="719"/>
      <c r="P77" s="719"/>
    </row>
    <row r="79" spans="1:34" ht="13.5" customHeight="1"/>
  </sheetData>
  <mergeCells count="24">
    <mergeCell ref="N24:P24"/>
    <mergeCell ref="K45:M45"/>
    <mergeCell ref="N3:P3"/>
    <mergeCell ref="A24:A25"/>
    <mergeCell ref="B24:D24"/>
    <mergeCell ref="E24:G24"/>
    <mergeCell ref="H24:J24"/>
    <mergeCell ref="K24:M24"/>
    <mergeCell ref="A3:A4"/>
    <mergeCell ref="B3:D3"/>
    <mergeCell ref="E3:G3"/>
    <mergeCell ref="H3:J3"/>
    <mergeCell ref="K3:M3"/>
    <mergeCell ref="A77:P77"/>
    <mergeCell ref="A45:A46"/>
    <mergeCell ref="B45:D45"/>
    <mergeCell ref="E45:G45"/>
    <mergeCell ref="H45:J45"/>
    <mergeCell ref="A76:P76"/>
    <mergeCell ref="A65:P67"/>
    <mergeCell ref="A68:P69"/>
    <mergeCell ref="A70:P71"/>
    <mergeCell ref="A72:P74"/>
    <mergeCell ref="A75:P75"/>
  </mergeCells>
  <hyperlinks>
    <hyperlink ref="S6" location="Content!B5" display="Back to Content Page" xr:uid="{00000000-0004-0000-4B00-000000000000}"/>
  </hyperlinks>
  <printOptions horizontalCentered="1" verticalCentered="1"/>
  <pageMargins left="0.7" right="0.7" top="0.75" bottom="0.75" header="0.3" footer="0.3"/>
  <pageSetup scale="6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3:T20"/>
  <sheetViews>
    <sheetView workbookViewId="0">
      <selection activeCell="A15" sqref="A15"/>
    </sheetView>
  </sheetViews>
  <sheetFormatPr defaultColWidth="9.21875" defaultRowHeight="14.4"/>
  <cols>
    <col min="3" max="3" width="9.77734375" bestFit="1" customWidth="1"/>
    <col min="6" max="6" width="9.77734375" bestFit="1" customWidth="1"/>
  </cols>
  <sheetData>
    <row r="3" spans="3:20">
      <c r="C3" s="134"/>
      <c r="D3" s="134"/>
      <c r="E3" s="134"/>
      <c r="F3" s="134"/>
      <c r="G3" s="134"/>
      <c r="H3" s="134"/>
      <c r="I3" s="134"/>
      <c r="J3" s="134"/>
      <c r="K3" s="134"/>
      <c r="L3" s="134"/>
      <c r="M3" s="134"/>
      <c r="N3" s="134"/>
      <c r="O3" s="134"/>
      <c r="P3" s="134"/>
      <c r="Q3" s="134"/>
      <c r="R3" s="134"/>
      <c r="S3" s="134"/>
      <c r="T3" s="134"/>
    </row>
    <row r="4" spans="3:20">
      <c r="C4" s="134"/>
      <c r="D4" s="134"/>
      <c r="E4" s="134"/>
      <c r="F4" s="134"/>
      <c r="G4" s="134"/>
      <c r="H4" s="134"/>
      <c r="I4" s="134"/>
      <c r="J4" s="134"/>
      <c r="K4" s="134"/>
      <c r="L4" s="134"/>
      <c r="M4" s="134"/>
      <c r="N4" s="134"/>
      <c r="O4" s="134"/>
      <c r="P4" s="134"/>
      <c r="Q4" s="134"/>
      <c r="R4" s="134"/>
      <c r="S4" s="134"/>
      <c r="T4" s="134"/>
    </row>
    <row r="5" spans="3:20">
      <c r="C5" s="134"/>
      <c r="D5" s="134"/>
      <c r="E5" s="134"/>
      <c r="F5" s="134"/>
      <c r="G5" s="134"/>
      <c r="H5" s="134"/>
      <c r="I5" s="134"/>
      <c r="J5" s="134"/>
      <c r="K5" s="134"/>
      <c r="L5" s="134"/>
      <c r="M5" s="134"/>
      <c r="N5" s="134"/>
      <c r="O5" s="134"/>
      <c r="P5" s="134"/>
      <c r="Q5" s="134"/>
      <c r="R5" s="134"/>
      <c r="S5" s="134"/>
      <c r="T5" s="134"/>
    </row>
    <row r="8" spans="3:20" ht="58.8">
      <c r="C8" s="676">
        <v>1</v>
      </c>
      <c r="D8" s="676"/>
      <c r="E8" s="676"/>
      <c r="F8" s="676"/>
      <c r="G8" s="676"/>
      <c r="H8" s="676"/>
      <c r="I8" s="677"/>
      <c r="J8" s="677"/>
      <c r="K8" s="134"/>
      <c r="L8" s="134"/>
      <c r="M8" s="134"/>
      <c r="N8" s="134"/>
      <c r="O8" s="134"/>
      <c r="P8" s="134"/>
      <c r="Q8" s="134"/>
      <c r="R8" s="134"/>
      <c r="S8" s="134"/>
      <c r="T8" s="134"/>
    </row>
    <row r="9" spans="3:20" ht="58.8">
      <c r="C9" s="135" t="s">
        <v>394</v>
      </c>
      <c r="D9" s="136"/>
      <c r="E9" s="136"/>
      <c r="F9" s="136"/>
      <c r="G9" s="136"/>
      <c r="H9" s="136"/>
      <c r="I9" s="136"/>
      <c r="J9" s="136"/>
      <c r="K9" s="134"/>
      <c r="L9" s="134"/>
      <c r="M9" s="134"/>
      <c r="N9" s="134"/>
      <c r="O9" s="134"/>
      <c r="P9" s="134"/>
      <c r="Q9" s="134"/>
      <c r="R9" s="134"/>
      <c r="S9" s="134"/>
      <c r="T9" s="134"/>
    </row>
    <row r="10" spans="3:20" ht="58.8">
      <c r="C10" s="676" t="s">
        <v>395</v>
      </c>
      <c r="D10" s="676"/>
      <c r="E10" s="676"/>
      <c r="F10" s="676"/>
      <c r="G10" s="676"/>
      <c r="H10" s="676"/>
      <c r="I10" s="676"/>
      <c r="J10" s="676"/>
      <c r="K10" s="134"/>
      <c r="L10" s="134"/>
      <c r="M10" s="134"/>
      <c r="N10" s="134"/>
      <c r="O10" s="134"/>
      <c r="P10" s="134"/>
      <c r="Q10" s="134"/>
      <c r="R10" s="134"/>
      <c r="S10" s="134"/>
      <c r="T10" s="134"/>
    </row>
    <row r="11" spans="3:20" ht="58.8">
      <c r="C11" s="678" t="s">
        <v>396</v>
      </c>
      <c r="D11" s="678"/>
      <c r="E11" s="678"/>
      <c r="F11" s="678"/>
      <c r="G11" s="678"/>
      <c r="H11" s="678"/>
      <c r="I11" s="678"/>
      <c r="J11" s="678"/>
      <c r="K11" s="134"/>
      <c r="L11" s="134"/>
      <c r="M11" s="134"/>
      <c r="N11" s="134"/>
      <c r="O11" s="134"/>
      <c r="P11" s="134"/>
      <c r="Q11" s="134"/>
      <c r="R11" s="134"/>
      <c r="S11" s="134"/>
      <c r="T11" s="134"/>
    </row>
    <row r="12" spans="3:20">
      <c r="C12" s="134"/>
      <c r="D12" s="134"/>
      <c r="E12" s="134"/>
      <c r="F12" s="134"/>
      <c r="G12" s="134"/>
      <c r="H12" s="134"/>
      <c r="I12" s="134"/>
      <c r="J12" s="134"/>
      <c r="K12" s="134"/>
      <c r="L12" s="134"/>
      <c r="M12" s="134"/>
      <c r="N12" s="134"/>
      <c r="O12" s="134"/>
      <c r="P12" s="134"/>
      <c r="Q12" s="134"/>
      <c r="R12" s="134"/>
      <c r="S12" s="134"/>
      <c r="T12" s="134"/>
    </row>
    <row r="13" spans="3:20">
      <c r="C13" s="134"/>
      <c r="D13" s="134"/>
      <c r="E13" s="134"/>
      <c r="F13" s="134"/>
      <c r="G13" s="134"/>
      <c r="H13" s="134"/>
      <c r="I13" s="134"/>
      <c r="J13" s="134"/>
      <c r="K13" s="134"/>
      <c r="L13" s="134"/>
      <c r="M13" s="134"/>
      <c r="N13" s="134"/>
      <c r="O13" s="134"/>
      <c r="P13" s="134"/>
      <c r="Q13" s="134"/>
      <c r="R13" s="134"/>
      <c r="S13" s="134"/>
      <c r="T13" s="134"/>
    </row>
    <row r="14" spans="3:20">
      <c r="C14" s="134"/>
      <c r="D14" s="134"/>
      <c r="E14" s="134"/>
      <c r="F14" s="134"/>
      <c r="G14" s="134"/>
      <c r="H14" s="134"/>
      <c r="I14" s="134"/>
      <c r="J14" s="134"/>
      <c r="K14" s="134"/>
      <c r="L14" s="134"/>
      <c r="M14" s="134"/>
      <c r="N14" s="134"/>
      <c r="O14" s="134"/>
      <c r="P14" s="134"/>
      <c r="Q14" s="134"/>
      <c r="R14" s="134"/>
      <c r="S14" s="134"/>
      <c r="T14" s="134"/>
    </row>
    <row r="15" spans="3:20">
      <c r="C15" s="134"/>
      <c r="D15" s="134"/>
      <c r="E15" s="134"/>
      <c r="F15" s="134"/>
      <c r="G15" s="134"/>
      <c r="H15" s="134"/>
      <c r="I15" s="134"/>
      <c r="J15" s="134"/>
      <c r="K15" s="134"/>
      <c r="L15" s="134"/>
      <c r="M15" s="134"/>
      <c r="N15" s="134"/>
      <c r="O15" s="134"/>
      <c r="P15" s="134"/>
      <c r="Q15" s="134"/>
      <c r="R15" s="134"/>
      <c r="S15" s="134"/>
      <c r="T15" s="134"/>
    </row>
    <row r="16" spans="3:20">
      <c r="C16" s="134"/>
      <c r="D16" s="134"/>
      <c r="E16" s="134"/>
      <c r="F16" s="134"/>
      <c r="G16" s="134"/>
      <c r="H16" s="134"/>
      <c r="I16" s="134"/>
      <c r="J16" s="134"/>
      <c r="K16" s="134"/>
      <c r="L16" s="134"/>
      <c r="M16" s="134"/>
      <c r="N16" s="134"/>
      <c r="O16" s="134"/>
      <c r="P16" s="134"/>
      <c r="Q16" s="134"/>
      <c r="R16" s="134"/>
      <c r="S16" s="134"/>
      <c r="T16" s="134"/>
    </row>
    <row r="17" spans="3:20">
      <c r="C17" s="134"/>
      <c r="D17" s="134"/>
      <c r="E17" s="134"/>
      <c r="F17" s="134"/>
      <c r="G17" s="134"/>
      <c r="H17" s="134"/>
      <c r="I17" s="134"/>
      <c r="J17" s="134"/>
      <c r="K17" s="134"/>
      <c r="L17" s="134"/>
      <c r="M17" s="134"/>
      <c r="N17" s="134"/>
      <c r="O17" s="134"/>
      <c r="P17" s="134"/>
      <c r="Q17" s="134"/>
      <c r="R17" s="134"/>
      <c r="S17" s="134"/>
      <c r="T17" s="134"/>
    </row>
    <row r="18" spans="3:20">
      <c r="C18" s="134"/>
      <c r="D18" s="134"/>
      <c r="E18" s="134"/>
      <c r="F18" s="134"/>
      <c r="G18" s="134"/>
      <c r="H18" s="134"/>
      <c r="I18" s="134"/>
      <c r="J18" s="134"/>
      <c r="K18" s="134"/>
      <c r="L18" s="134"/>
      <c r="M18" s="134"/>
      <c r="N18" s="134"/>
      <c r="O18" s="134"/>
      <c r="P18" s="134"/>
      <c r="Q18" s="134"/>
      <c r="R18" s="134"/>
      <c r="S18" s="134"/>
      <c r="T18" s="134"/>
    </row>
    <row r="19" spans="3:20">
      <c r="C19" s="134"/>
      <c r="D19" s="134"/>
      <c r="E19" s="134"/>
      <c r="F19" s="134"/>
      <c r="G19" s="134"/>
      <c r="H19" s="134"/>
      <c r="I19" s="134"/>
      <c r="J19" s="134"/>
      <c r="K19" s="134"/>
      <c r="L19" s="134"/>
      <c r="M19" s="134"/>
      <c r="N19" s="134"/>
      <c r="O19" s="134"/>
      <c r="P19" s="134"/>
      <c r="Q19" s="134"/>
      <c r="R19" s="134"/>
      <c r="S19" s="134"/>
      <c r="T19" s="134"/>
    </row>
    <row r="20" spans="3:20">
      <c r="C20" s="134"/>
      <c r="D20" s="134"/>
      <c r="E20" s="134"/>
      <c r="F20" s="134"/>
      <c r="G20" s="134"/>
      <c r="H20" s="134"/>
      <c r="I20" s="134"/>
      <c r="J20" s="134"/>
      <c r="K20" s="134"/>
      <c r="L20" s="134"/>
      <c r="M20" s="134"/>
      <c r="N20" s="134"/>
      <c r="O20" s="134"/>
      <c r="P20" s="134"/>
      <c r="Q20" s="134"/>
      <c r="R20" s="134"/>
      <c r="S20" s="134"/>
      <c r="T20" s="134"/>
    </row>
  </sheetData>
  <mergeCells count="3">
    <mergeCell ref="C8:J8"/>
    <mergeCell ref="C10:J10"/>
    <mergeCell ref="C11:J11"/>
  </mergeCells>
  <printOptions horizontalCentered="1" verticalCentered="1"/>
  <pageMargins left="0.7" right="0.7" top="0.75" bottom="0.75" header="0.3" footer="0.3"/>
  <pageSetup paperSize="9" orientation="landscape" r:id="rId1"/>
  <headerFoot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AH132"/>
  <sheetViews>
    <sheetView topLeftCell="A51" zoomScale="93" zoomScaleNormal="93" workbookViewId="0">
      <selection activeCell="A73" sqref="A73:P73"/>
    </sheetView>
  </sheetViews>
  <sheetFormatPr defaultColWidth="9.21875" defaultRowHeight="14.4"/>
  <cols>
    <col min="1" max="1" width="33.77734375" customWidth="1"/>
    <col min="2" max="2" width="7.21875" customWidth="1"/>
    <col min="3" max="3" width="7.5546875" customWidth="1"/>
    <col min="4" max="4" width="9.5546875" customWidth="1"/>
    <col min="5" max="5" width="7.21875" customWidth="1"/>
    <col min="6" max="6" width="7.5546875" customWidth="1"/>
    <col min="7" max="7" width="9.5546875" customWidth="1"/>
    <col min="8" max="8" width="7.21875" customWidth="1"/>
    <col min="9" max="9" width="7.5546875" customWidth="1"/>
    <col min="10" max="10" width="9.5546875" customWidth="1"/>
    <col min="11" max="11" width="7.21875" customWidth="1"/>
    <col min="12" max="12" width="7.5546875" customWidth="1"/>
    <col min="13" max="13" width="9.5546875" customWidth="1"/>
    <col min="14" max="14" width="7.21875" customWidth="1"/>
    <col min="15" max="15" width="7.5546875" customWidth="1"/>
    <col min="16" max="16" width="9.5546875" customWidth="1"/>
    <col min="17" max="17" width="7.21875" customWidth="1"/>
    <col min="18" max="18" width="7.5546875" customWidth="1"/>
    <col min="19" max="19" width="9.5546875" customWidth="1"/>
    <col min="20" max="20" width="7.21875" customWidth="1"/>
    <col min="21" max="21" width="7.5546875" customWidth="1"/>
    <col min="22" max="22" width="9.5546875" customWidth="1"/>
    <col min="23" max="23" width="7.21875" customWidth="1"/>
    <col min="24" max="24" width="7.5546875" customWidth="1"/>
    <col min="25" max="25" width="9.5546875" customWidth="1"/>
    <col min="26" max="26" width="7.21875" customWidth="1"/>
    <col min="27" max="27" width="7.5546875" customWidth="1"/>
    <col min="28" max="28" width="9.5546875" customWidth="1"/>
    <col min="29" max="29" width="7.21875" customWidth="1"/>
    <col min="30" max="30" width="7.5546875" customWidth="1"/>
    <col min="31" max="31" width="9.5546875" customWidth="1"/>
  </cols>
  <sheetData>
    <row r="1" spans="1:34">
      <c r="A1" s="16" t="s">
        <v>467</v>
      </c>
    </row>
    <row r="2" spans="1:34" ht="15" thickBot="1">
      <c r="A2" s="15"/>
    </row>
    <row r="3" spans="1:34" s="51" customFormat="1">
      <c r="A3" s="816" t="s">
        <v>15</v>
      </c>
      <c r="B3" s="814">
        <v>2010</v>
      </c>
      <c r="C3" s="814"/>
      <c r="D3" s="814"/>
      <c r="E3" s="814">
        <v>2011</v>
      </c>
      <c r="F3" s="814"/>
      <c r="G3" s="814"/>
      <c r="H3" s="814">
        <v>2012</v>
      </c>
      <c r="I3" s="814"/>
      <c r="J3" s="814"/>
      <c r="K3" s="814">
        <v>2013</v>
      </c>
      <c r="L3" s="814"/>
      <c r="M3" s="814"/>
      <c r="N3" s="814">
        <v>2014</v>
      </c>
      <c r="O3" s="814"/>
      <c r="P3" s="815"/>
    </row>
    <row r="4" spans="1:34" s="51" customFormat="1">
      <c r="A4" s="817"/>
      <c r="B4" s="335" t="s">
        <v>46</v>
      </c>
      <c r="C4" s="335" t="s">
        <v>38</v>
      </c>
      <c r="D4" s="335" t="s">
        <v>37</v>
      </c>
      <c r="E4" s="335" t="s">
        <v>46</v>
      </c>
      <c r="F4" s="335" t="s">
        <v>38</v>
      </c>
      <c r="G4" s="335" t="s">
        <v>37</v>
      </c>
      <c r="H4" s="335" t="s">
        <v>46</v>
      </c>
      <c r="I4" s="335" t="s">
        <v>38</v>
      </c>
      <c r="J4" s="335" t="s">
        <v>37</v>
      </c>
      <c r="K4" s="335" t="s">
        <v>46</v>
      </c>
      <c r="L4" s="335" t="s">
        <v>38</v>
      </c>
      <c r="M4" s="335" t="s">
        <v>37</v>
      </c>
      <c r="N4" s="335" t="s">
        <v>46</v>
      </c>
      <c r="O4" s="335" t="s">
        <v>38</v>
      </c>
      <c r="P4" s="336" t="s">
        <v>37</v>
      </c>
      <c r="AG4"/>
      <c r="AH4"/>
    </row>
    <row r="5" spans="1:34">
      <c r="A5" s="176" t="s">
        <v>14</v>
      </c>
      <c r="B5" s="337">
        <v>192.6</v>
      </c>
      <c r="C5" s="337" t="s">
        <v>103</v>
      </c>
      <c r="D5" s="337" t="s">
        <v>103</v>
      </c>
      <c r="E5" s="337">
        <v>191.1</v>
      </c>
      <c r="F5" s="337" t="s">
        <v>103</v>
      </c>
      <c r="G5" s="337" t="s">
        <v>103</v>
      </c>
      <c r="H5" s="337">
        <v>189.6</v>
      </c>
      <c r="I5" s="337" t="s">
        <v>103</v>
      </c>
      <c r="J5" s="337" t="s">
        <v>103</v>
      </c>
      <c r="K5" s="337">
        <v>188.1</v>
      </c>
      <c r="L5" s="337" t="s">
        <v>103</v>
      </c>
      <c r="M5" s="337" t="s">
        <v>103</v>
      </c>
      <c r="N5" s="337">
        <v>186.6</v>
      </c>
      <c r="O5" s="112" t="s">
        <v>103</v>
      </c>
      <c r="P5" s="186" t="s">
        <v>103</v>
      </c>
    </row>
    <row r="6" spans="1:34">
      <c r="A6" s="176" t="s">
        <v>13</v>
      </c>
      <c r="B6" s="337">
        <v>57.7</v>
      </c>
      <c r="C6" s="337">
        <v>62</v>
      </c>
      <c r="D6" s="337">
        <v>53.1</v>
      </c>
      <c r="E6" s="337">
        <v>28</v>
      </c>
      <c r="F6" s="337">
        <v>29</v>
      </c>
      <c r="G6" s="337">
        <v>27</v>
      </c>
      <c r="H6" s="337">
        <v>28</v>
      </c>
      <c r="I6" s="337">
        <v>29</v>
      </c>
      <c r="J6" s="337">
        <v>27</v>
      </c>
      <c r="K6" s="337">
        <v>28</v>
      </c>
      <c r="L6" s="337">
        <v>29</v>
      </c>
      <c r="M6" s="337">
        <v>27</v>
      </c>
      <c r="N6" s="337">
        <v>28</v>
      </c>
      <c r="O6" s="337">
        <v>29</v>
      </c>
      <c r="P6" s="338">
        <v>27</v>
      </c>
      <c r="AF6" s="7" t="s">
        <v>16</v>
      </c>
      <c r="AG6" t="s">
        <v>16</v>
      </c>
    </row>
    <row r="7" spans="1:34">
      <c r="A7" s="176" t="s">
        <v>259</v>
      </c>
      <c r="B7" s="337">
        <v>87.1</v>
      </c>
      <c r="C7" s="337">
        <v>93.2</v>
      </c>
      <c r="D7" s="337">
        <v>80.900000000000006</v>
      </c>
      <c r="E7" s="337">
        <v>84.9</v>
      </c>
      <c r="F7" s="337" t="s">
        <v>103</v>
      </c>
      <c r="G7" s="337" t="s">
        <v>103</v>
      </c>
      <c r="H7" s="337">
        <v>82.3</v>
      </c>
      <c r="I7" s="337" t="s">
        <v>103</v>
      </c>
      <c r="J7" s="337" t="s">
        <v>103</v>
      </c>
      <c r="K7" s="337">
        <v>79.5</v>
      </c>
      <c r="L7" s="337" t="s">
        <v>103</v>
      </c>
      <c r="M7" s="337" t="s">
        <v>103</v>
      </c>
      <c r="N7" s="337">
        <v>77.099999999999994</v>
      </c>
      <c r="O7" s="337" t="s">
        <v>103</v>
      </c>
      <c r="P7" s="338" t="s">
        <v>103</v>
      </c>
      <c r="AF7" s="7"/>
    </row>
    <row r="8" spans="1:34">
      <c r="A8" s="176" t="s">
        <v>85</v>
      </c>
      <c r="B8" s="337">
        <v>155.1</v>
      </c>
      <c r="C8" s="337">
        <v>163.69999999999999</v>
      </c>
      <c r="D8" s="337">
        <v>146</v>
      </c>
      <c r="E8" s="337">
        <v>150.4</v>
      </c>
      <c r="F8" s="337" t="s">
        <v>103</v>
      </c>
      <c r="G8" s="337" t="s">
        <v>103</v>
      </c>
      <c r="H8" s="337">
        <v>145.69999999999999</v>
      </c>
      <c r="I8" s="337">
        <v>153.9</v>
      </c>
      <c r="J8" s="337">
        <v>137</v>
      </c>
      <c r="K8" s="337">
        <v>118.5</v>
      </c>
      <c r="L8" s="337">
        <v>126</v>
      </c>
      <c r="M8" s="337">
        <v>110.5</v>
      </c>
      <c r="N8" s="107">
        <v>104</v>
      </c>
      <c r="O8" s="107">
        <v>115</v>
      </c>
      <c r="P8" s="205">
        <v>108</v>
      </c>
    </row>
    <row r="9" spans="1:34">
      <c r="A9" s="176" t="s">
        <v>258</v>
      </c>
      <c r="B9" s="337">
        <v>147</v>
      </c>
      <c r="C9" s="337">
        <v>140.5</v>
      </c>
      <c r="D9" s="337">
        <v>153.69999999999999</v>
      </c>
      <c r="E9" s="337">
        <v>146.30000000000001</v>
      </c>
      <c r="F9" s="337">
        <v>139.80000000000001</v>
      </c>
      <c r="G9" s="337">
        <v>153</v>
      </c>
      <c r="H9" s="337">
        <v>145.5</v>
      </c>
      <c r="I9" s="337">
        <v>139</v>
      </c>
      <c r="J9" s="337">
        <v>152.19999999999999</v>
      </c>
      <c r="K9" s="337">
        <v>144.80000000000001</v>
      </c>
      <c r="L9" s="337">
        <v>138.30000000000001</v>
      </c>
      <c r="M9" s="337">
        <v>151.5</v>
      </c>
      <c r="N9" s="107">
        <v>144.1</v>
      </c>
      <c r="O9" s="107">
        <v>137.6</v>
      </c>
      <c r="P9" s="205">
        <v>150.69999999999999</v>
      </c>
    </row>
    <row r="10" spans="1:34">
      <c r="A10" s="176" t="s">
        <v>11</v>
      </c>
      <c r="B10" s="337">
        <v>108.4</v>
      </c>
      <c r="C10" s="337">
        <v>121.4</v>
      </c>
      <c r="D10" s="337">
        <v>97.5</v>
      </c>
      <c r="E10" s="337">
        <v>121</v>
      </c>
      <c r="F10" s="337" t="s">
        <v>103</v>
      </c>
      <c r="G10" s="337" t="s">
        <v>103</v>
      </c>
      <c r="H10" s="337">
        <v>99.6</v>
      </c>
      <c r="I10" s="337">
        <v>115.6</v>
      </c>
      <c r="J10" s="337">
        <v>93.9</v>
      </c>
      <c r="K10" s="107">
        <v>98</v>
      </c>
      <c r="L10" s="337">
        <v>112.8</v>
      </c>
      <c r="M10" s="337">
        <v>92.1</v>
      </c>
      <c r="N10" s="107">
        <v>92</v>
      </c>
      <c r="O10" s="107">
        <v>110</v>
      </c>
      <c r="P10" s="205">
        <v>90.4</v>
      </c>
    </row>
    <row r="11" spans="1:34">
      <c r="A11" s="176" t="s">
        <v>10</v>
      </c>
      <c r="B11" s="337">
        <v>14.7</v>
      </c>
      <c r="C11" s="337">
        <v>16.5</v>
      </c>
      <c r="D11" s="337">
        <v>12.9</v>
      </c>
      <c r="E11" s="337">
        <v>15.9</v>
      </c>
      <c r="F11" s="337">
        <v>16.399999999999999</v>
      </c>
      <c r="G11" s="337">
        <v>15.4</v>
      </c>
      <c r="H11" s="337">
        <v>15.7</v>
      </c>
      <c r="I11" s="337">
        <v>17.8</v>
      </c>
      <c r="J11" s="337">
        <v>13.6</v>
      </c>
      <c r="K11" s="337">
        <v>14.5</v>
      </c>
      <c r="L11" s="337">
        <v>15.9</v>
      </c>
      <c r="M11" s="337">
        <v>13</v>
      </c>
      <c r="N11" s="337">
        <v>16</v>
      </c>
      <c r="O11" s="337">
        <v>15.8</v>
      </c>
      <c r="P11" s="338">
        <v>16.100000000000001</v>
      </c>
    </row>
    <row r="12" spans="1:34">
      <c r="A12" s="176" t="s">
        <v>9</v>
      </c>
      <c r="B12" s="337">
        <v>112</v>
      </c>
      <c r="C12" s="337">
        <v>138</v>
      </c>
      <c r="D12" s="337">
        <v>117</v>
      </c>
      <c r="E12" s="337">
        <v>77.099999999999994</v>
      </c>
      <c r="F12" s="337" t="s">
        <v>103</v>
      </c>
      <c r="G12" s="337" t="s">
        <v>103</v>
      </c>
      <c r="H12" s="337">
        <v>71</v>
      </c>
      <c r="I12" s="337">
        <v>75.599999999999994</v>
      </c>
      <c r="J12" s="337">
        <v>66.2</v>
      </c>
      <c r="K12" s="337">
        <v>85</v>
      </c>
      <c r="L12" s="337" t="s">
        <v>103</v>
      </c>
      <c r="M12" s="337" t="s">
        <v>103</v>
      </c>
      <c r="N12" s="337">
        <v>85</v>
      </c>
      <c r="O12" s="112">
        <v>91</v>
      </c>
      <c r="P12" s="186">
        <v>79</v>
      </c>
    </row>
    <row r="13" spans="1:34">
      <c r="A13" s="176" t="s">
        <v>8</v>
      </c>
      <c r="B13" s="337">
        <v>14.7</v>
      </c>
      <c r="C13" s="337">
        <v>16.5</v>
      </c>
      <c r="D13" s="337">
        <v>12.9</v>
      </c>
      <c r="E13" s="337">
        <v>15.9</v>
      </c>
      <c r="F13" s="337">
        <v>16.399999999999999</v>
      </c>
      <c r="G13" s="337">
        <v>15.4</v>
      </c>
      <c r="H13" s="337">
        <v>15.7</v>
      </c>
      <c r="I13" s="337">
        <v>17.8</v>
      </c>
      <c r="J13" s="337">
        <v>13.6</v>
      </c>
      <c r="K13" s="337">
        <v>14.5</v>
      </c>
      <c r="L13" s="337">
        <v>15.9</v>
      </c>
      <c r="M13" s="337">
        <v>13</v>
      </c>
      <c r="N13" s="112">
        <v>16</v>
      </c>
      <c r="O13" s="112">
        <v>15.8</v>
      </c>
      <c r="P13" s="186">
        <v>16.100000000000001</v>
      </c>
    </row>
    <row r="14" spans="1:34">
      <c r="A14" s="176" t="s">
        <v>6</v>
      </c>
      <c r="B14" s="337">
        <v>101.3</v>
      </c>
      <c r="C14" s="337">
        <v>106.2</v>
      </c>
      <c r="D14" s="337">
        <v>96.2</v>
      </c>
      <c r="E14" s="337">
        <v>108</v>
      </c>
      <c r="F14" s="337">
        <v>113</v>
      </c>
      <c r="G14" s="337">
        <v>103</v>
      </c>
      <c r="H14" s="337">
        <v>108</v>
      </c>
      <c r="I14" s="337">
        <v>113</v>
      </c>
      <c r="J14" s="337">
        <v>103</v>
      </c>
      <c r="K14" s="107">
        <v>87.2</v>
      </c>
      <c r="L14" s="337">
        <v>91.7</v>
      </c>
      <c r="M14" s="337">
        <v>82.5</v>
      </c>
      <c r="N14" s="107">
        <v>81.2</v>
      </c>
      <c r="O14" s="107" t="s">
        <v>7</v>
      </c>
      <c r="P14" s="205" t="s">
        <v>7</v>
      </c>
      <c r="AF14" s="7"/>
    </row>
    <row r="15" spans="1:34">
      <c r="A15" s="176" t="s">
        <v>5</v>
      </c>
      <c r="B15" s="337">
        <v>45.3</v>
      </c>
      <c r="C15" s="337">
        <v>49.3</v>
      </c>
      <c r="D15" s="337">
        <v>41</v>
      </c>
      <c r="E15" s="337">
        <v>41.3</v>
      </c>
      <c r="F15" s="337" t="s">
        <v>103</v>
      </c>
      <c r="G15" s="337" t="s">
        <v>103</v>
      </c>
      <c r="H15" s="337">
        <v>38.700000000000003</v>
      </c>
      <c r="I15" s="337">
        <v>42.5</v>
      </c>
      <c r="J15" s="337">
        <v>34.700000000000003</v>
      </c>
      <c r="K15" s="107">
        <v>49.8</v>
      </c>
      <c r="L15" s="337">
        <v>53.9</v>
      </c>
      <c r="M15" s="337">
        <v>45.5</v>
      </c>
      <c r="N15" s="107">
        <v>46.4</v>
      </c>
      <c r="O15" s="107" t="s">
        <v>103</v>
      </c>
      <c r="P15" s="205" t="s">
        <v>103</v>
      </c>
    </row>
    <row r="16" spans="1:34">
      <c r="A16" s="176" t="s">
        <v>4</v>
      </c>
      <c r="B16" s="337">
        <v>14</v>
      </c>
      <c r="C16" s="337">
        <v>17.100000000000001</v>
      </c>
      <c r="D16" s="337">
        <v>12.8</v>
      </c>
      <c r="E16" s="337">
        <v>13.5</v>
      </c>
      <c r="F16" s="337">
        <v>17.3</v>
      </c>
      <c r="G16" s="337">
        <v>9.8000000000000007</v>
      </c>
      <c r="H16" s="337">
        <v>12.8</v>
      </c>
      <c r="I16" s="337">
        <v>15.5</v>
      </c>
      <c r="J16" s="337">
        <v>9.9</v>
      </c>
      <c r="K16" s="337">
        <v>19.8</v>
      </c>
      <c r="L16" s="337">
        <v>15</v>
      </c>
      <c r="M16" s="337">
        <v>24.8</v>
      </c>
      <c r="N16" s="107">
        <v>13.5</v>
      </c>
      <c r="O16" s="107">
        <v>18.899999999999999</v>
      </c>
      <c r="P16" s="205">
        <v>7.9</v>
      </c>
    </row>
    <row r="17" spans="1:33">
      <c r="A17" s="176" t="s">
        <v>3</v>
      </c>
      <c r="B17" s="115">
        <v>50.1</v>
      </c>
      <c r="C17" s="115">
        <v>52.3</v>
      </c>
      <c r="D17" s="115">
        <v>47.9</v>
      </c>
      <c r="E17" s="115">
        <v>46</v>
      </c>
      <c r="F17" s="115">
        <v>48.6</v>
      </c>
      <c r="G17" s="115">
        <v>43.3</v>
      </c>
      <c r="H17" s="115">
        <v>41.7</v>
      </c>
      <c r="I17" s="115">
        <v>44.5</v>
      </c>
      <c r="J17" s="115">
        <v>39.4</v>
      </c>
      <c r="K17" s="115">
        <v>38.5</v>
      </c>
      <c r="L17" s="115">
        <v>41.1</v>
      </c>
      <c r="M17" s="115">
        <v>36.799999999999997</v>
      </c>
      <c r="N17" s="115">
        <v>37.700000000000003</v>
      </c>
      <c r="O17" s="115">
        <v>39.200000000000003</v>
      </c>
      <c r="P17" s="181">
        <v>36.299999999999997</v>
      </c>
    </row>
    <row r="18" spans="1:33">
      <c r="A18" s="176" t="s">
        <v>65</v>
      </c>
      <c r="B18" s="337">
        <v>81</v>
      </c>
      <c r="C18" s="337" t="s">
        <v>103</v>
      </c>
      <c r="D18" s="337" t="s">
        <v>103</v>
      </c>
      <c r="E18" s="337">
        <v>81</v>
      </c>
      <c r="F18" s="337" t="s">
        <v>103</v>
      </c>
      <c r="G18" s="337" t="s">
        <v>103</v>
      </c>
      <c r="H18" s="337">
        <v>67.011422011727817</v>
      </c>
      <c r="I18" s="337">
        <v>73.200202837382378</v>
      </c>
      <c r="J18" s="337">
        <v>60.636977761303612</v>
      </c>
      <c r="K18" s="337">
        <v>51.8</v>
      </c>
      <c r="L18" s="337">
        <v>55.4</v>
      </c>
      <c r="M18" s="337">
        <v>48.1</v>
      </c>
      <c r="N18" s="112">
        <v>51.8</v>
      </c>
      <c r="O18" s="112">
        <v>55.4</v>
      </c>
      <c r="P18" s="186">
        <v>48.1</v>
      </c>
      <c r="AF18" s="24" t="s">
        <v>16</v>
      </c>
      <c r="AG18" s="24" t="s">
        <v>16</v>
      </c>
    </row>
    <row r="19" spans="1:33">
      <c r="A19" s="176" t="s">
        <v>2</v>
      </c>
      <c r="B19" s="337">
        <v>100.4</v>
      </c>
      <c r="C19" s="337">
        <v>106.5</v>
      </c>
      <c r="D19" s="337">
        <v>94.2</v>
      </c>
      <c r="E19" s="337">
        <v>95</v>
      </c>
      <c r="F19" s="337" t="s">
        <v>103</v>
      </c>
      <c r="G19" s="337" t="s">
        <v>103</v>
      </c>
      <c r="H19" s="337">
        <v>89.8</v>
      </c>
      <c r="I19" s="337" t="s">
        <v>103</v>
      </c>
      <c r="J19" s="337" t="s">
        <v>103</v>
      </c>
      <c r="K19" s="337">
        <v>75</v>
      </c>
      <c r="L19" s="337" t="s">
        <v>103</v>
      </c>
      <c r="M19" s="337" t="s">
        <v>103</v>
      </c>
      <c r="N19" s="107">
        <v>80.5</v>
      </c>
      <c r="O19" s="107">
        <v>87</v>
      </c>
      <c r="P19" s="205">
        <v>74</v>
      </c>
    </row>
    <row r="20" spans="1:33" ht="15" thickBot="1">
      <c r="A20" s="187" t="s">
        <v>1</v>
      </c>
      <c r="B20" s="339">
        <v>97.1</v>
      </c>
      <c r="C20" s="339">
        <v>103.7</v>
      </c>
      <c r="D20" s="339">
        <v>89.9</v>
      </c>
      <c r="E20" s="339">
        <v>95.2</v>
      </c>
      <c r="F20" s="339" t="s">
        <v>103</v>
      </c>
      <c r="G20" s="339" t="s">
        <v>103</v>
      </c>
      <c r="H20" s="339">
        <v>84</v>
      </c>
      <c r="I20" s="339">
        <v>96</v>
      </c>
      <c r="J20" s="339">
        <v>83</v>
      </c>
      <c r="K20" s="339">
        <v>84</v>
      </c>
      <c r="L20" s="339">
        <v>96</v>
      </c>
      <c r="M20" s="339">
        <v>83</v>
      </c>
      <c r="N20" s="340">
        <v>75</v>
      </c>
      <c r="O20" s="340">
        <v>79</v>
      </c>
      <c r="P20" s="341">
        <v>70</v>
      </c>
      <c r="AG20" s="35" t="s">
        <v>16</v>
      </c>
    </row>
    <row r="21" spans="1:33">
      <c r="A21" s="24"/>
    </row>
    <row r="22" spans="1:33">
      <c r="A22" s="16" t="s">
        <v>466</v>
      </c>
    </row>
    <row r="23" spans="1:33" ht="15" thickBot="1">
      <c r="A23" s="24"/>
    </row>
    <row r="24" spans="1:33">
      <c r="A24" s="816" t="s">
        <v>15</v>
      </c>
      <c r="B24" s="814">
        <v>2015</v>
      </c>
      <c r="C24" s="814"/>
      <c r="D24" s="814"/>
      <c r="E24" s="814">
        <v>2016</v>
      </c>
      <c r="F24" s="814"/>
      <c r="G24" s="814"/>
      <c r="H24" s="814">
        <v>2017</v>
      </c>
      <c r="I24" s="814"/>
      <c r="J24" s="814"/>
      <c r="K24" s="814">
        <v>2018</v>
      </c>
      <c r="L24" s="814"/>
      <c r="M24" s="814"/>
      <c r="N24" s="814">
        <v>2019</v>
      </c>
      <c r="O24" s="814"/>
      <c r="P24" s="815"/>
    </row>
    <row r="25" spans="1:33">
      <c r="A25" s="817"/>
      <c r="B25" s="335" t="s">
        <v>46</v>
      </c>
      <c r="C25" s="335" t="s">
        <v>38</v>
      </c>
      <c r="D25" s="335" t="s">
        <v>37</v>
      </c>
      <c r="E25" s="335" t="s">
        <v>46</v>
      </c>
      <c r="F25" s="335" t="s">
        <v>38</v>
      </c>
      <c r="G25" s="335" t="s">
        <v>37</v>
      </c>
      <c r="H25" s="335" t="s">
        <v>46</v>
      </c>
      <c r="I25" s="335" t="s">
        <v>38</v>
      </c>
      <c r="J25" s="335" t="s">
        <v>37</v>
      </c>
      <c r="K25" s="335" t="s">
        <v>46</v>
      </c>
      <c r="L25" s="335" t="s">
        <v>38</v>
      </c>
      <c r="M25" s="335" t="s">
        <v>37</v>
      </c>
      <c r="N25" s="335" t="s">
        <v>46</v>
      </c>
      <c r="O25" s="335" t="s">
        <v>38</v>
      </c>
      <c r="P25" s="336" t="s">
        <v>37</v>
      </c>
    </row>
    <row r="26" spans="1:33">
      <c r="A26" s="176" t="s">
        <v>14</v>
      </c>
      <c r="B26" s="337">
        <v>68</v>
      </c>
      <c r="C26" s="337" t="s">
        <v>103</v>
      </c>
      <c r="D26" s="337" t="s">
        <v>103</v>
      </c>
      <c r="E26" s="337">
        <v>84</v>
      </c>
      <c r="F26" s="337" t="s">
        <v>103</v>
      </c>
      <c r="G26" s="337" t="s">
        <v>103</v>
      </c>
      <c r="H26" s="337">
        <v>80.400000000000006</v>
      </c>
      <c r="I26" s="337" t="s">
        <v>103</v>
      </c>
      <c r="J26" s="337" t="s">
        <v>103</v>
      </c>
      <c r="K26" s="337">
        <v>77.2</v>
      </c>
      <c r="L26" s="337">
        <v>83</v>
      </c>
      <c r="M26" s="337">
        <v>71.099999999999994</v>
      </c>
      <c r="N26" s="337">
        <v>74.7</v>
      </c>
      <c r="O26" s="112">
        <v>80.400000000000006</v>
      </c>
      <c r="P26" s="186">
        <v>68.7</v>
      </c>
    </row>
    <row r="27" spans="1:33">
      <c r="A27" s="176" t="s">
        <v>13</v>
      </c>
      <c r="B27" s="337">
        <v>28</v>
      </c>
      <c r="C27" s="337">
        <v>29</v>
      </c>
      <c r="D27" s="337">
        <v>27</v>
      </c>
      <c r="E27" s="337">
        <v>28</v>
      </c>
      <c r="F27" s="337">
        <v>29</v>
      </c>
      <c r="G27" s="337">
        <v>27</v>
      </c>
      <c r="H27" s="337">
        <v>56</v>
      </c>
      <c r="I27" s="337" t="s">
        <v>103</v>
      </c>
      <c r="J27" s="337" t="s">
        <v>103</v>
      </c>
      <c r="K27" s="337">
        <v>56</v>
      </c>
      <c r="L27" s="337" t="s">
        <v>103</v>
      </c>
      <c r="M27" s="337" t="s">
        <v>103</v>
      </c>
      <c r="N27" s="337">
        <v>56</v>
      </c>
      <c r="O27" s="337" t="s">
        <v>7</v>
      </c>
      <c r="P27" s="338" t="s">
        <v>7</v>
      </c>
    </row>
    <row r="28" spans="1:33">
      <c r="A28" s="176" t="s">
        <v>259</v>
      </c>
      <c r="B28" s="337">
        <v>74.900000000000006</v>
      </c>
      <c r="C28" s="337">
        <v>80.3</v>
      </c>
      <c r="D28" s="337">
        <v>68.900000000000006</v>
      </c>
      <c r="E28" s="337">
        <v>72.3</v>
      </c>
      <c r="F28" s="337" t="s">
        <v>103</v>
      </c>
      <c r="G28" s="337" t="s">
        <v>103</v>
      </c>
      <c r="H28" s="337">
        <v>69.900000000000006</v>
      </c>
      <c r="I28" s="337" t="s">
        <v>103</v>
      </c>
      <c r="J28" s="337" t="s">
        <v>103</v>
      </c>
      <c r="K28" s="337">
        <v>67.5</v>
      </c>
      <c r="L28" s="337">
        <v>72.7</v>
      </c>
      <c r="M28" s="337">
        <v>61.9</v>
      </c>
      <c r="N28" s="337">
        <v>62.9</v>
      </c>
      <c r="O28" s="337">
        <v>68</v>
      </c>
      <c r="P28" s="338">
        <v>57.7</v>
      </c>
    </row>
    <row r="29" spans="1:33">
      <c r="A29" s="176" t="s">
        <v>85</v>
      </c>
      <c r="B29" s="337">
        <v>98.3</v>
      </c>
      <c r="C29" s="337">
        <v>104.9</v>
      </c>
      <c r="D29" s="337">
        <v>91.3</v>
      </c>
      <c r="E29" s="337">
        <v>93.9</v>
      </c>
      <c r="F29" s="337">
        <v>100.8</v>
      </c>
      <c r="G29" s="337">
        <v>86.6</v>
      </c>
      <c r="H29" s="337">
        <v>90.8</v>
      </c>
      <c r="I29" s="337">
        <v>97.4</v>
      </c>
      <c r="J29" s="337">
        <v>83.6</v>
      </c>
      <c r="K29" s="337">
        <v>87.6</v>
      </c>
      <c r="L29" s="337">
        <v>94.3</v>
      </c>
      <c r="M29" s="337">
        <v>80.7</v>
      </c>
      <c r="N29" s="107">
        <v>84.8</v>
      </c>
      <c r="O29" s="107">
        <v>91.3</v>
      </c>
      <c r="P29" s="205">
        <v>77.900000000000006</v>
      </c>
    </row>
    <row r="30" spans="1:33">
      <c r="A30" s="176" t="s">
        <v>258</v>
      </c>
      <c r="B30" s="337">
        <v>143.4</v>
      </c>
      <c r="C30" s="337">
        <v>136.9</v>
      </c>
      <c r="D30" s="337">
        <v>150</v>
      </c>
      <c r="E30" s="337">
        <v>142.6</v>
      </c>
      <c r="F30" s="337">
        <v>136.19999999999999</v>
      </c>
      <c r="G30" s="337">
        <v>149.19999999999999</v>
      </c>
      <c r="H30" s="337">
        <v>74</v>
      </c>
      <c r="I30" s="337" t="s">
        <v>103</v>
      </c>
      <c r="J30" s="337" t="s">
        <v>103</v>
      </c>
      <c r="K30" s="337">
        <v>54.4</v>
      </c>
      <c r="L30" s="337">
        <v>59.3</v>
      </c>
      <c r="M30" s="337">
        <v>49.3</v>
      </c>
      <c r="N30" s="107">
        <v>49.4</v>
      </c>
      <c r="O30" s="107">
        <v>53.8</v>
      </c>
      <c r="P30" s="205">
        <v>44.7</v>
      </c>
    </row>
    <row r="31" spans="1:33">
      <c r="A31" s="176" t="s">
        <v>11</v>
      </c>
      <c r="B31" s="337">
        <v>90.2</v>
      </c>
      <c r="C31" s="337">
        <v>107.3</v>
      </c>
      <c r="D31" s="337">
        <v>88.7</v>
      </c>
      <c r="E31" s="337">
        <v>87.4</v>
      </c>
      <c r="F31" s="337" t="s">
        <v>103</v>
      </c>
      <c r="G31" s="337" t="s">
        <v>103</v>
      </c>
      <c r="H31" s="337">
        <v>84.1</v>
      </c>
      <c r="I31" s="337" t="s">
        <v>103</v>
      </c>
      <c r="J31" s="337" t="s">
        <v>103</v>
      </c>
      <c r="K31" s="107">
        <v>86</v>
      </c>
      <c r="L31" s="337">
        <v>98</v>
      </c>
      <c r="M31" s="337">
        <v>75</v>
      </c>
      <c r="N31" s="107">
        <v>86.4</v>
      </c>
      <c r="O31" s="107">
        <v>93.5</v>
      </c>
      <c r="P31" s="205">
        <v>78.900000000000006</v>
      </c>
    </row>
    <row r="32" spans="1:33">
      <c r="A32" s="176" t="s">
        <v>10</v>
      </c>
      <c r="B32" s="337">
        <v>15.5</v>
      </c>
      <c r="C32" s="337">
        <v>15.8</v>
      </c>
      <c r="D32" s="337">
        <v>15.3</v>
      </c>
      <c r="E32" s="337">
        <v>13.3</v>
      </c>
      <c r="F32" s="337">
        <v>13.7</v>
      </c>
      <c r="G32" s="337">
        <v>12.9</v>
      </c>
      <c r="H32" s="337">
        <v>14.3</v>
      </c>
      <c r="I32" s="337">
        <v>16.7</v>
      </c>
      <c r="J32" s="337">
        <v>11.8</v>
      </c>
      <c r="K32" s="337">
        <v>16.5</v>
      </c>
      <c r="L32" s="337">
        <v>16.600000000000001</v>
      </c>
      <c r="M32" s="337">
        <v>16.399999999999999</v>
      </c>
      <c r="N32" s="337">
        <v>16</v>
      </c>
      <c r="O32" s="337">
        <v>17.3</v>
      </c>
      <c r="P32" s="338">
        <v>14.7</v>
      </c>
    </row>
    <row r="33" spans="1:16">
      <c r="A33" s="176" t="s">
        <v>9</v>
      </c>
      <c r="B33" s="337">
        <v>64</v>
      </c>
      <c r="C33" s="337" t="s">
        <v>103</v>
      </c>
      <c r="D33" s="337" t="s">
        <v>103</v>
      </c>
      <c r="E33" s="337">
        <v>55.7</v>
      </c>
      <c r="F33" s="337" t="s">
        <v>103</v>
      </c>
      <c r="G33" s="337" t="s">
        <v>103</v>
      </c>
      <c r="H33" s="337">
        <v>52.7</v>
      </c>
      <c r="I33" s="337" t="s">
        <v>103</v>
      </c>
      <c r="J33" s="337" t="s">
        <v>103</v>
      </c>
      <c r="K33" s="337">
        <v>49.7</v>
      </c>
      <c r="L33" s="337">
        <v>54.3</v>
      </c>
      <c r="M33" s="337">
        <v>44.8</v>
      </c>
      <c r="N33" s="337">
        <v>41.6</v>
      </c>
      <c r="O33" s="112">
        <v>46</v>
      </c>
      <c r="P33" s="186">
        <v>37.200000000000003</v>
      </c>
    </row>
    <row r="34" spans="1:16">
      <c r="A34" s="176" t="s">
        <v>8</v>
      </c>
      <c r="B34" s="337">
        <v>15.5</v>
      </c>
      <c r="C34" s="337">
        <v>15.8</v>
      </c>
      <c r="D34" s="337">
        <v>15.3</v>
      </c>
      <c r="E34" s="337">
        <v>13.3</v>
      </c>
      <c r="F34" s="337">
        <v>13.7</v>
      </c>
      <c r="G34" s="337">
        <v>12.9</v>
      </c>
      <c r="H34" s="337">
        <v>14.3</v>
      </c>
      <c r="I34" s="337">
        <v>16.7</v>
      </c>
      <c r="J34" s="337">
        <v>11.8</v>
      </c>
      <c r="K34" s="337">
        <v>16.5</v>
      </c>
      <c r="L34" s="337">
        <v>16.5</v>
      </c>
      <c r="M34" s="337">
        <v>16.399999999999999</v>
      </c>
      <c r="N34" s="112">
        <v>16</v>
      </c>
      <c r="O34" s="112">
        <v>17.3</v>
      </c>
      <c r="P34" s="186">
        <v>14.8</v>
      </c>
    </row>
    <row r="35" spans="1:16">
      <c r="A35" s="176" t="s">
        <v>6</v>
      </c>
      <c r="B35" s="337">
        <v>81.8</v>
      </c>
      <c r="C35" s="337">
        <v>86.6</v>
      </c>
      <c r="D35" s="337">
        <v>76.8</v>
      </c>
      <c r="E35" s="337">
        <v>78.099999999999994</v>
      </c>
      <c r="F35" s="337" t="s">
        <v>103</v>
      </c>
      <c r="G35" s="337" t="s">
        <v>103</v>
      </c>
      <c r="H35" s="337">
        <v>75.5</v>
      </c>
      <c r="I35" s="337" t="s">
        <v>103</v>
      </c>
      <c r="J35" s="337" t="s">
        <v>103</v>
      </c>
      <c r="K35" s="107">
        <v>73.2</v>
      </c>
      <c r="L35" s="337">
        <v>77.8</v>
      </c>
      <c r="M35" s="337">
        <v>68.400000000000006</v>
      </c>
      <c r="N35" s="107">
        <v>16</v>
      </c>
      <c r="O35" s="107">
        <v>17.3</v>
      </c>
      <c r="P35" s="205">
        <v>14.7</v>
      </c>
    </row>
    <row r="36" spans="1:16">
      <c r="A36" s="176" t="s">
        <v>5</v>
      </c>
      <c r="B36" s="337">
        <v>45.4</v>
      </c>
      <c r="C36" s="337">
        <v>49.4</v>
      </c>
      <c r="D36" s="337">
        <v>41.2</v>
      </c>
      <c r="E36" s="337">
        <v>42.9</v>
      </c>
      <c r="F36" s="337" t="s">
        <v>103</v>
      </c>
      <c r="G36" s="337" t="s">
        <v>103</v>
      </c>
      <c r="H36" s="337">
        <v>41.4</v>
      </c>
      <c r="I36" s="337" t="s">
        <v>103</v>
      </c>
      <c r="J36" s="337" t="s">
        <v>103</v>
      </c>
      <c r="K36" s="107">
        <v>39.6</v>
      </c>
      <c r="L36" s="337">
        <v>43.2</v>
      </c>
      <c r="M36" s="337">
        <v>35.799999999999997</v>
      </c>
      <c r="N36" s="107">
        <v>42.4</v>
      </c>
      <c r="O36" s="107">
        <v>46.1</v>
      </c>
      <c r="P36" s="205">
        <v>38.5</v>
      </c>
    </row>
    <row r="37" spans="1:16">
      <c r="A37" s="176" t="s">
        <v>4</v>
      </c>
      <c r="B37" s="337">
        <v>12.6</v>
      </c>
      <c r="C37" s="337">
        <v>9.8000000000000007</v>
      </c>
      <c r="D37" s="337">
        <v>15.4</v>
      </c>
      <c r="E37" s="337">
        <v>14.8</v>
      </c>
      <c r="F37" s="337" t="s">
        <v>103</v>
      </c>
      <c r="G37" s="337" t="s">
        <v>103</v>
      </c>
      <c r="H37" s="337">
        <v>14.6</v>
      </c>
      <c r="I37" s="337" t="s">
        <v>103</v>
      </c>
      <c r="J37" s="337" t="s">
        <v>103</v>
      </c>
      <c r="K37" s="337">
        <v>14.5</v>
      </c>
      <c r="L37" s="337">
        <v>15.6</v>
      </c>
      <c r="M37" s="337">
        <v>13.2</v>
      </c>
      <c r="N37" s="107">
        <v>14.2</v>
      </c>
      <c r="O37" s="107">
        <v>15.4</v>
      </c>
      <c r="P37" s="205">
        <v>13</v>
      </c>
    </row>
    <row r="38" spans="1:16">
      <c r="A38" s="176" t="s">
        <v>3</v>
      </c>
      <c r="B38" s="115">
        <v>37.4</v>
      </c>
      <c r="C38" s="115">
        <v>39.4</v>
      </c>
      <c r="D38" s="115">
        <v>35.4</v>
      </c>
      <c r="E38" s="115">
        <v>37.200000000000003</v>
      </c>
      <c r="F38" s="115">
        <v>39.299999999999997</v>
      </c>
      <c r="G38" s="115">
        <v>34.9</v>
      </c>
      <c r="H38" s="115">
        <v>36.299999999999997</v>
      </c>
      <c r="I38" s="115">
        <v>38</v>
      </c>
      <c r="J38" s="115">
        <v>34.5</v>
      </c>
      <c r="K38" s="115">
        <v>37</v>
      </c>
      <c r="L38" s="115">
        <v>38.5</v>
      </c>
      <c r="M38" s="115">
        <v>35.4</v>
      </c>
      <c r="N38" s="115">
        <v>35.799999999999997</v>
      </c>
      <c r="O38" s="115">
        <v>38.6</v>
      </c>
      <c r="P38" s="181">
        <v>32.9</v>
      </c>
    </row>
    <row r="39" spans="1:16">
      <c r="A39" s="176" t="s">
        <v>65</v>
      </c>
      <c r="B39" s="337">
        <v>67</v>
      </c>
      <c r="C39" s="337">
        <v>80</v>
      </c>
      <c r="D39" s="337">
        <v>76</v>
      </c>
      <c r="E39" s="337">
        <v>57</v>
      </c>
      <c r="F39" s="337" t="s">
        <v>103</v>
      </c>
      <c r="G39" s="337" t="s">
        <v>103</v>
      </c>
      <c r="H39" s="337">
        <v>54.5</v>
      </c>
      <c r="I39" s="337" t="s">
        <v>103</v>
      </c>
      <c r="J39" s="337" t="s">
        <v>103</v>
      </c>
      <c r="K39" s="337">
        <v>53</v>
      </c>
      <c r="L39" s="337">
        <v>56.7</v>
      </c>
      <c r="M39" s="337">
        <v>49.2</v>
      </c>
      <c r="N39" s="112">
        <v>53</v>
      </c>
      <c r="O39" s="112">
        <v>56.7</v>
      </c>
      <c r="P39" s="186">
        <v>49.2</v>
      </c>
    </row>
    <row r="40" spans="1:16">
      <c r="A40" s="176" t="s">
        <v>2</v>
      </c>
      <c r="B40" s="337">
        <v>64</v>
      </c>
      <c r="C40" s="337">
        <v>68.900000000000006</v>
      </c>
      <c r="D40" s="337">
        <v>58.9</v>
      </c>
      <c r="E40" s="337">
        <v>62</v>
      </c>
      <c r="F40" s="337" t="s">
        <v>103</v>
      </c>
      <c r="G40" s="337" t="s">
        <v>103</v>
      </c>
      <c r="H40" s="337">
        <v>59.4</v>
      </c>
      <c r="I40" s="337" t="s">
        <v>103</v>
      </c>
      <c r="J40" s="337" t="s">
        <v>103</v>
      </c>
      <c r="K40" s="337">
        <v>57.8</v>
      </c>
      <c r="L40" s="337">
        <v>62.6</v>
      </c>
      <c r="M40" s="337">
        <v>52.9</v>
      </c>
      <c r="N40" s="107">
        <v>61.7</v>
      </c>
      <c r="O40" s="107">
        <v>66.400000000000006</v>
      </c>
      <c r="P40" s="205">
        <v>56.6</v>
      </c>
    </row>
    <row r="41" spans="1:16" ht="15" thickBot="1">
      <c r="A41" s="187" t="s">
        <v>1</v>
      </c>
      <c r="B41" s="339">
        <v>69</v>
      </c>
      <c r="C41" s="339">
        <v>88</v>
      </c>
      <c r="D41" s="339">
        <v>76</v>
      </c>
      <c r="E41" s="339">
        <v>50.4</v>
      </c>
      <c r="F41" s="339" t="s">
        <v>103</v>
      </c>
      <c r="G41" s="339" t="s">
        <v>103</v>
      </c>
      <c r="H41" s="339">
        <v>49.3</v>
      </c>
      <c r="I41" s="339" t="s">
        <v>103</v>
      </c>
      <c r="J41" s="339" t="s">
        <v>103</v>
      </c>
      <c r="K41" s="339">
        <v>46.2</v>
      </c>
      <c r="L41" s="339">
        <v>50.6</v>
      </c>
      <c r="M41" s="339">
        <v>41.7</v>
      </c>
      <c r="N41" s="340">
        <v>73</v>
      </c>
      <c r="O41" s="340">
        <v>78</v>
      </c>
      <c r="P41" s="341">
        <v>68</v>
      </c>
    </row>
    <row r="42" spans="1:16">
      <c r="A42" s="24"/>
    </row>
    <row r="43" spans="1:16">
      <c r="A43" s="29" t="s">
        <v>583</v>
      </c>
    </row>
    <row r="44" spans="1:16" ht="15" thickBot="1"/>
    <row r="45" spans="1:16">
      <c r="A45" s="688" t="s">
        <v>15</v>
      </c>
      <c r="B45" s="694">
        <v>2020</v>
      </c>
      <c r="C45" s="694"/>
      <c r="D45" s="694"/>
      <c r="E45" s="694">
        <v>2021</v>
      </c>
      <c r="F45" s="694"/>
      <c r="G45" s="694"/>
      <c r="H45" s="694">
        <v>2022</v>
      </c>
      <c r="I45" s="694"/>
      <c r="J45" s="704"/>
      <c r="K45" s="694">
        <v>2023</v>
      </c>
      <c r="L45" s="694"/>
      <c r="M45" s="704"/>
    </row>
    <row r="46" spans="1:16">
      <c r="A46" s="689"/>
      <c r="B46" s="146" t="s">
        <v>46</v>
      </c>
      <c r="C46" s="146" t="s">
        <v>38</v>
      </c>
      <c r="D46" s="146" t="s">
        <v>37</v>
      </c>
      <c r="E46" s="146" t="s">
        <v>46</v>
      </c>
      <c r="F46" s="146" t="s">
        <v>38</v>
      </c>
      <c r="G46" s="146" t="s">
        <v>37</v>
      </c>
      <c r="H46" s="146" t="s">
        <v>46</v>
      </c>
      <c r="I46" s="146" t="s">
        <v>38</v>
      </c>
      <c r="J46" s="185" t="s">
        <v>37</v>
      </c>
      <c r="K46" s="146" t="s">
        <v>46</v>
      </c>
      <c r="L46" s="146" t="s">
        <v>38</v>
      </c>
      <c r="M46" s="185" t="s">
        <v>37</v>
      </c>
    </row>
    <row r="47" spans="1:16">
      <c r="A47" s="176" t="s">
        <v>14</v>
      </c>
      <c r="B47" s="107">
        <v>72.099999999999994</v>
      </c>
      <c r="C47" s="107">
        <v>78</v>
      </c>
      <c r="D47" s="107">
        <v>65.8</v>
      </c>
      <c r="E47" s="107">
        <v>69.400000000000006</v>
      </c>
      <c r="F47" s="107">
        <v>75.2</v>
      </c>
      <c r="G47" s="107">
        <v>63.3</v>
      </c>
      <c r="H47" s="337">
        <v>66.900000000000006</v>
      </c>
      <c r="I47" s="337">
        <v>72.400000000000006</v>
      </c>
      <c r="J47" s="337">
        <v>61</v>
      </c>
      <c r="K47" s="107"/>
      <c r="L47" s="107"/>
      <c r="M47" s="205"/>
    </row>
    <row r="48" spans="1:16">
      <c r="A48" s="176" t="s">
        <v>13</v>
      </c>
      <c r="B48" s="337">
        <v>56</v>
      </c>
      <c r="C48" s="337" t="s">
        <v>103</v>
      </c>
      <c r="D48" s="337" t="s">
        <v>103</v>
      </c>
      <c r="E48" s="337">
        <v>56</v>
      </c>
      <c r="F48" s="337" t="s">
        <v>103</v>
      </c>
      <c r="G48" s="337" t="s">
        <v>103</v>
      </c>
      <c r="H48" s="337">
        <v>56</v>
      </c>
      <c r="I48" s="337" t="s">
        <v>103</v>
      </c>
      <c r="J48" s="338" t="s">
        <v>103</v>
      </c>
      <c r="K48" s="337">
        <v>23.4</v>
      </c>
      <c r="L48" s="337">
        <v>12.5</v>
      </c>
      <c r="M48" s="338">
        <v>10.9</v>
      </c>
    </row>
    <row r="49" spans="1:13">
      <c r="A49" s="176" t="s">
        <v>259</v>
      </c>
      <c r="B49" s="112">
        <v>51.3</v>
      </c>
      <c r="C49" s="112">
        <v>54</v>
      </c>
      <c r="D49" s="112">
        <v>48.5</v>
      </c>
      <c r="E49" s="112">
        <v>49.7</v>
      </c>
      <c r="F49" s="112">
        <v>52.4</v>
      </c>
      <c r="G49" s="112">
        <v>46.8</v>
      </c>
      <c r="H49" s="115">
        <v>48.2</v>
      </c>
      <c r="I49" s="115">
        <v>51</v>
      </c>
      <c r="J49" s="181">
        <v>45.3</v>
      </c>
      <c r="K49" s="107"/>
      <c r="L49" s="107"/>
      <c r="M49" s="205"/>
    </row>
    <row r="50" spans="1:13">
      <c r="A50" s="176" t="s">
        <v>85</v>
      </c>
      <c r="B50" s="112">
        <v>81.7</v>
      </c>
      <c r="C50" s="112">
        <v>88.4</v>
      </c>
      <c r="D50" s="112">
        <v>74.7</v>
      </c>
      <c r="E50" s="112">
        <v>79</v>
      </c>
      <c r="F50" s="112">
        <v>85.5</v>
      </c>
      <c r="G50" s="112">
        <v>72.099999999999994</v>
      </c>
      <c r="H50" s="115">
        <v>75.599999999999994</v>
      </c>
      <c r="I50" s="115">
        <v>81.7</v>
      </c>
      <c r="J50" s="181">
        <v>68.7</v>
      </c>
      <c r="K50" s="115">
        <v>92</v>
      </c>
      <c r="L50" s="107"/>
      <c r="M50" s="205"/>
    </row>
    <row r="51" spans="1:13">
      <c r="A51" s="176" t="s">
        <v>258</v>
      </c>
      <c r="B51" s="112">
        <v>56.2</v>
      </c>
      <c r="C51" s="112">
        <v>61.2</v>
      </c>
      <c r="D51" s="112">
        <v>51</v>
      </c>
      <c r="E51" s="112">
        <v>52.6</v>
      </c>
      <c r="F51" s="112">
        <v>57.4</v>
      </c>
      <c r="G51" s="112">
        <v>47.6</v>
      </c>
      <c r="H51" s="115">
        <v>50</v>
      </c>
      <c r="I51" s="115">
        <v>54.5</v>
      </c>
      <c r="J51" s="181">
        <v>45.5</v>
      </c>
      <c r="K51" s="107"/>
      <c r="L51" s="107"/>
      <c r="M51" s="205"/>
    </row>
    <row r="52" spans="1:13">
      <c r="A52" s="176" t="s">
        <v>11</v>
      </c>
      <c r="B52" s="112">
        <v>75.5</v>
      </c>
      <c r="C52" s="112">
        <v>82.2</v>
      </c>
      <c r="D52" s="112">
        <v>68.599999999999994</v>
      </c>
      <c r="E52" s="112">
        <v>72.900000000000006</v>
      </c>
      <c r="F52" s="112">
        <v>79.3</v>
      </c>
      <c r="G52" s="112">
        <v>66.099999999999994</v>
      </c>
      <c r="H52" s="107">
        <v>72.2</v>
      </c>
      <c r="I52" s="107">
        <v>78.599999999999994</v>
      </c>
      <c r="J52" s="205">
        <v>65.599999999999994</v>
      </c>
      <c r="K52" s="107"/>
      <c r="L52" s="107"/>
      <c r="M52" s="205"/>
    </row>
    <row r="53" spans="1:13">
      <c r="A53" s="176" t="s">
        <v>10</v>
      </c>
      <c r="B53" s="112">
        <v>15.7</v>
      </c>
      <c r="C53" s="112">
        <v>19.2</v>
      </c>
      <c r="D53" s="112">
        <v>12.1</v>
      </c>
      <c r="E53" s="112">
        <v>15.3</v>
      </c>
      <c r="F53" s="112">
        <v>16.7</v>
      </c>
      <c r="G53" s="112">
        <v>13.9</v>
      </c>
      <c r="H53" s="107">
        <v>16.5</v>
      </c>
      <c r="I53" s="115">
        <v>21</v>
      </c>
      <c r="J53" s="205">
        <v>12.1</v>
      </c>
      <c r="K53" s="107"/>
      <c r="L53" s="107"/>
      <c r="M53" s="205"/>
    </row>
    <row r="54" spans="1:13">
      <c r="A54" s="176" t="s">
        <v>9</v>
      </c>
      <c r="B54" s="112">
        <v>43.5</v>
      </c>
      <c r="C54" s="112">
        <v>48.2</v>
      </c>
      <c r="D54" s="112">
        <v>38.6</v>
      </c>
      <c r="E54" s="112">
        <v>41.9</v>
      </c>
      <c r="F54" s="112">
        <v>46.4</v>
      </c>
      <c r="G54" s="112">
        <v>37.1</v>
      </c>
      <c r="H54" s="107">
        <v>40.1</v>
      </c>
      <c r="I54" s="107">
        <v>44.4</v>
      </c>
      <c r="J54" s="205">
        <v>35.4</v>
      </c>
      <c r="K54" s="107"/>
      <c r="L54" s="107"/>
      <c r="M54" s="205"/>
    </row>
    <row r="55" spans="1:13">
      <c r="A55" s="176" t="s">
        <v>8</v>
      </c>
      <c r="B55" s="112">
        <v>16</v>
      </c>
      <c r="C55" s="112">
        <v>19.5</v>
      </c>
      <c r="D55" s="112">
        <v>12.2</v>
      </c>
      <c r="E55" s="112">
        <v>15.4</v>
      </c>
      <c r="F55" s="112">
        <v>16.899999999999999</v>
      </c>
      <c r="G55" s="112">
        <v>13.9</v>
      </c>
      <c r="H55" s="112">
        <v>16.600000000000001</v>
      </c>
      <c r="I55" s="112">
        <v>20.9</v>
      </c>
      <c r="J55" s="186">
        <v>12.2</v>
      </c>
      <c r="K55" s="112">
        <v>14.5</v>
      </c>
      <c r="L55" s="112">
        <v>15.7</v>
      </c>
      <c r="M55" s="186">
        <v>13.3</v>
      </c>
    </row>
    <row r="56" spans="1:13">
      <c r="A56" s="176" t="s">
        <v>6</v>
      </c>
      <c r="B56" s="112">
        <v>71.599999999999994</v>
      </c>
      <c r="C56" s="112">
        <v>76.2</v>
      </c>
      <c r="D56" s="112">
        <v>66.900000000000006</v>
      </c>
      <c r="E56" s="112">
        <v>71.599999999999994</v>
      </c>
      <c r="F56" s="112">
        <v>76.2</v>
      </c>
      <c r="G56" s="112">
        <v>66.900000000000006</v>
      </c>
      <c r="H56" s="115">
        <v>60</v>
      </c>
      <c r="I56" s="112">
        <v>65</v>
      </c>
      <c r="J56" s="186">
        <v>54</v>
      </c>
      <c r="K56" s="115"/>
      <c r="L56" s="112"/>
      <c r="M56" s="186"/>
    </row>
    <row r="57" spans="1:13">
      <c r="A57" s="176" t="s">
        <v>5</v>
      </c>
      <c r="B57" s="112">
        <v>40.299999999999997</v>
      </c>
      <c r="C57" s="112">
        <v>44</v>
      </c>
      <c r="D57" s="112">
        <v>36.4</v>
      </c>
      <c r="E57" s="112">
        <v>39</v>
      </c>
      <c r="F57" s="112">
        <v>42.7</v>
      </c>
      <c r="G57" s="112">
        <v>35.299999999999997</v>
      </c>
      <c r="H57" s="112">
        <v>37.9</v>
      </c>
      <c r="I57" s="112">
        <v>41.3</v>
      </c>
      <c r="J57" s="186">
        <v>34.1</v>
      </c>
      <c r="K57" s="112"/>
      <c r="L57" s="112"/>
      <c r="M57" s="186"/>
    </row>
    <row r="58" spans="1:13">
      <c r="A58" s="176" t="s">
        <v>4</v>
      </c>
      <c r="B58" s="112">
        <v>14.2</v>
      </c>
      <c r="C58" s="112">
        <v>15.3</v>
      </c>
      <c r="D58" s="112">
        <v>13</v>
      </c>
      <c r="E58" s="112">
        <v>13.9</v>
      </c>
      <c r="F58" s="112">
        <v>15</v>
      </c>
      <c r="G58" s="112">
        <v>12.8</v>
      </c>
      <c r="H58" s="112">
        <v>18.5</v>
      </c>
      <c r="I58" s="112">
        <v>25.9</v>
      </c>
      <c r="J58" s="186">
        <v>10.6</v>
      </c>
      <c r="K58" s="112">
        <v>18</v>
      </c>
      <c r="L58" s="112">
        <v>18.399999999999999</v>
      </c>
      <c r="M58" s="186">
        <v>17.600000000000001</v>
      </c>
    </row>
    <row r="59" spans="1:13">
      <c r="A59" s="176" t="s">
        <v>3</v>
      </c>
      <c r="B59" s="115">
        <v>35.200000000000003</v>
      </c>
      <c r="C59" s="115">
        <v>38.200000000000003</v>
      </c>
      <c r="D59" s="115">
        <v>32.1</v>
      </c>
      <c r="E59" s="115">
        <v>33.1</v>
      </c>
      <c r="F59" s="115">
        <v>34.299999999999997</v>
      </c>
      <c r="G59" s="115">
        <v>31.9</v>
      </c>
      <c r="H59" s="115">
        <v>30.7</v>
      </c>
      <c r="I59" s="115">
        <v>32.1</v>
      </c>
      <c r="J59" s="181">
        <v>29.3</v>
      </c>
      <c r="K59" s="115"/>
      <c r="L59" s="115"/>
      <c r="M59" s="181"/>
    </row>
    <row r="60" spans="1:13">
      <c r="A60" s="176" t="s">
        <v>65</v>
      </c>
      <c r="B60" s="112" t="s">
        <v>103</v>
      </c>
      <c r="C60" s="112" t="s">
        <v>103</v>
      </c>
      <c r="D60" s="112" t="s">
        <v>103</v>
      </c>
      <c r="E60" s="112" t="s">
        <v>103</v>
      </c>
      <c r="F60" s="112" t="s">
        <v>103</v>
      </c>
      <c r="G60" s="112" t="s">
        <v>103</v>
      </c>
      <c r="H60" s="112">
        <v>43</v>
      </c>
      <c r="I60" s="112">
        <v>52</v>
      </c>
      <c r="J60" s="186">
        <v>34</v>
      </c>
      <c r="K60" s="112"/>
      <c r="L60" s="112"/>
      <c r="M60" s="186"/>
    </row>
    <row r="61" spans="1:13">
      <c r="A61" s="176" t="s">
        <v>2</v>
      </c>
      <c r="B61" s="112">
        <v>59.7</v>
      </c>
      <c r="C61" s="112">
        <v>64.599999999999994</v>
      </c>
      <c r="D61" s="112">
        <v>54.5</v>
      </c>
      <c r="E61" s="112">
        <v>57.7</v>
      </c>
      <c r="F61" s="112">
        <v>62.5</v>
      </c>
      <c r="G61" s="112">
        <v>52.6</v>
      </c>
      <c r="H61" s="112">
        <v>47.7</v>
      </c>
      <c r="I61" s="112">
        <v>51.9</v>
      </c>
      <c r="J61" s="186">
        <v>43.3</v>
      </c>
      <c r="K61" s="112"/>
      <c r="L61" s="112"/>
      <c r="M61" s="186"/>
    </row>
    <row r="62" spans="1:13" ht="15" thickBot="1">
      <c r="A62" s="187" t="s">
        <v>1</v>
      </c>
      <c r="B62" s="340">
        <v>73</v>
      </c>
      <c r="C62" s="340">
        <v>78</v>
      </c>
      <c r="D62" s="340">
        <v>68</v>
      </c>
      <c r="E62" s="340" t="s">
        <v>103</v>
      </c>
      <c r="F62" s="340" t="s">
        <v>103</v>
      </c>
      <c r="G62" s="340" t="s">
        <v>103</v>
      </c>
      <c r="H62" s="340">
        <v>39.700000000000003</v>
      </c>
      <c r="I62" s="340" t="s">
        <v>103</v>
      </c>
      <c r="J62" s="341" t="s">
        <v>103</v>
      </c>
      <c r="K62" s="340"/>
      <c r="L62" s="340"/>
      <c r="M62" s="341"/>
    </row>
    <row r="64" spans="1:13" ht="15" customHeight="1">
      <c r="A64" s="29" t="s">
        <v>28</v>
      </c>
    </row>
    <row r="65" spans="1:34">
      <c r="A65" s="685" t="s">
        <v>435</v>
      </c>
      <c r="B65" s="685"/>
      <c r="C65" s="685"/>
      <c r="D65" s="685"/>
      <c r="E65" s="685"/>
      <c r="F65" s="685"/>
      <c r="G65" s="685"/>
      <c r="H65" s="685"/>
      <c r="I65" s="685"/>
      <c r="J65" s="685"/>
      <c r="K65" s="685"/>
      <c r="L65" s="685"/>
      <c r="M65" s="685"/>
      <c r="N65" s="685"/>
      <c r="O65" s="685"/>
      <c r="P65" s="685"/>
    </row>
    <row r="66" spans="1:34">
      <c r="A66" s="685"/>
      <c r="B66" s="685"/>
      <c r="C66" s="685"/>
      <c r="D66" s="685"/>
      <c r="E66" s="685"/>
      <c r="F66" s="685"/>
      <c r="G66" s="685"/>
      <c r="H66" s="685"/>
      <c r="I66" s="685"/>
      <c r="J66" s="685"/>
      <c r="K66" s="685"/>
      <c r="L66" s="685"/>
      <c r="M66" s="685"/>
      <c r="N66" s="685"/>
      <c r="O66" s="685"/>
      <c r="P66" s="685"/>
    </row>
    <row r="67" spans="1:34">
      <c r="A67" s="685"/>
      <c r="B67" s="685"/>
      <c r="C67" s="685"/>
      <c r="D67" s="685"/>
      <c r="E67" s="685"/>
      <c r="F67" s="685"/>
      <c r="G67" s="685"/>
      <c r="H67" s="685"/>
      <c r="I67" s="685"/>
      <c r="J67" s="685"/>
      <c r="K67" s="685"/>
      <c r="L67" s="685"/>
      <c r="M67" s="685"/>
      <c r="N67" s="685"/>
      <c r="O67" s="685"/>
      <c r="P67" s="685"/>
      <c r="AC67" s="7"/>
      <c r="AD67" s="7"/>
      <c r="AE67" s="7"/>
      <c r="AF67" s="7"/>
      <c r="AG67" s="7"/>
      <c r="AH67" s="7"/>
    </row>
    <row r="68" spans="1:34">
      <c r="A68" s="698" t="s">
        <v>252</v>
      </c>
      <c r="B68" s="698"/>
      <c r="C68" s="698"/>
      <c r="D68" s="698"/>
      <c r="E68" s="698"/>
      <c r="F68" s="698"/>
      <c r="G68" s="698"/>
      <c r="H68" s="698"/>
      <c r="I68" s="698"/>
      <c r="J68" s="698"/>
      <c r="K68" s="698"/>
      <c r="L68" s="698"/>
      <c r="M68" s="698"/>
      <c r="N68" s="698"/>
      <c r="O68" s="698"/>
      <c r="P68" s="698"/>
      <c r="AC68" s="7"/>
      <c r="AD68" s="7"/>
      <c r="AE68" s="7"/>
      <c r="AF68" s="7"/>
      <c r="AG68" s="7"/>
      <c r="AH68" s="7"/>
    </row>
    <row r="69" spans="1:34">
      <c r="A69" s="698"/>
      <c r="B69" s="698"/>
      <c r="C69" s="698"/>
      <c r="D69" s="698"/>
      <c r="E69" s="698"/>
      <c r="F69" s="698"/>
      <c r="G69" s="698"/>
      <c r="H69" s="698"/>
      <c r="I69" s="698"/>
      <c r="J69" s="698"/>
      <c r="K69" s="698"/>
      <c r="L69" s="698"/>
      <c r="M69" s="698"/>
      <c r="N69" s="698"/>
      <c r="O69" s="698"/>
      <c r="P69" s="698"/>
    </row>
    <row r="70" spans="1:34">
      <c r="A70" s="685" t="s">
        <v>333</v>
      </c>
      <c r="B70" s="685"/>
      <c r="C70" s="685"/>
      <c r="D70" s="685"/>
      <c r="E70" s="685"/>
      <c r="F70" s="685"/>
      <c r="G70" s="685"/>
      <c r="H70" s="685"/>
      <c r="I70" s="685"/>
      <c r="J70" s="685"/>
      <c r="K70" s="685"/>
      <c r="L70" s="685"/>
      <c r="M70" s="685"/>
      <c r="N70" s="685"/>
      <c r="O70" s="685"/>
      <c r="P70" s="685"/>
    </row>
    <row r="71" spans="1:34">
      <c r="A71" s="685"/>
      <c r="B71" s="685"/>
      <c r="C71" s="685"/>
      <c r="D71" s="685"/>
      <c r="E71" s="685"/>
      <c r="F71" s="685"/>
      <c r="G71" s="685"/>
      <c r="H71" s="685"/>
      <c r="I71" s="685"/>
      <c r="J71" s="685"/>
      <c r="K71" s="685"/>
      <c r="L71" s="685"/>
      <c r="M71" s="685"/>
      <c r="N71" s="685"/>
      <c r="O71" s="685"/>
      <c r="P71" s="685"/>
    </row>
    <row r="72" spans="1:34">
      <c r="A72" s="685"/>
      <c r="B72" s="685"/>
      <c r="C72" s="685"/>
      <c r="D72" s="685"/>
      <c r="E72" s="685"/>
      <c r="F72" s="685"/>
      <c r="G72" s="685"/>
      <c r="H72" s="685"/>
      <c r="I72" s="685"/>
      <c r="J72" s="685"/>
      <c r="K72" s="685"/>
      <c r="L72" s="685"/>
      <c r="M72" s="685"/>
      <c r="N72" s="685"/>
      <c r="O72" s="685"/>
      <c r="P72" s="685"/>
    </row>
    <row r="73" spans="1:34" ht="34.5" customHeight="1">
      <c r="A73" s="685" t="s">
        <v>627</v>
      </c>
      <c r="B73" s="685"/>
      <c r="C73" s="685"/>
      <c r="D73" s="685"/>
      <c r="E73" s="685"/>
      <c r="F73" s="685"/>
      <c r="G73" s="685"/>
      <c r="H73" s="685"/>
      <c r="I73" s="685"/>
      <c r="J73" s="685"/>
      <c r="K73" s="685"/>
      <c r="L73" s="685"/>
      <c r="M73" s="685"/>
      <c r="N73" s="685"/>
      <c r="O73" s="685"/>
      <c r="P73" s="685"/>
    </row>
    <row r="74" spans="1:34" ht="28.2" customHeight="1">
      <c r="A74" s="719" t="s">
        <v>626</v>
      </c>
      <c r="B74" s="719"/>
      <c r="C74" s="719"/>
      <c r="D74" s="719"/>
      <c r="E74" s="719"/>
      <c r="F74" s="719"/>
      <c r="G74" s="719"/>
      <c r="H74" s="719"/>
      <c r="I74" s="719"/>
      <c r="J74" s="719"/>
      <c r="K74" s="719"/>
      <c r="L74" s="719"/>
      <c r="M74" s="719"/>
      <c r="N74" s="719"/>
      <c r="O74" s="719"/>
      <c r="P74" s="719"/>
    </row>
    <row r="75" spans="1:34">
      <c r="A75" s="24"/>
    </row>
    <row r="76" spans="1:34">
      <c r="A76" s="24"/>
    </row>
    <row r="77" spans="1:34">
      <c r="A77" s="24"/>
    </row>
    <row r="78" spans="1:34">
      <c r="A78" s="24"/>
    </row>
    <row r="79" spans="1:34">
      <c r="A79" s="24"/>
    </row>
    <row r="80" spans="1:34">
      <c r="A80" s="24"/>
    </row>
    <row r="81" spans="1:1">
      <c r="A81" s="24"/>
    </row>
    <row r="82" spans="1:1">
      <c r="A82" s="24"/>
    </row>
    <row r="83" spans="1:1">
      <c r="A83" s="24"/>
    </row>
    <row r="84" spans="1:1">
      <c r="A84" s="24"/>
    </row>
    <row r="85" spans="1:1">
      <c r="A85" s="24"/>
    </row>
    <row r="86" spans="1:1">
      <c r="A86" s="24"/>
    </row>
    <row r="87" spans="1:1">
      <c r="A87" s="24"/>
    </row>
    <row r="88" spans="1:1">
      <c r="A88" s="24"/>
    </row>
    <row r="89" spans="1:1">
      <c r="A89" s="24"/>
    </row>
    <row r="90" spans="1:1">
      <c r="A90" s="24"/>
    </row>
    <row r="91" spans="1:1">
      <c r="A91" s="24"/>
    </row>
    <row r="92" spans="1:1">
      <c r="A92" s="24"/>
    </row>
    <row r="93" spans="1:1">
      <c r="A93" s="24"/>
    </row>
    <row r="94" spans="1:1">
      <c r="A94" s="24"/>
    </row>
    <row r="95" spans="1:1">
      <c r="A95" s="24"/>
    </row>
    <row r="96" spans="1:1">
      <c r="A96" s="24"/>
    </row>
    <row r="97" spans="1:1">
      <c r="A97" s="24"/>
    </row>
    <row r="98" spans="1:1">
      <c r="A98" s="24"/>
    </row>
    <row r="99" spans="1:1">
      <c r="A99" s="24"/>
    </row>
    <row r="100" spans="1:1">
      <c r="A100" s="24"/>
    </row>
    <row r="101" spans="1:1">
      <c r="A101" s="24"/>
    </row>
    <row r="102" spans="1:1">
      <c r="A102" s="24"/>
    </row>
    <row r="103" spans="1:1">
      <c r="A103" s="24"/>
    </row>
    <row r="104" spans="1:1">
      <c r="A104" s="24"/>
    </row>
    <row r="105" spans="1:1">
      <c r="A105" s="24"/>
    </row>
    <row r="106" spans="1:1">
      <c r="A106" s="24"/>
    </row>
    <row r="107" spans="1:1">
      <c r="A107" s="24"/>
    </row>
    <row r="108" spans="1:1">
      <c r="A108" s="24"/>
    </row>
    <row r="109" spans="1:1">
      <c r="A109" s="24"/>
    </row>
    <row r="110" spans="1:1">
      <c r="A110" s="24"/>
    </row>
    <row r="111" spans="1:1">
      <c r="A111" s="24"/>
    </row>
    <row r="112" spans="1:1">
      <c r="A112" s="24"/>
    </row>
    <row r="113" spans="1:1">
      <c r="A113" s="24"/>
    </row>
    <row r="114" spans="1:1">
      <c r="A114" s="24"/>
    </row>
    <row r="115" spans="1:1">
      <c r="A115" s="24"/>
    </row>
    <row r="116" spans="1:1">
      <c r="A116" s="24"/>
    </row>
    <row r="117" spans="1:1">
      <c r="A117" s="24"/>
    </row>
    <row r="118" spans="1:1">
      <c r="A118" s="24"/>
    </row>
    <row r="119" spans="1:1">
      <c r="A119" s="24"/>
    </row>
    <row r="120" spans="1:1">
      <c r="A120" s="24"/>
    </row>
    <row r="121" spans="1:1">
      <c r="A121" s="24"/>
    </row>
    <row r="122" spans="1:1">
      <c r="A122" s="24"/>
    </row>
    <row r="123" spans="1:1">
      <c r="A123" s="24"/>
    </row>
    <row r="124" spans="1:1">
      <c r="A124" s="24"/>
    </row>
    <row r="125" spans="1:1">
      <c r="A125" s="24"/>
    </row>
    <row r="126" spans="1:1">
      <c r="A126" s="24"/>
    </row>
    <row r="127" spans="1:1">
      <c r="A127" s="24"/>
    </row>
    <row r="128" spans="1:1">
      <c r="A128" s="24"/>
    </row>
    <row r="129" spans="1:1">
      <c r="A129" s="24"/>
    </row>
    <row r="130" spans="1:1">
      <c r="A130" s="24"/>
    </row>
    <row r="131" spans="1:1">
      <c r="A131" s="24"/>
    </row>
    <row r="132" spans="1:1">
      <c r="A132" s="24"/>
    </row>
  </sheetData>
  <mergeCells count="22">
    <mergeCell ref="N24:P24"/>
    <mergeCell ref="A45:A46"/>
    <mergeCell ref="B45:D45"/>
    <mergeCell ref="E45:G45"/>
    <mergeCell ref="H45:J45"/>
    <mergeCell ref="K45:M45"/>
    <mergeCell ref="A74:P74"/>
    <mergeCell ref="N3:P3"/>
    <mergeCell ref="A3:A4"/>
    <mergeCell ref="B3:D3"/>
    <mergeCell ref="E3:G3"/>
    <mergeCell ref="H3:J3"/>
    <mergeCell ref="K3:M3"/>
    <mergeCell ref="A65:P67"/>
    <mergeCell ref="A68:P69"/>
    <mergeCell ref="A70:P72"/>
    <mergeCell ref="A73:P73"/>
    <mergeCell ref="A24:A25"/>
    <mergeCell ref="B24:D24"/>
    <mergeCell ref="E24:G24"/>
    <mergeCell ref="H24:J24"/>
    <mergeCell ref="K24:M24"/>
  </mergeCells>
  <hyperlinks>
    <hyperlink ref="AG5" location="Content!B5" display="Back to Content Page" xr:uid="{00000000-0004-0000-4C00-000000000000}"/>
  </hyperlinks>
  <printOptions horizontalCentered="1" verticalCentered="1"/>
  <pageMargins left="0.7" right="0.7" top="0.75" bottom="0.75" header="0.3" footer="0.3"/>
  <pageSetup scale="66" orientation="landscape" r:id="rId1"/>
  <headerFoot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U25"/>
  <sheetViews>
    <sheetView topLeftCell="A3" zoomScaleNormal="100" workbookViewId="0">
      <selection activeCell="I29" sqref="I29"/>
    </sheetView>
  </sheetViews>
  <sheetFormatPr defaultColWidth="9.21875" defaultRowHeight="14.4"/>
  <cols>
    <col min="1" max="1" width="33.77734375" customWidth="1"/>
    <col min="2" max="18" width="7" customWidth="1"/>
    <col min="19" max="19" width="9.21875" customWidth="1"/>
  </cols>
  <sheetData>
    <row r="1" spans="1:21">
      <c r="A1" s="16" t="s">
        <v>584</v>
      </c>
    </row>
    <row r="2" spans="1:21" ht="15" thickBot="1">
      <c r="A2" s="15" t="s">
        <v>16</v>
      </c>
    </row>
    <row r="3" spans="1:21" ht="15" thickBot="1">
      <c r="A3" s="712" t="s">
        <v>15</v>
      </c>
      <c r="B3" s="801" t="s">
        <v>436</v>
      </c>
      <c r="C3" s="799"/>
      <c r="D3" s="799"/>
      <c r="E3" s="799"/>
      <c r="F3" s="799"/>
      <c r="G3" s="799"/>
      <c r="H3" s="799"/>
      <c r="I3" s="799"/>
      <c r="J3" s="799"/>
      <c r="K3" s="799"/>
      <c r="L3" s="799"/>
      <c r="M3" s="799"/>
      <c r="N3" s="799"/>
      <c r="O3" s="799"/>
      <c r="P3" s="799"/>
      <c r="Q3" s="799"/>
      <c r="R3" s="800"/>
    </row>
    <row r="4" spans="1:21">
      <c r="A4" s="689"/>
      <c r="B4" s="629">
        <v>2007</v>
      </c>
      <c r="C4" s="629">
        <v>2008</v>
      </c>
      <c r="D4" s="629">
        <v>2009</v>
      </c>
      <c r="E4" s="629">
        <v>2010</v>
      </c>
      <c r="F4" s="629">
        <v>2011</v>
      </c>
      <c r="G4" s="629">
        <v>2012</v>
      </c>
      <c r="H4" s="629">
        <v>2013</v>
      </c>
      <c r="I4" s="629">
        <v>2014</v>
      </c>
      <c r="J4" s="629">
        <v>2015</v>
      </c>
      <c r="K4" s="629">
        <v>2016</v>
      </c>
      <c r="L4" s="629">
        <v>2017</v>
      </c>
      <c r="M4" s="629">
        <v>2018</v>
      </c>
      <c r="N4" s="629">
        <v>2019</v>
      </c>
      <c r="O4" s="629">
        <v>2020</v>
      </c>
      <c r="P4" s="629">
        <v>2021</v>
      </c>
      <c r="Q4" s="630">
        <v>2022</v>
      </c>
      <c r="R4" s="629">
        <v>2023</v>
      </c>
    </row>
    <row r="5" spans="1:21">
      <c r="A5" s="176" t="s">
        <v>14</v>
      </c>
      <c r="B5" s="112">
        <v>15.6</v>
      </c>
      <c r="C5" s="112"/>
      <c r="D5" s="112"/>
      <c r="E5" s="112"/>
      <c r="F5" s="112"/>
      <c r="G5" s="112"/>
      <c r="H5" s="112"/>
      <c r="I5" s="112"/>
      <c r="J5" s="112">
        <v>19</v>
      </c>
      <c r="K5" s="112"/>
      <c r="L5" s="112"/>
      <c r="M5" s="112"/>
      <c r="N5" s="112"/>
      <c r="O5" s="112"/>
      <c r="P5" s="112"/>
      <c r="Q5" s="112"/>
      <c r="R5" s="186"/>
      <c r="T5" s="4"/>
      <c r="U5" s="4"/>
    </row>
    <row r="6" spans="1:21">
      <c r="A6" s="176" t="s">
        <v>13</v>
      </c>
      <c r="B6" s="112">
        <v>11.2</v>
      </c>
      <c r="C6" s="112"/>
      <c r="D6" s="112"/>
      <c r="E6" s="112"/>
      <c r="F6" s="112"/>
      <c r="G6" s="112"/>
      <c r="H6" s="112"/>
      <c r="I6" s="112"/>
      <c r="J6" s="112"/>
      <c r="K6" s="112"/>
      <c r="L6" s="107">
        <v>21.3</v>
      </c>
      <c r="M6" s="107">
        <v>21.3</v>
      </c>
      <c r="N6" s="107">
        <v>21.3</v>
      </c>
      <c r="O6" s="107">
        <v>21.3</v>
      </c>
      <c r="P6" s="107">
        <v>21.3</v>
      </c>
      <c r="Q6" s="107">
        <v>21.3</v>
      </c>
      <c r="R6" s="205">
        <v>19.5</v>
      </c>
      <c r="T6" s="48" t="s">
        <v>12</v>
      </c>
      <c r="U6" s="4"/>
    </row>
    <row r="7" spans="1:21">
      <c r="A7" s="176" t="s">
        <v>259</v>
      </c>
      <c r="B7" s="112"/>
      <c r="C7" s="112"/>
      <c r="D7" s="112"/>
      <c r="E7" s="112"/>
      <c r="F7" s="112"/>
      <c r="G7" s="112">
        <v>16.899999999999999</v>
      </c>
      <c r="H7" s="112"/>
      <c r="I7" s="112"/>
      <c r="J7" s="112"/>
      <c r="K7" s="112"/>
      <c r="L7" s="112"/>
      <c r="M7" s="112"/>
      <c r="N7" s="112"/>
      <c r="O7" s="112"/>
      <c r="P7" s="112"/>
      <c r="Q7" s="112"/>
      <c r="R7" s="186"/>
      <c r="T7" s="48"/>
      <c r="U7" s="4"/>
    </row>
    <row r="8" spans="1:21">
      <c r="A8" s="176" t="s">
        <v>85</v>
      </c>
      <c r="B8" s="112">
        <v>28.2</v>
      </c>
      <c r="C8" s="112"/>
      <c r="D8" s="112"/>
      <c r="E8" s="112">
        <v>24.2</v>
      </c>
      <c r="F8" s="112"/>
      <c r="G8" s="112"/>
      <c r="H8" s="112">
        <v>23.4</v>
      </c>
      <c r="I8" s="112"/>
      <c r="J8" s="112"/>
      <c r="K8" s="112"/>
      <c r="L8" s="112">
        <v>23.1</v>
      </c>
      <c r="M8" s="112">
        <v>41.8</v>
      </c>
      <c r="N8" s="112"/>
      <c r="O8" s="112"/>
      <c r="P8" s="112"/>
      <c r="Q8" s="112"/>
      <c r="R8" s="186"/>
      <c r="T8" s="4"/>
      <c r="U8" s="4"/>
    </row>
    <row r="9" spans="1:21">
      <c r="A9" s="176" t="s">
        <v>258</v>
      </c>
      <c r="B9" s="112"/>
      <c r="C9" s="112">
        <v>7.3</v>
      </c>
      <c r="D9" s="112"/>
      <c r="E9" s="112">
        <v>5.9</v>
      </c>
      <c r="F9" s="112"/>
      <c r="G9" s="112"/>
      <c r="H9" s="112"/>
      <c r="I9" s="112">
        <v>5.8</v>
      </c>
      <c r="J9" s="112"/>
      <c r="K9" s="112"/>
      <c r="L9" s="112"/>
      <c r="M9" s="112"/>
      <c r="N9" s="112"/>
      <c r="O9" s="112"/>
      <c r="P9" s="112"/>
      <c r="Q9" s="112"/>
      <c r="R9" s="186"/>
      <c r="T9" s="4"/>
      <c r="U9" s="4"/>
    </row>
    <row r="10" spans="1:21">
      <c r="A10" s="176" t="s">
        <v>11</v>
      </c>
      <c r="B10" s="112"/>
      <c r="C10" s="112"/>
      <c r="D10" s="112">
        <v>13.4</v>
      </c>
      <c r="E10" s="112"/>
      <c r="F10" s="112"/>
      <c r="G10" s="112"/>
      <c r="H10" s="112"/>
      <c r="I10" s="112">
        <v>10.5</v>
      </c>
      <c r="J10" s="112"/>
      <c r="K10" s="112"/>
      <c r="L10" s="112"/>
      <c r="M10" s="112">
        <v>10.5</v>
      </c>
      <c r="N10" s="112"/>
      <c r="O10" s="112"/>
      <c r="P10" s="112"/>
      <c r="Q10" s="112"/>
      <c r="R10" s="186"/>
      <c r="T10" s="4"/>
      <c r="U10" s="4"/>
    </row>
    <row r="11" spans="1:21">
      <c r="A11" s="176" t="s">
        <v>10</v>
      </c>
      <c r="B11" s="112"/>
      <c r="C11" s="112"/>
      <c r="D11" s="112"/>
      <c r="E11" s="112"/>
      <c r="F11" s="112"/>
      <c r="G11" s="112">
        <v>32.6</v>
      </c>
      <c r="H11" s="112"/>
      <c r="I11" s="112"/>
      <c r="J11" s="112"/>
      <c r="K11" s="112"/>
      <c r="L11" s="112"/>
      <c r="M11" s="112">
        <v>26.4</v>
      </c>
      <c r="N11" s="112"/>
      <c r="O11" s="112"/>
      <c r="P11" s="112">
        <v>22.6</v>
      </c>
      <c r="Q11" s="112"/>
      <c r="R11" s="186"/>
      <c r="T11" s="4"/>
      <c r="U11" s="4"/>
    </row>
    <row r="12" spans="1:21">
      <c r="A12" s="176" t="s">
        <v>9</v>
      </c>
      <c r="B12" s="112"/>
      <c r="C12" s="112"/>
      <c r="D12" s="107">
        <v>11.7</v>
      </c>
      <c r="E12" s="107">
        <v>13.9</v>
      </c>
      <c r="F12" s="107"/>
      <c r="G12" s="107"/>
      <c r="H12" s="107"/>
      <c r="I12" s="107">
        <v>16.7</v>
      </c>
      <c r="J12" s="107">
        <v>11.8</v>
      </c>
      <c r="K12" s="107">
        <v>14.6</v>
      </c>
      <c r="L12" s="107">
        <v>12.3</v>
      </c>
      <c r="M12" s="107">
        <v>11.5</v>
      </c>
      <c r="N12" s="107">
        <v>10.8</v>
      </c>
      <c r="O12" s="107">
        <v>12.8</v>
      </c>
      <c r="P12" s="107"/>
      <c r="Q12" s="107"/>
      <c r="R12" s="205"/>
      <c r="T12" s="4"/>
      <c r="U12" s="4"/>
    </row>
    <row r="13" spans="1:21">
      <c r="A13" s="176" t="s">
        <v>8</v>
      </c>
      <c r="B13" s="112"/>
      <c r="C13" s="112"/>
      <c r="D13" s="112"/>
      <c r="E13" s="107"/>
      <c r="F13" s="107"/>
      <c r="G13" s="107"/>
      <c r="H13" s="107"/>
      <c r="I13" s="107"/>
      <c r="J13" s="107"/>
      <c r="K13" s="107"/>
      <c r="L13" s="107"/>
      <c r="M13" s="107"/>
      <c r="N13" s="107"/>
      <c r="O13" s="107"/>
      <c r="P13" s="107"/>
      <c r="Q13" s="107"/>
      <c r="R13" s="205"/>
      <c r="T13" s="4"/>
      <c r="U13" s="4"/>
    </row>
    <row r="14" spans="1:21">
      <c r="A14" s="176" t="s">
        <v>6</v>
      </c>
      <c r="B14" s="112"/>
      <c r="C14" s="107">
        <v>18.2</v>
      </c>
      <c r="D14" s="107"/>
      <c r="E14" s="107"/>
      <c r="F14" s="107">
        <v>15.6</v>
      </c>
      <c r="G14" s="107"/>
      <c r="H14" s="107"/>
      <c r="I14" s="107"/>
      <c r="J14" s="107">
        <v>15.6</v>
      </c>
      <c r="K14" s="107"/>
      <c r="L14" s="107"/>
      <c r="M14" s="107"/>
      <c r="N14" s="107"/>
      <c r="O14" s="107">
        <v>14.8</v>
      </c>
      <c r="P14" s="107"/>
      <c r="Q14" s="107">
        <v>15.4</v>
      </c>
      <c r="R14" s="205"/>
      <c r="T14" s="4"/>
      <c r="U14" s="4"/>
    </row>
    <row r="15" spans="1:21">
      <c r="A15" s="176" t="s">
        <v>5</v>
      </c>
      <c r="B15" s="112">
        <v>17.5</v>
      </c>
      <c r="C15" s="112"/>
      <c r="D15" s="112"/>
      <c r="E15" s="107"/>
      <c r="F15" s="107"/>
      <c r="G15" s="107"/>
      <c r="H15" s="107">
        <v>13.2</v>
      </c>
      <c r="I15" s="107"/>
      <c r="J15" s="107"/>
      <c r="K15" s="107"/>
      <c r="L15" s="107"/>
      <c r="M15" s="107"/>
      <c r="N15" s="107"/>
      <c r="O15" s="107"/>
      <c r="P15" s="107"/>
      <c r="Q15" s="107"/>
      <c r="R15" s="205"/>
      <c r="T15" s="4"/>
      <c r="U15" s="4"/>
    </row>
    <row r="16" spans="1:21">
      <c r="A16" s="176" t="s">
        <v>4</v>
      </c>
      <c r="B16" s="112"/>
      <c r="C16" s="112"/>
      <c r="D16" s="112"/>
      <c r="E16" s="107"/>
      <c r="F16" s="107"/>
      <c r="G16" s="107">
        <v>3.8</v>
      </c>
      <c r="H16" s="107"/>
      <c r="I16" s="107"/>
      <c r="J16" s="107"/>
      <c r="K16" s="107"/>
      <c r="L16" s="107"/>
      <c r="M16" s="107"/>
      <c r="N16" s="107"/>
      <c r="O16" s="107"/>
      <c r="P16" s="107"/>
      <c r="Q16" s="107"/>
      <c r="R16" s="205"/>
      <c r="T16" s="4"/>
      <c r="U16" s="4"/>
    </row>
    <row r="17" spans="1:21">
      <c r="A17" s="176" t="s">
        <v>3</v>
      </c>
      <c r="B17" s="112"/>
      <c r="C17" s="107">
        <v>9.1</v>
      </c>
      <c r="D17" s="107"/>
      <c r="E17" s="107"/>
      <c r="F17" s="107"/>
      <c r="G17" s="107"/>
      <c r="H17" s="107"/>
      <c r="I17" s="107"/>
      <c r="J17" s="107">
        <v>5.7</v>
      </c>
      <c r="K17" s="107">
        <v>5.9</v>
      </c>
      <c r="L17" s="107">
        <v>4.9000000000000004</v>
      </c>
      <c r="M17" s="107"/>
      <c r="N17" s="107"/>
      <c r="O17" s="107"/>
      <c r="P17" s="107"/>
      <c r="Q17" s="107"/>
      <c r="R17" s="205"/>
      <c r="T17" s="4"/>
      <c r="U17" s="4"/>
    </row>
    <row r="18" spans="1:21">
      <c r="A18" s="176" t="s">
        <v>65</v>
      </c>
      <c r="B18" s="112"/>
      <c r="C18" s="107"/>
      <c r="D18" s="107">
        <v>16.399999999999999</v>
      </c>
      <c r="E18" s="107">
        <v>16.100000000000001</v>
      </c>
      <c r="F18" s="107">
        <v>14.1</v>
      </c>
      <c r="G18" s="107"/>
      <c r="H18" s="107">
        <v>13.1</v>
      </c>
      <c r="I18" s="107">
        <v>13.4</v>
      </c>
      <c r="J18" s="107">
        <v>13.7</v>
      </c>
      <c r="K18" s="107"/>
      <c r="L18" s="107"/>
      <c r="M18" s="107">
        <v>14.6</v>
      </c>
      <c r="N18" s="107">
        <v>11.7</v>
      </c>
      <c r="O18" s="107"/>
      <c r="P18" s="107"/>
      <c r="Q18" s="107">
        <v>11.4</v>
      </c>
      <c r="R18" s="205"/>
      <c r="T18" s="4"/>
      <c r="U18" s="4"/>
    </row>
    <row r="19" spans="1:21">
      <c r="A19" s="176" t="s">
        <v>2</v>
      </c>
      <c r="B19" s="112">
        <v>14.9</v>
      </c>
      <c r="C19" s="107"/>
      <c r="D19" s="107"/>
      <c r="E19" s="107"/>
      <c r="F19" s="107"/>
      <c r="G19" s="107"/>
      <c r="H19" s="107">
        <v>14.9</v>
      </c>
      <c r="I19" s="107"/>
      <c r="J19" s="107"/>
      <c r="K19" s="107"/>
      <c r="L19" s="107"/>
      <c r="M19" s="107">
        <v>11.8</v>
      </c>
      <c r="N19" s="107"/>
      <c r="O19" s="107"/>
      <c r="P19" s="107"/>
      <c r="Q19" s="107"/>
      <c r="R19" s="205"/>
      <c r="T19" s="4"/>
      <c r="U19" s="4"/>
    </row>
    <row r="20" spans="1:21" ht="15" thickBot="1">
      <c r="A20" s="187" t="s">
        <v>1</v>
      </c>
      <c r="B20" s="188"/>
      <c r="C20" s="340"/>
      <c r="D20" s="340">
        <v>11.7</v>
      </c>
      <c r="E20" s="340">
        <v>10.199999999999999</v>
      </c>
      <c r="F20" s="340"/>
      <c r="G20" s="340"/>
      <c r="H20" s="340"/>
      <c r="I20" s="340">
        <v>11.2</v>
      </c>
      <c r="J20" s="340">
        <v>8.5</v>
      </c>
      <c r="K20" s="340"/>
      <c r="L20" s="340"/>
      <c r="M20" s="340"/>
      <c r="N20" s="340">
        <v>9.6999999999999993</v>
      </c>
      <c r="O20" s="340"/>
      <c r="P20" s="340"/>
      <c r="Q20" s="340"/>
      <c r="R20" s="341"/>
      <c r="T20" s="4"/>
      <c r="U20" s="4"/>
    </row>
    <row r="21" spans="1:21">
      <c r="A21" s="16"/>
      <c r="I21" s="5"/>
      <c r="J21" s="5"/>
      <c r="K21" s="4"/>
      <c r="L21" s="4"/>
      <c r="M21" s="4"/>
      <c r="N21" s="4"/>
      <c r="O21" s="4"/>
      <c r="P21" s="4"/>
      <c r="T21" s="4"/>
      <c r="U21" s="4"/>
    </row>
    <row r="22" spans="1:21" ht="15" customHeight="1">
      <c r="A22" s="149" t="s">
        <v>28</v>
      </c>
      <c r="B22" s="24"/>
      <c r="C22" s="24"/>
      <c r="D22" s="24"/>
      <c r="E22" s="24"/>
      <c r="F22" s="24"/>
      <c r="G22" s="24"/>
      <c r="H22" s="24"/>
      <c r="I22" s="24"/>
      <c r="J22" s="24"/>
      <c r="K22" s="24"/>
      <c r="L22" s="24"/>
      <c r="M22" s="24"/>
    </row>
    <row r="23" spans="1:21">
      <c r="A23" s="719" t="s">
        <v>628</v>
      </c>
      <c r="B23" s="719"/>
      <c r="C23" s="719"/>
      <c r="D23" s="719"/>
      <c r="E23" s="719"/>
      <c r="F23" s="719"/>
      <c r="G23" s="719"/>
      <c r="H23" s="719"/>
      <c r="I23" s="719"/>
      <c r="J23" s="719"/>
      <c r="K23" s="719"/>
      <c r="L23" s="719"/>
      <c r="M23" s="719"/>
      <c r="N23" s="719"/>
      <c r="O23" s="460"/>
      <c r="P23" s="460"/>
    </row>
    <row r="24" spans="1:21">
      <c r="A24" s="719"/>
      <c r="B24" s="719"/>
      <c r="C24" s="719"/>
      <c r="D24" s="719"/>
      <c r="E24" s="719"/>
      <c r="F24" s="719"/>
      <c r="G24" s="719"/>
      <c r="H24" s="719"/>
      <c r="I24" s="719"/>
      <c r="J24" s="719"/>
      <c r="K24" s="719"/>
      <c r="L24" s="719"/>
      <c r="M24" s="719"/>
      <c r="N24" s="719"/>
      <c r="O24" s="460"/>
      <c r="P24" s="460"/>
    </row>
    <row r="25" spans="1:21">
      <c r="A25" s="155" t="s">
        <v>615</v>
      </c>
    </row>
  </sheetData>
  <mergeCells count="3">
    <mergeCell ref="A3:A4"/>
    <mergeCell ref="A23:N24"/>
    <mergeCell ref="B3:R3"/>
  </mergeCells>
  <hyperlinks>
    <hyperlink ref="T6" location="Content!B5" display="Back to Content Page" xr:uid="{00000000-0004-0000-4D00-000000000000}"/>
  </hyperlinks>
  <pageMargins left="0.7" right="0.7" top="0.75" bottom="0.75" header="0.3" footer="0.3"/>
  <pageSetup scale="91" orientation="landscape" r:id="rId1"/>
  <headerFoot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R25"/>
  <sheetViews>
    <sheetView zoomScaleNormal="100" workbookViewId="0">
      <selection activeCell="R15" sqref="R15"/>
    </sheetView>
  </sheetViews>
  <sheetFormatPr defaultColWidth="9.21875" defaultRowHeight="14.4"/>
  <cols>
    <col min="1" max="1" width="33.77734375" customWidth="1"/>
    <col min="2" max="15" width="7" customWidth="1"/>
  </cols>
  <sheetData>
    <row r="1" spans="1:18">
      <c r="A1" s="16" t="s">
        <v>585</v>
      </c>
    </row>
    <row r="2" spans="1:18" ht="15" thickBot="1">
      <c r="A2" s="15" t="s">
        <v>16</v>
      </c>
    </row>
    <row r="3" spans="1:18" ht="15" thickBot="1">
      <c r="A3" s="712" t="s">
        <v>15</v>
      </c>
      <c r="B3" s="801" t="s">
        <v>437</v>
      </c>
      <c r="C3" s="799"/>
      <c r="D3" s="799"/>
      <c r="E3" s="799"/>
      <c r="F3" s="799"/>
      <c r="G3" s="799"/>
      <c r="H3" s="799"/>
      <c r="I3" s="799"/>
      <c r="J3" s="799"/>
      <c r="K3" s="799"/>
      <c r="L3" s="799"/>
      <c r="M3" s="799"/>
      <c r="N3" s="799"/>
      <c r="O3" s="800"/>
    </row>
    <row r="4" spans="1:18">
      <c r="A4" s="689"/>
      <c r="B4" s="631">
        <v>2010</v>
      </c>
      <c r="C4" s="629">
        <v>2011</v>
      </c>
      <c r="D4" s="629">
        <v>2012</v>
      </c>
      <c r="E4" s="629">
        <v>2013</v>
      </c>
      <c r="F4" s="629">
        <v>2014</v>
      </c>
      <c r="G4" s="629">
        <v>2015</v>
      </c>
      <c r="H4" s="629">
        <v>2016</v>
      </c>
      <c r="I4" s="629">
        <v>2017</v>
      </c>
      <c r="J4" s="629">
        <v>2018</v>
      </c>
      <c r="K4" s="629">
        <v>2019</v>
      </c>
      <c r="L4" s="629">
        <v>2020</v>
      </c>
      <c r="M4" s="629">
        <v>2021</v>
      </c>
      <c r="N4" s="629">
        <v>2022</v>
      </c>
      <c r="O4" s="630">
        <v>2023</v>
      </c>
    </row>
    <row r="5" spans="1:18">
      <c r="A5" s="176" t="s">
        <v>14</v>
      </c>
      <c r="B5" s="115">
        <v>35.9</v>
      </c>
      <c r="C5" s="115">
        <v>34.799999999999997</v>
      </c>
      <c r="D5" s="115">
        <v>33.700000000000003</v>
      </c>
      <c r="E5" s="115">
        <v>32.6</v>
      </c>
      <c r="F5" s="115">
        <v>31.5</v>
      </c>
      <c r="G5" s="115">
        <v>30.6</v>
      </c>
      <c r="H5" s="115">
        <v>29.7</v>
      </c>
      <c r="I5" s="115">
        <v>29</v>
      </c>
      <c r="J5" s="115">
        <v>28.3</v>
      </c>
      <c r="K5" s="115">
        <v>27.7</v>
      </c>
      <c r="L5" s="115">
        <v>27.1</v>
      </c>
      <c r="M5" s="115">
        <v>26.6</v>
      </c>
      <c r="N5" s="115">
        <v>26</v>
      </c>
      <c r="O5" s="181"/>
      <c r="Q5" s="4"/>
      <c r="R5" s="4"/>
    </row>
    <row r="6" spans="1:18">
      <c r="A6" s="176" t="s">
        <v>13</v>
      </c>
      <c r="B6" s="115">
        <v>10.5</v>
      </c>
      <c r="C6" s="115">
        <v>11.9</v>
      </c>
      <c r="D6" s="115">
        <v>13.4</v>
      </c>
      <c r="E6" s="115">
        <v>15</v>
      </c>
      <c r="F6" s="115">
        <v>16.2</v>
      </c>
      <c r="G6" s="115">
        <v>17</v>
      </c>
      <c r="H6" s="115">
        <v>17.5</v>
      </c>
      <c r="I6" s="115">
        <v>21.8</v>
      </c>
      <c r="J6" s="115">
        <v>16.399999999999999</v>
      </c>
      <c r="K6" s="115">
        <v>16.399999999999999</v>
      </c>
      <c r="L6" s="115">
        <v>16.399999999999999</v>
      </c>
      <c r="M6" s="115">
        <v>16.399999999999999</v>
      </c>
      <c r="N6" s="115">
        <v>16.399999999999999</v>
      </c>
      <c r="O6" s="181">
        <v>12.2</v>
      </c>
      <c r="Q6" s="48" t="s">
        <v>12</v>
      </c>
      <c r="R6" s="4"/>
    </row>
    <row r="7" spans="1:18">
      <c r="A7" s="176" t="s">
        <v>259</v>
      </c>
      <c r="B7" s="115">
        <v>34.1</v>
      </c>
      <c r="C7" s="115">
        <v>33.4</v>
      </c>
      <c r="D7" s="115">
        <v>32.6</v>
      </c>
      <c r="E7" s="115">
        <v>31.8</v>
      </c>
      <c r="F7" s="115">
        <v>31</v>
      </c>
      <c r="G7" s="115">
        <v>30.3</v>
      </c>
      <c r="H7" s="115">
        <v>29.5</v>
      </c>
      <c r="I7" s="115">
        <v>28.9</v>
      </c>
      <c r="J7" s="115">
        <v>28.1</v>
      </c>
      <c r="K7" s="115">
        <v>27.4</v>
      </c>
      <c r="L7" s="115">
        <v>26.8</v>
      </c>
      <c r="M7" s="115">
        <v>26.1</v>
      </c>
      <c r="N7" s="115">
        <v>25.4</v>
      </c>
      <c r="O7" s="181"/>
      <c r="Q7" s="48"/>
      <c r="R7" s="4"/>
    </row>
    <row r="8" spans="1:18">
      <c r="A8" s="176" t="s">
        <v>85</v>
      </c>
      <c r="B8" s="115">
        <v>32.299999999999997</v>
      </c>
      <c r="C8" s="115">
        <v>31.7</v>
      </c>
      <c r="D8" s="115">
        <v>31.1</v>
      </c>
      <c r="E8" s="115">
        <v>30.5</v>
      </c>
      <c r="F8" s="115">
        <v>28</v>
      </c>
      <c r="G8" s="115">
        <v>29.4</v>
      </c>
      <c r="H8" s="115">
        <v>28.8</v>
      </c>
      <c r="I8" s="115">
        <v>28.3</v>
      </c>
      <c r="J8" s="115">
        <v>14</v>
      </c>
      <c r="K8" s="115">
        <v>27.3</v>
      </c>
      <c r="L8" s="115">
        <v>26.8</v>
      </c>
      <c r="M8" s="115">
        <v>26.2</v>
      </c>
      <c r="N8" s="115">
        <v>25.7</v>
      </c>
      <c r="O8" s="181">
        <v>24</v>
      </c>
      <c r="Q8" s="4"/>
      <c r="R8" s="4"/>
    </row>
    <row r="9" spans="1:18">
      <c r="A9" s="176" t="s">
        <v>258</v>
      </c>
      <c r="B9" s="115">
        <v>26.3</v>
      </c>
      <c r="C9" s="115">
        <v>26.3</v>
      </c>
      <c r="D9" s="115">
        <v>26.3</v>
      </c>
      <c r="E9" s="115">
        <v>26.3</v>
      </c>
      <c r="F9" s="115">
        <v>26</v>
      </c>
      <c r="G9" s="115">
        <v>25.7</v>
      </c>
      <c r="H9" s="115">
        <v>25.3</v>
      </c>
      <c r="I9" s="115">
        <v>24.9</v>
      </c>
      <c r="J9" s="115">
        <v>24.4</v>
      </c>
      <c r="K9" s="115">
        <v>24</v>
      </c>
      <c r="L9" s="115">
        <v>23.5</v>
      </c>
      <c r="M9" s="115">
        <v>23</v>
      </c>
      <c r="N9" s="115">
        <v>22.4</v>
      </c>
      <c r="O9" s="181"/>
      <c r="Q9" s="4"/>
      <c r="R9" s="4"/>
    </row>
    <row r="10" spans="1:18">
      <c r="A10" s="176" t="s">
        <v>11</v>
      </c>
      <c r="B10" s="115">
        <v>37.6</v>
      </c>
      <c r="C10" s="115">
        <v>37.700000000000003</v>
      </c>
      <c r="D10" s="115">
        <v>37.799999999999997</v>
      </c>
      <c r="E10" s="115">
        <v>37.799999999999997</v>
      </c>
      <c r="F10" s="115">
        <v>38</v>
      </c>
      <c r="G10" s="115">
        <v>38</v>
      </c>
      <c r="H10" s="115">
        <v>38.1</v>
      </c>
      <c r="I10" s="115">
        <v>38</v>
      </c>
      <c r="J10" s="115">
        <v>37.700000000000003</v>
      </c>
      <c r="K10" s="115">
        <v>37.200000000000003</v>
      </c>
      <c r="L10" s="115">
        <v>36.6</v>
      </c>
      <c r="M10" s="115">
        <v>36</v>
      </c>
      <c r="N10" s="115">
        <v>35.299999999999997</v>
      </c>
      <c r="O10" s="181"/>
      <c r="Q10" s="4"/>
      <c r="R10" s="4"/>
    </row>
    <row r="11" spans="1:18">
      <c r="A11" s="176" t="s">
        <v>10</v>
      </c>
      <c r="B11" s="115">
        <v>8.6</v>
      </c>
      <c r="C11" s="115">
        <v>9.6999999999999993</v>
      </c>
      <c r="D11" s="115">
        <v>9.8000000000000007</v>
      </c>
      <c r="E11" s="115">
        <v>9.1</v>
      </c>
      <c r="F11" s="115">
        <v>9.5</v>
      </c>
      <c r="G11" s="115">
        <v>9.5</v>
      </c>
      <c r="H11" s="115">
        <v>8</v>
      </c>
      <c r="I11" s="115">
        <v>8.9</v>
      </c>
      <c r="J11" s="115">
        <v>10.4</v>
      </c>
      <c r="K11" s="115">
        <v>10.3</v>
      </c>
      <c r="L11" s="115">
        <v>10.199999999999999</v>
      </c>
      <c r="M11" s="115">
        <v>9.6999999999999993</v>
      </c>
      <c r="N11" s="115">
        <v>8.9</v>
      </c>
      <c r="O11" s="181"/>
      <c r="Q11" s="4"/>
      <c r="R11" s="4"/>
    </row>
    <row r="12" spans="1:18">
      <c r="A12" s="176" t="s">
        <v>9</v>
      </c>
      <c r="B12" s="115">
        <v>26.8</v>
      </c>
      <c r="C12" s="115">
        <v>25.9</v>
      </c>
      <c r="D12" s="115">
        <v>24.9</v>
      </c>
      <c r="E12" s="115">
        <v>24</v>
      </c>
      <c r="F12" s="115">
        <v>23.2</v>
      </c>
      <c r="G12" s="115">
        <v>22.5</v>
      </c>
      <c r="H12" s="115">
        <v>21.8</v>
      </c>
      <c r="I12" s="115">
        <v>21.2</v>
      </c>
      <c r="J12" s="115">
        <v>20.7</v>
      </c>
      <c r="K12" s="115">
        <v>20.100000000000001</v>
      </c>
      <c r="L12" s="115">
        <v>19.600000000000001</v>
      </c>
      <c r="M12" s="115">
        <v>19.100000000000001</v>
      </c>
      <c r="N12" s="115">
        <v>18.7</v>
      </c>
      <c r="O12" s="181"/>
      <c r="Q12" s="4"/>
      <c r="R12" s="4"/>
    </row>
    <row r="13" spans="1:18">
      <c r="A13" s="176" t="s">
        <v>8</v>
      </c>
      <c r="B13" s="115">
        <v>8.6</v>
      </c>
      <c r="C13" s="115">
        <v>9.6999999999999993</v>
      </c>
      <c r="D13" s="115">
        <v>9.8000000000000007</v>
      </c>
      <c r="E13" s="115">
        <v>9.1</v>
      </c>
      <c r="F13" s="115">
        <v>9.5</v>
      </c>
      <c r="G13" s="115">
        <v>9.5</v>
      </c>
      <c r="H13" s="115">
        <v>8</v>
      </c>
      <c r="I13" s="115">
        <v>8.9</v>
      </c>
      <c r="J13" s="115">
        <v>10.4</v>
      </c>
      <c r="K13" s="115">
        <v>10.3</v>
      </c>
      <c r="L13" s="115">
        <v>10.199999999999999</v>
      </c>
      <c r="M13" s="115">
        <v>9.6999999999999993</v>
      </c>
      <c r="N13" s="115">
        <v>8.9</v>
      </c>
      <c r="O13" s="181">
        <v>8.8000000000000007</v>
      </c>
      <c r="Q13" s="4"/>
      <c r="R13" s="4"/>
    </row>
    <row r="14" spans="1:18">
      <c r="A14" s="176" t="s">
        <v>6</v>
      </c>
      <c r="B14" s="115">
        <v>32.6</v>
      </c>
      <c r="C14" s="115">
        <v>32</v>
      </c>
      <c r="D14" s="115">
        <v>31.4</v>
      </c>
      <c r="E14" s="115">
        <v>30.9</v>
      </c>
      <c r="F14" s="115">
        <v>30.3</v>
      </c>
      <c r="G14" s="115">
        <v>29.7</v>
      </c>
      <c r="H14" s="115">
        <v>29.1</v>
      </c>
      <c r="I14" s="115">
        <v>28.4</v>
      </c>
      <c r="J14" s="115">
        <v>27.9</v>
      </c>
      <c r="K14" s="115">
        <v>27.3</v>
      </c>
      <c r="L14" s="115">
        <v>26.8</v>
      </c>
      <c r="M14" s="115">
        <v>26.2</v>
      </c>
      <c r="N14" s="115">
        <v>24</v>
      </c>
      <c r="O14" s="181"/>
      <c r="Q14" s="4"/>
      <c r="R14" s="4"/>
    </row>
    <row r="15" spans="1:18">
      <c r="A15" s="176" t="s">
        <v>5</v>
      </c>
      <c r="B15" s="115">
        <v>21.2</v>
      </c>
      <c r="C15" s="115">
        <v>21.4</v>
      </c>
      <c r="D15" s="115">
        <v>21.6</v>
      </c>
      <c r="E15" s="115">
        <v>21.6</v>
      </c>
      <c r="F15" s="115">
        <v>21.6</v>
      </c>
      <c r="G15" s="115">
        <v>21.5</v>
      </c>
      <c r="H15" s="115">
        <v>21.1</v>
      </c>
      <c r="I15" s="115">
        <v>20.9</v>
      </c>
      <c r="J15" s="115">
        <v>20.5</v>
      </c>
      <c r="K15" s="115">
        <v>20.100000000000001</v>
      </c>
      <c r="L15" s="115">
        <v>19.8</v>
      </c>
      <c r="M15" s="115">
        <v>19.2</v>
      </c>
      <c r="N15" s="115">
        <v>18.7</v>
      </c>
      <c r="O15" s="181"/>
      <c r="Q15" s="4"/>
      <c r="R15" s="4"/>
    </row>
    <row r="16" spans="1:18">
      <c r="A16" s="176" t="s">
        <v>4</v>
      </c>
      <c r="B16" s="115">
        <v>8.8000000000000007</v>
      </c>
      <c r="C16" s="115">
        <v>8.9</v>
      </c>
      <c r="D16" s="115">
        <v>8.9</v>
      </c>
      <c r="E16" s="115">
        <v>8.9</v>
      </c>
      <c r="F16" s="115">
        <v>9</v>
      </c>
      <c r="G16" s="115">
        <v>9</v>
      </c>
      <c r="H16" s="115">
        <v>9</v>
      </c>
      <c r="I16" s="115">
        <v>9</v>
      </c>
      <c r="J16" s="115">
        <v>9</v>
      </c>
      <c r="K16" s="115">
        <v>9</v>
      </c>
      <c r="L16" s="115">
        <v>8.8000000000000007</v>
      </c>
      <c r="M16" s="115">
        <v>8.6</v>
      </c>
      <c r="N16" s="115">
        <v>8.3000000000000007</v>
      </c>
      <c r="O16" s="181">
        <v>12.2</v>
      </c>
      <c r="Q16" s="4"/>
      <c r="R16" s="4"/>
    </row>
    <row r="17" spans="1:18">
      <c r="A17" s="176" t="s">
        <v>3</v>
      </c>
      <c r="B17" s="115">
        <v>12.2</v>
      </c>
      <c r="C17" s="115">
        <v>11.7</v>
      </c>
      <c r="D17" s="115">
        <v>11.3</v>
      </c>
      <c r="E17" s="115">
        <v>11.1</v>
      </c>
      <c r="F17" s="115">
        <v>11</v>
      </c>
      <c r="G17" s="115">
        <v>11</v>
      </c>
      <c r="H17" s="115">
        <v>11.1</v>
      </c>
      <c r="I17" s="115">
        <v>11.1</v>
      </c>
      <c r="J17" s="115">
        <v>11.2</v>
      </c>
      <c r="K17" s="115">
        <v>11.1</v>
      </c>
      <c r="L17" s="115">
        <v>11.1</v>
      </c>
      <c r="M17" s="115">
        <v>11</v>
      </c>
      <c r="N17" s="115">
        <v>11</v>
      </c>
      <c r="O17" s="181"/>
      <c r="Q17" s="4"/>
      <c r="R17" s="4"/>
    </row>
    <row r="18" spans="1:18">
      <c r="A18" s="176" t="s">
        <v>65</v>
      </c>
      <c r="B18" s="115">
        <v>24.2</v>
      </c>
      <c r="C18" s="115">
        <v>23.7</v>
      </c>
      <c r="D18" s="115">
        <v>23.4</v>
      </c>
      <c r="E18" s="115">
        <v>23.1</v>
      </c>
      <c r="F18" s="115">
        <v>22.8</v>
      </c>
      <c r="G18" s="115">
        <v>22.6</v>
      </c>
      <c r="H18" s="115">
        <v>22.3</v>
      </c>
      <c r="I18" s="115">
        <v>22.1</v>
      </c>
      <c r="J18" s="115">
        <v>21.7</v>
      </c>
      <c r="K18" s="115">
        <v>21.2</v>
      </c>
      <c r="L18" s="115">
        <v>20.7</v>
      </c>
      <c r="M18" s="115">
        <v>20.100000000000001</v>
      </c>
      <c r="N18" s="115">
        <v>24</v>
      </c>
      <c r="O18" s="181"/>
      <c r="Q18" s="4"/>
      <c r="R18" s="4"/>
    </row>
    <row r="19" spans="1:18">
      <c r="A19" s="176" t="s">
        <v>2</v>
      </c>
      <c r="B19" s="115">
        <v>27.1</v>
      </c>
      <c r="C19" s="115">
        <v>26.9</v>
      </c>
      <c r="D19" s="115">
        <v>26.8</v>
      </c>
      <c r="E19" s="115">
        <v>26.6</v>
      </c>
      <c r="F19" s="115">
        <v>26.5</v>
      </c>
      <c r="G19" s="115">
        <v>26.4</v>
      </c>
      <c r="H19" s="115">
        <v>26.2</v>
      </c>
      <c r="I19" s="115">
        <v>26</v>
      </c>
      <c r="J19" s="115">
        <v>25.8</v>
      </c>
      <c r="K19" s="115">
        <v>25.4</v>
      </c>
      <c r="L19" s="115">
        <v>25</v>
      </c>
      <c r="M19" s="115">
        <v>24.5</v>
      </c>
      <c r="N19" s="115">
        <v>24.1</v>
      </c>
      <c r="O19" s="181"/>
      <c r="Q19" s="4"/>
      <c r="R19" s="4"/>
    </row>
    <row r="20" spans="1:18" ht="15" thickBot="1">
      <c r="A20" s="187" t="s">
        <v>1</v>
      </c>
      <c r="B20" s="182">
        <v>32</v>
      </c>
      <c r="C20" s="182">
        <v>31.1</v>
      </c>
      <c r="D20" s="182">
        <v>30.1</v>
      </c>
      <c r="E20" s="182">
        <v>29.2</v>
      </c>
      <c r="F20" s="182">
        <v>28.5</v>
      </c>
      <c r="G20" s="182">
        <v>27.9</v>
      </c>
      <c r="H20" s="182">
        <v>27.4</v>
      </c>
      <c r="I20" s="182">
        <v>27</v>
      </c>
      <c r="J20" s="182">
        <v>26.5</v>
      </c>
      <c r="K20" s="182">
        <v>26</v>
      </c>
      <c r="L20" s="182">
        <v>25.4</v>
      </c>
      <c r="M20" s="182">
        <v>24.8</v>
      </c>
      <c r="N20" s="182">
        <v>24.3</v>
      </c>
      <c r="O20" s="183"/>
      <c r="Q20" s="4"/>
      <c r="R20" s="4"/>
    </row>
    <row r="21" spans="1:18">
      <c r="A21" s="16"/>
      <c r="F21" s="5"/>
      <c r="G21" s="5"/>
      <c r="H21" s="4"/>
      <c r="I21" s="4"/>
      <c r="J21" s="4"/>
      <c r="K21" s="4"/>
      <c r="L21" s="4"/>
      <c r="M21" s="4"/>
      <c r="N21" s="4"/>
      <c r="O21" s="4"/>
      <c r="Q21" s="4"/>
      <c r="R21" s="4"/>
    </row>
    <row r="22" spans="1:18" ht="15" customHeight="1">
      <c r="A22" s="149" t="s">
        <v>28</v>
      </c>
      <c r="B22" s="24"/>
      <c r="C22" s="24"/>
      <c r="D22" s="24"/>
      <c r="E22" s="24"/>
      <c r="F22" s="24"/>
      <c r="G22" s="24"/>
      <c r="H22" s="24"/>
      <c r="I22" s="24"/>
      <c r="J22" s="24"/>
    </row>
    <row r="23" spans="1:18">
      <c r="A23" s="719" t="s">
        <v>606</v>
      </c>
      <c r="B23" s="719"/>
      <c r="C23" s="719"/>
      <c r="D23" s="719"/>
      <c r="E23" s="719"/>
      <c r="F23" s="719"/>
      <c r="G23" s="719"/>
      <c r="H23" s="719"/>
      <c r="I23" s="719"/>
      <c r="J23" s="719"/>
      <c r="K23" s="719"/>
      <c r="L23" s="460"/>
      <c r="M23" s="460"/>
      <c r="N23" s="460"/>
      <c r="O23" s="460"/>
    </row>
    <row r="24" spans="1:18">
      <c r="A24" s="719"/>
      <c r="B24" s="719"/>
      <c r="C24" s="719"/>
      <c r="D24" s="719"/>
      <c r="E24" s="719"/>
      <c r="F24" s="719"/>
      <c r="G24" s="719"/>
      <c r="H24" s="719"/>
      <c r="I24" s="719"/>
      <c r="J24" s="719"/>
      <c r="K24" s="719"/>
      <c r="L24" s="460"/>
      <c r="M24" s="460"/>
      <c r="N24" s="460"/>
      <c r="O24" s="460"/>
    </row>
    <row r="25" spans="1:18" ht="30.6" customHeight="1">
      <c r="A25" s="719" t="s">
        <v>629</v>
      </c>
      <c r="B25" s="719"/>
      <c r="C25" s="719"/>
      <c r="D25" s="719"/>
      <c r="E25" s="719"/>
      <c r="F25" s="719"/>
      <c r="G25" s="719"/>
      <c r="H25" s="719"/>
      <c r="I25" s="719"/>
      <c r="J25" s="719"/>
      <c r="K25" s="719"/>
      <c r="L25" s="719"/>
      <c r="M25" s="719"/>
      <c r="N25" s="719"/>
      <c r="O25" s="719"/>
    </row>
  </sheetData>
  <mergeCells count="4">
    <mergeCell ref="A3:A4"/>
    <mergeCell ref="A23:K24"/>
    <mergeCell ref="B3:O3"/>
    <mergeCell ref="A25:O25"/>
  </mergeCells>
  <hyperlinks>
    <hyperlink ref="Q6" location="Content!B5" display="Back to Content Page" xr:uid="{00000000-0004-0000-4E00-000000000000}"/>
  </hyperlinks>
  <pageMargins left="0.7" right="0.7" top="0.75" bottom="0.75" header="0.3" footer="0.3"/>
  <pageSetup orientation="landscape" r:id="rId1"/>
  <headerFoot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V41"/>
  <sheetViews>
    <sheetView workbookViewId="0">
      <selection activeCell="O44" sqref="O44"/>
    </sheetView>
  </sheetViews>
  <sheetFormatPr defaultColWidth="9.21875" defaultRowHeight="14.4"/>
  <cols>
    <col min="1" max="1" width="33.77734375" customWidth="1"/>
    <col min="2" max="6" width="7" customWidth="1"/>
    <col min="7" max="7" width="7.109375" customWidth="1"/>
    <col min="8" max="11" width="7" customWidth="1"/>
    <col min="12" max="15" width="7.109375" customWidth="1"/>
  </cols>
  <sheetData>
    <row r="1" spans="1:19">
      <c r="A1" s="16" t="s">
        <v>586</v>
      </c>
      <c r="B1" s="24"/>
      <c r="C1" s="24"/>
      <c r="D1" s="24"/>
      <c r="E1" s="24"/>
      <c r="F1" s="24"/>
      <c r="G1" s="24"/>
      <c r="H1" s="24"/>
      <c r="I1" s="24"/>
      <c r="J1" s="24"/>
    </row>
    <row r="2" spans="1:19" ht="15" thickBot="1">
      <c r="A2" s="15"/>
      <c r="B2" s="24"/>
      <c r="C2" s="24"/>
      <c r="D2" s="24"/>
      <c r="E2" s="24"/>
      <c r="F2" s="24"/>
      <c r="G2" s="24"/>
      <c r="H2" s="24"/>
      <c r="I2" s="24"/>
      <c r="J2" s="24"/>
    </row>
    <row r="3" spans="1:19">
      <c r="A3" s="235" t="s">
        <v>15</v>
      </c>
      <c r="B3" s="209">
        <v>2010</v>
      </c>
      <c r="C3" s="209">
        <v>2011</v>
      </c>
      <c r="D3" s="209">
        <v>2012</v>
      </c>
      <c r="E3" s="209">
        <v>2013</v>
      </c>
      <c r="F3" s="209">
        <v>2014</v>
      </c>
      <c r="G3" s="209">
        <v>2015</v>
      </c>
      <c r="H3" s="209">
        <v>2016</v>
      </c>
      <c r="I3" s="209">
        <v>2017</v>
      </c>
      <c r="J3" s="209">
        <v>2018</v>
      </c>
      <c r="K3" s="209">
        <v>2019</v>
      </c>
      <c r="L3" s="209">
        <v>2020</v>
      </c>
      <c r="M3" s="209">
        <v>2021</v>
      </c>
      <c r="N3" s="209">
        <v>2022</v>
      </c>
      <c r="O3" s="180">
        <v>2023</v>
      </c>
    </row>
    <row r="4" spans="1:19">
      <c r="A4" s="176" t="s">
        <v>14</v>
      </c>
      <c r="B4" s="107">
        <v>367</v>
      </c>
      <c r="C4" s="107">
        <v>335</v>
      </c>
      <c r="D4" s="107">
        <v>304</v>
      </c>
      <c r="E4" s="107">
        <v>291</v>
      </c>
      <c r="F4" s="107">
        <v>292</v>
      </c>
      <c r="G4" s="107">
        <v>274</v>
      </c>
      <c r="H4" s="107">
        <v>270</v>
      </c>
      <c r="I4" s="107">
        <v>253</v>
      </c>
      <c r="J4" s="107">
        <v>233</v>
      </c>
      <c r="K4" s="107">
        <v>228</v>
      </c>
      <c r="L4" s="107">
        <v>222</v>
      </c>
      <c r="M4" s="126"/>
      <c r="N4" s="126"/>
      <c r="O4" s="414"/>
    </row>
    <row r="5" spans="1:19">
      <c r="A5" s="176" t="s">
        <v>13</v>
      </c>
      <c r="B5" s="107">
        <v>156</v>
      </c>
      <c r="C5" s="107">
        <v>226</v>
      </c>
      <c r="D5" s="107">
        <v>260</v>
      </c>
      <c r="E5" s="107">
        <v>182.6</v>
      </c>
      <c r="F5" s="107">
        <v>152</v>
      </c>
      <c r="G5" s="107">
        <v>149</v>
      </c>
      <c r="H5" s="107">
        <v>148</v>
      </c>
      <c r="I5" s="120">
        <v>143.19999999999999</v>
      </c>
      <c r="J5" s="120">
        <v>133.69999999999999</v>
      </c>
      <c r="K5" s="120">
        <v>166.3</v>
      </c>
      <c r="L5" s="120">
        <v>130.5</v>
      </c>
      <c r="M5" s="120">
        <v>240</v>
      </c>
      <c r="N5" s="120">
        <v>175.5</v>
      </c>
      <c r="O5" s="218">
        <v>175.5</v>
      </c>
    </row>
    <row r="6" spans="1:19">
      <c r="A6" s="176" t="s">
        <v>259</v>
      </c>
      <c r="B6" s="107">
        <v>316</v>
      </c>
      <c r="C6" s="107">
        <v>293</v>
      </c>
      <c r="D6" s="107">
        <v>297</v>
      </c>
      <c r="E6" s="107">
        <v>285</v>
      </c>
      <c r="F6" s="107">
        <v>292</v>
      </c>
      <c r="G6" s="107">
        <v>261</v>
      </c>
      <c r="H6" s="107">
        <v>255</v>
      </c>
      <c r="I6" s="107">
        <v>241</v>
      </c>
      <c r="J6" s="107">
        <v>244</v>
      </c>
      <c r="K6" s="107">
        <v>237</v>
      </c>
      <c r="L6" s="107">
        <v>217</v>
      </c>
      <c r="M6" s="126"/>
      <c r="N6" s="126"/>
      <c r="O6" s="414"/>
    </row>
    <row r="7" spans="1:19">
      <c r="A7" s="176" t="s">
        <v>85</v>
      </c>
      <c r="B7" s="107">
        <v>601</v>
      </c>
      <c r="C7" s="107">
        <v>585</v>
      </c>
      <c r="D7" s="107">
        <v>595</v>
      </c>
      <c r="E7" s="107">
        <v>585</v>
      </c>
      <c r="F7" s="107">
        <v>573</v>
      </c>
      <c r="G7" s="107">
        <v>578</v>
      </c>
      <c r="H7" s="107">
        <v>562</v>
      </c>
      <c r="I7" s="107">
        <v>570</v>
      </c>
      <c r="J7" s="107">
        <v>543</v>
      </c>
      <c r="K7" s="107">
        <v>541</v>
      </c>
      <c r="L7" s="107">
        <v>547</v>
      </c>
      <c r="M7" s="126"/>
      <c r="N7" s="126"/>
      <c r="O7" s="414"/>
      <c r="S7" s="48" t="s">
        <v>12</v>
      </c>
    </row>
    <row r="8" spans="1:19">
      <c r="A8" s="176" t="s">
        <v>258</v>
      </c>
      <c r="B8" s="107">
        <v>672</v>
      </c>
      <c r="C8" s="107">
        <v>627</v>
      </c>
      <c r="D8" s="107">
        <v>599</v>
      </c>
      <c r="E8" s="107">
        <v>512</v>
      </c>
      <c r="F8" s="107">
        <v>426</v>
      </c>
      <c r="G8" s="107">
        <v>338</v>
      </c>
      <c r="H8" s="107">
        <v>275</v>
      </c>
      <c r="I8" s="107">
        <v>237</v>
      </c>
      <c r="J8" s="107">
        <v>218</v>
      </c>
      <c r="K8" s="107">
        <v>228</v>
      </c>
      <c r="L8" s="107">
        <v>240</v>
      </c>
      <c r="M8" s="126"/>
      <c r="N8" s="126"/>
      <c r="O8" s="414"/>
      <c r="S8" s="48"/>
    </row>
    <row r="9" spans="1:19">
      <c r="A9" s="176" t="s">
        <v>11</v>
      </c>
      <c r="B9" s="107">
        <v>1040</v>
      </c>
      <c r="C9" s="107">
        <v>1038</v>
      </c>
      <c r="D9" s="107">
        <v>963</v>
      </c>
      <c r="E9" s="107">
        <v>834</v>
      </c>
      <c r="F9" s="107">
        <v>784</v>
      </c>
      <c r="G9" s="107">
        <v>728</v>
      </c>
      <c r="H9" s="107">
        <v>668</v>
      </c>
      <c r="I9" s="107">
        <v>640</v>
      </c>
      <c r="J9" s="107">
        <v>599</v>
      </c>
      <c r="K9" s="107">
        <v>629</v>
      </c>
      <c r="L9" s="107">
        <v>566</v>
      </c>
      <c r="M9" s="126"/>
      <c r="N9" s="126"/>
      <c r="O9" s="414"/>
    </row>
    <row r="10" spans="1:19">
      <c r="A10" s="176" t="s">
        <v>10</v>
      </c>
      <c r="B10" s="107">
        <v>497</v>
      </c>
      <c r="C10" s="107">
        <v>484</v>
      </c>
      <c r="D10" s="107">
        <v>476</v>
      </c>
      <c r="E10" s="107">
        <v>455</v>
      </c>
      <c r="F10" s="107">
        <v>467</v>
      </c>
      <c r="G10" s="107">
        <v>482</v>
      </c>
      <c r="H10" s="107">
        <v>447</v>
      </c>
      <c r="I10" s="107">
        <v>423</v>
      </c>
      <c r="J10" s="107">
        <v>423</v>
      </c>
      <c r="K10" s="107">
        <v>398</v>
      </c>
      <c r="L10" s="107">
        <v>392</v>
      </c>
      <c r="M10" s="126"/>
      <c r="N10" s="126"/>
      <c r="O10" s="414"/>
    </row>
    <row r="11" spans="1:19">
      <c r="A11" s="176" t="s">
        <v>9</v>
      </c>
      <c r="B11" s="107">
        <v>513</v>
      </c>
      <c r="C11" s="107">
        <v>496</v>
      </c>
      <c r="D11" s="107">
        <v>502</v>
      </c>
      <c r="E11" s="107">
        <v>473</v>
      </c>
      <c r="F11" s="107">
        <v>442</v>
      </c>
      <c r="G11" s="107">
        <v>445</v>
      </c>
      <c r="H11" s="107">
        <v>430</v>
      </c>
      <c r="I11" s="107">
        <v>375</v>
      </c>
      <c r="J11" s="107">
        <v>392</v>
      </c>
      <c r="K11" s="107">
        <v>370</v>
      </c>
      <c r="L11" s="107">
        <v>381</v>
      </c>
      <c r="M11" s="126"/>
      <c r="N11" s="126"/>
      <c r="O11" s="414"/>
    </row>
    <row r="12" spans="1:19">
      <c r="A12" s="176" t="s">
        <v>8</v>
      </c>
      <c r="B12" s="126">
        <v>33</v>
      </c>
      <c r="C12" s="107">
        <v>34</v>
      </c>
      <c r="D12" s="126">
        <v>62</v>
      </c>
      <c r="E12" s="120">
        <v>66</v>
      </c>
      <c r="F12" s="120">
        <v>52</v>
      </c>
      <c r="G12" s="120">
        <v>47</v>
      </c>
      <c r="H12" s="120">
        <v>46</v>
      </c>
      <c r="I12" s="120">
        <v>74</v>
      </c>
      <c r="J12" s="120">
        <v>39</v>
      </c>
      <c r="K12" s="120">
        <v>62</v>
      </c>
      <c r="L12" s="120">
        <v>59</v>
      </c>
      <c r="M12" s="120">
        <v>54</v>
      </c>
      <c r="N12" s="120">
        <v>41</v>
      </c>
      <c r="O12" s="218">
        <v>31</v>
      </c>
    </row>
    <row r="13" spans="1:19">
      <c r="A13" s="176" t="s">
        <v>6</v>
      </c>
      <c r="B13" s="126">
        <v>322</v>
      </c>
      <c r="C13" s="126">
        <v>408</v>
      </c>
      <c r="D13" s="107">
        <v>271</v>
      </c>
      <c r="E13" s="107">
        <v>241</v>
      </c>
      <c r="F13" s="107">
        <v>241</v>
      </c>
      <c r="G13" s="107">
        <v>226</v>
      </c>
      <c r="H13" s="107">
        <v>194</v>
      </c>
      <c r="I13" s="126">
        <v>451.6</v>
      </c>
      <c r="J13" s="107">
        <v>160</v>
      </c>
      <c r="K13" s="107">
        <v>150</v>
      </c>
      <c r="L13" s="107">
        <v>127</v>
      </c>
      <c r="M13" s="126"/>
      <c r="N13" s="126">
        <v>233</v>
      </c>
      <c r="O13" s="414"/>
    </row>
    <row r="14" spans="1:19">
      <c r="A14" s="176" t="s">
        <v>5</v>
      </c>
      <c r="B14" s="107">
        <v>482</v>
      </c>
      <c r="C14" s="107">
        <v>414</v>
      </c>
      <c r="D14" s="107">
        <v>362</v>
      </c>
      <c r="E14" s="107">
        <v>334</v>
      </c>
      <c r="F14" s="107">
        <v>306</v>
      </c>
      <c r="G14" s="107">
        <v>299</v>
      </c>
      <c r="H14" s="107">
        <v>246</v>
      </c>
      <c r="I14" s="107">
        <v>228</v>
      </c>
      <c r="J14" s="107">
        <v>218</v>
      </c>
      <c r="K14" s="107">
        <v>223</v>
      </c>
      <c r="L14" s="107">
        <v>215</v>
      </c>
      <c r="M14" s="126"/>
      <c r="N14" s="126"/>
      <c r="O14" s="414"/>
    </row>
    <row r="15" spans="1:19">
      <c r="A15" s="176" t="s">
        <v>4</v>
      </c>
      <c r="B15" s="107">
        <v>8</v>
      </c>
      <c r="C15" s="107">
        <v>8</v>
      </c>
      <c r="D15" s="107">
        <v>7</v>
      </c>
      <c r="E15" s="107">
        <v>6</v>
      </c>
      <c r="F15" s="107">
        <v>5</v>
      </c>
      <c r="G15" s="107">
        <v>5</v>
      </c>
      <c r="H15" s="107">
        <v>5</v>
      </c>
      <c r="I15" s="107">
        <v>5</v>
      </c>
      <c r="J15" s="107">
        <v>4</v>
      </c>
      <c r="K15" s="107">
        <v>3</v>
      </c>
      <c r="L15" s="107">
        <v>3</v>
      </c>
      <c r="M15" s="126"/>
      <c r="N15" s="126">
        <v>0</v>
      </c>
      <c r="O15" s="414">
        <v>64</v>
      </c>
    </row>
    <row r="16" spans="1:19">
      <c r="A16" s="176" t="s">
        <v>3</v>
      </c>
      <c r="B16" s="107">
        <v>219</v>
      </c>
      <c r="C16" s="107">
        <v>194</v>
      </c>
      <c r="D16" s="107">
        <v>164</v>
      </c>
      <c r="E16" s="107">
        <v>151</v>
      </c>
      <c r="F16" s="107">
        <v>141</v>
      </c>
      <c r="G16" s="107">
        <v>141</v>
      </c>
      <c r="H16" s="107">
        <v>127</v>
      </c>
      <c r="I16" s="107">
        <v>133</v>
      </c>
      <c r="J16" s="107">
        <v>125</v>
      </c>
      <c r="K16" s="107">
        <v>118</v>
      </c>
      <c r="L16" s="107">
        <v>127</v>
      </c>
      <c r="M16" s="126"/>
      <c r="N16" s="126"/>
      <c r="O16" s="414"/>
    </row>
    <row r="17" spans="1:22">
      <c r="A17" s="176" t="s">
        <v>65</v>
      </c>
      <c r="B17" s="107">
        <v>486</v>
      </c>
      <c r="C17" s="107">
        <v>458</v>
      </c>
      <c r="D17" s="107">
        <v>394</v>
      </c>
      <c r="E17" s="107">
        <v>380</v>
      </c>
      <c r="F17" s="107">
        <v>352</v>
      </c>
      <c r="G17" s="107">
        <v>330</v>
      </c>
      <c r="H17" s="107">
        <v>298</v>
      </c>
      <c r="I17" s="107">
        <v>280</v>
      </c>
      <c r="J17" s="107">
        <v>267</v>
      </c>
      <c r="K17" s="107">
        <v>262</v>
      </c>
      <c r="L17" s="107">
        <v>238</v>
      </c>
      <c r="M17" s="126"/>
      <c r="N17" s="126">
        <v>104</v>
      </c>
      <c r="O17" s="181"/>
    </row>
    <row r="18" spans="1:22">
      <c r="A18" s="176" t="s">
        <v>2</v>
      </c>
      <c r="B18" s="107">
        <v>268</v>
      </c>
      <c r="C18" s="107">
        <v>233</v>
      </c>
      <c r="D18" s="107">
        <v>221</v>
      </c>
      <c r="E18" s="107">
        <v>191</v>
      </c>
      <c r="F18" s="107">
        <v>169</v>
      </c>
      <c r="G18" s="107">
        <v>166</v>
      </c>
      <c r="H18" s="107">
        <v>155</v>
      </c>
      <c r="I18" s="107">
        <v>156</v>
      </c>
      <c r="J18" s="107">
        <v>145</v>
      </c>
      <c r="K18" s="107">
        <v>129</v>
      </c>
      <c r="L18" s="107">
        <v>135</v>
      </c>
      <c r="M18" s="126"/>
      <c r="N18" s="126"/>
      <c r="O18" s="414"/>
    </row>
    <row r="19" spans="1:22" ht="15" thickBot="1">
      <c r="A19" s="187" t="s">
        <v>1</v>
      </c>
      <c r="B19" s="340">
        <v>618</v>
      </c>
      <c r="C19" s="340">
        <v>562</v>
      </c>
      <c r="D19" s="340">
        <v>528</v>
      </c>
      <c r="E19" s="340">
        <v>495</v>
      </c>
      <c r="F19" s="340">
        <v>441</v>
      </c>
      <c r="G19" s="340">
        <v>408</v>
      </c>
      <c r="H19" s="340">
        <v>400</v>
      </c>
      <c r="I19" s="340">
        <v>366</v>
      </c>
      <c r="J19" s="340">
        <v>359</v>
      </c>
      <c r="K19" s="340">
        <v>393</v>
      </c>
      <c r="L19" s="340">
        <v>357</v>
      </c>
      <c r="M19" s="221"/>
      <c r="N19" s="221">
        <v>362</v>
      </c>
      <c r="O19" s="341"/>
    </row>
    <row r="20" spans="1:22">
      <c r="A20" s="24"/>
      <c r="B20" s="24"/>
      <c r="C20" s="24"/>
      <c r="D20" s="24"/>
      <c r="E20" s="24"/>
      <c r="F20" s="24"/>
      <c r="G20" s="24"/>
      <c r="H20" s="24"/>
      <c r="I20" s="24"/>
      <c r="J20" s="24"/>
    </row>
    <row r="21" spans="1:22" ht="15" customHeight="1">
      <c r="A21" s="149" t="s">
        <v>26</v>
      </c>
      <c r="B21" s="342"/>
      <c r="C21" s="342"/>
      <c r="D21" s="342"/>
      <c r="E21" s="342"/>
      <c r="F21" s="342"/>
      <c r="G21" s="342"/>
      <c r="H21" s="24"/>
      <c r="I21" s="24"/>
      <c r="J21" s="24"/>
    </row>
    <row r="22" spans="1:22" ht="15" hidden="1" customHeight="1">
      <c r="A22" s="818" t="s">
        <v>254</v>
      </c>
      <c r="B22" s="818"/>
      <c r="C22" s="818"/>
      <c r="D22" s="818"/>
      <c r="E22" s="818"/>
      <c r="F22" s="818"/>
      <c r="G22" s="818"/>
      <c r="H22" s="818"/>
      <c r="I22" s="818"/>
      <c r="J22" s="818"/>
      <c r="K22" s="818"/>
      <c r="L22" s="818"/>
      <c r="M22" s="818"/>
      <c r="N22" s="818"/>
      <c r="O22" s="627"/>
    </row>
    <row r="23" spans="1:22" ht="15" hidden="1" customHeight="1">
      <c r="A23" s="818"/>
      <c r="B23" s="818"/>
      <c r="C23" s="818"/>
      <c r="D23" s="818"/>
      <c r="E23" s="818"/>
      <c r="F23" s="818"/>
      <c r="G23" s="818"/>
      <c r="H23" s="818"/>
      <c r="I23" s="818"/>
      <c r="J23" s="818"/>
      <c r="K23" s="818"/>
      <c r="L23" s="818"/>
      <c r="M23" s="818"/>
      <c r="N23" s="818"/>
      <c r="O23" s="627"/>
    </row>
    <row r="24" spans="1:22" ht="15" hidden="1" customHeight="1">
      <c r="A24" s="818"/>
      <c r="B24" s="818"/>
      <c r="C24" s="818"/>
      <c r="D24" s="818"/>
      <c r="E24" s="818"/>
      <c r="F24" s="818"/>
      <c r="G24" s="818"/>
      <c r="H24" s="818"/>
      <c r="I24" s="818"/>
      <c r="J24" s="818"/>
      <c r="K24" s="818"/>
      <c r="L24" s="818"/>
      <c r="M24" s="818"/>
      <c r="N24" s="818"/>
      <c r="O24" s="627"/>
    </row>
    <row r="25" spans="1:22" hidden="1">
      <c r="A25" s="685" t="s">
        <v>253</v>
      </c>
      <c r="B25" s="685"/>
      <c r="C25" s="685"/>
      <c r="D25" s="685"/>
      <c r="E25" s="685"/>
      <c r="F25" s="685"/>
      <c r="G25" s="685"/>
      <c r="H25" s="685"/>
      <c r="I25" s="685"/>
      <c r="J25" s="685"/>
      <c r="K25" s="685"/>
      <c r="L25" s="685"/>
      <c r="M25" s="685"/>
      <c r="N25" s="685"/>
      <c r="O25" s="164"/>
    </row>
    <row r="26" spans="1:22" ht="15" hidden="1" customHeight="1">
      <c r="A26" s="685"/>
      <c r="B26" s="685"/>
      <c r="C26" s="685"/>
      <c r="D26" s="685"/>
      <c r="E26" s="685"/>
      <c r="F26" s="685"/>
      <c r="G26" s="685"/>
      <c r="H26" s="685"/>
      <c r="I26" s="685"/>
      <c r="J26" s="685"/>
      <c r="K26" s="685"/>
      <c r="L26" s="685"/>
      <c r="M26" s="685"/>
      <c r="N26" s="685"/>
      <c r="O26" s="164"/>
    </row>
    <row r="27" spans="1:22" ht="15" hidden="1" customHeight="1">
      <c r="A27" s="685"/>
      <c r="B27" s="685"/>
      <c r="C27" s="685"/>
      <c r="D27" s="685"/>
      <c r="E27" s="685"/>
      <c r="F27" s="685"/>
      <c r="G27" s="685"/>
      <c r="H27" s="685"/>
      <c r="I27" s="685"/>
      <c r="J27" s="685"/>
      <c r="K27" s="685"/>
      <c r="L27" s="685"/>
      <c r="M27" s="685"/>
      <c r="N27" s="685"/>
      <c r="O27" s="164"/>
    </row>
    <row r="28" spans="1:22" ht="15" hidden="1" customHeight="1">
      <c r="A28" s="685"/>
      <c r="B28" s="685"/>
      <c r="C28" s="685"/>
      <c r="D28" s="685"/>
      <c r="E28" s="685"/>
      <c r="F28" s="685"/>
      <c r="G28" s="685"/>
      <c r="H28" s="685"/>
      <c r="I28" s="685"/>
      <c r="J28" s="685"/>
      <c r="K28" s="685"/>
      <c r="L28" s="685"/>
      <c r="M28" s="685"/>
      <c r="N28" s="685"/>
      <c r="O28" s="164"/>
    </row>
    <row r="29" spans="1:22" ht="15" hidden="1" customHeight="1">
      <c r="A29" s="685" t="s">
        <v>255</v>
      </c>
      <c r="B29" s="685"/>
      <c r="C29" s="685"/>
      <c r="D29" s="685"/>
      <c r="E29" s="685"/>
      <c r="F29" s="685"/>
      <c r="G29" s="685"/>
      <c r="H29" s="685"/>
      <c r="I29" s="685"/>
      <c r="J29" s="685"/>
      <c r="K29" s="685"/>
      <c r="L29" s="685"/>
      <c r="M29" s="685"/>
      <c r="N29" s="685"/>
      <c r="O29" s="164"/>
    </row>
    <row r="30" spans="1:22" hidden="1">
      <c r="A30" s="685"/>
      <c r="B30" s="685"/>
      <c r="C30" s="685"/>
      <c r="D30" s="685"/>
      <c r="E30" s="685"/>
      <c r="F30" s="685"/>
      <c r="G30" s="685"/>
      <c r="H30" s="685"/>
      <c r="I30" s="685"/>
      <c r="J30" s="685"/>
      <c r="K30" s="685"/>
      <c r="L30" s="685"/>
      <c r="M30" s="685"/>
      <c r="N30" s="685"/>
      <c r="O30" s="164"/>
    </row>
    <row r="31" spans="1:22" ht="14.7" hidden="1" customHeight="1">
      <c r="A31" s="685"/>
      <c r="B31" s="685"/>
      <c r="C31" s="685"/>
      <c r="D31" s="685"/>
      <c r="E31" s="685"/>
      <c r="F31" s="685"/>
      <c r="G31" s="685"/>
      <c r="H31" s="685"/>
      <c r="I31" s="685"/>
      <c r="J31" s="685"/>
      <c r="K31" s="685"/>
      <c r="L31" s="685"/>
      <c r="M31" s="685"/>
      <c r="N31" s="685"/>
      <c r="O31" s="164"/>
      <c r="P31" s="24"/>
      <c r="Q31" s="24"/>
      <c r="R31" s="24"/>
      <c r="S31" s="24"/>
      <c r="T31" s="24"/>
      <c r="U31" s="24"/>
      <c r="V31" s="24"/>
    </row>
    <row r="32" spans="1:22" hidden="1">
      <c r="A32" s="698" t="s">
        <v>438</v>
      </c>
      <c r="B32" s="698"/>
      <c r="C32" s="698"/>
      <c r="D32" s="698"/>
      <c r="E32" s="698"/>
      <c r="F32" s="698"/>
      <c r="G32" s="698"/>
      <c r="H32" s="698"/>
      <c r="I32" s="698"/>
      <c r="J32" s="698"/>
      <c r="K32" s="698"/>
      <c r="L32" s="698"/>
      <c r="M32" s="698"/>
      <c r="N32" s="698"/>
      <c r="O32" s="347"/>
      <c r="P32" s="24"/>
      <c r="Q32" s="24"/>
      <c r="R32" s="24"/>
      <c r="S32" s="24"/>
      <c r="T32" s="24"/>
      <c r="U32" s="24"/>
      <c r="V32" s="24"/>
    </row>
    <row r="33" spans="1:15" ht="14.7" hidden="1" customHeight="1">
      <c r="A33" s="698"/>
      <c r="B33" s="698"/>
      <c r="C33" s="698"/>
      <c r="D33" s="698"/>
      <c r="E33" s="698"/>
      <c r="F33" s="698"/>
      <c r="G33" s="698"/>
      <c r="H33" s="698"/>
      <c r="I33" s="698"/>
      <c r="J33" s="698"/>
      <c r="K33" s="698"/>
      <c r="L33" s="698"/>
      <c r="M33" s="698"/>
      <c r="N33" s="698"/>
      <c r="O33" s="347"/>
    </row>
    <row r="34" spans="1:15" ht="14.7" hidden="1" customHeight="1">
      <c r="A34" s="698" t="s">
        <v>334</v>
      </c>
      <c r="B34" s="698"/>
      <c r="C34" s="698"/>
      <c r="D34" s="698"/>
      <c r="E34" s="698"/>
      <c r="F34" s="698"/>
      <c r="G34" s="698"/>
      <c r="H34" s="698"/>
      <c r="I34" s="698"/>
      <c r="J34" s="698"/>
      <c r="K34" s="698"/>
      <c r="L34" s="698"/>
      <c r="M34" s="698"/>
      <c r="N34" s="698"/>
      <c r="O34" s="347"/>
    </row>
    <row r="35" spans="1:15" ht="14.7" hidden="1" customHeight="1">
      <c r="A35" s="698"/>
      <c r="B35" s="698"/>
      <c r="C35" s="698"/>
      <c r="D35" s="698"/>
      <c r="E35" s="698"/>
      <c r="F35" s="698"/>
      <c r="G35" s="698"/>
      <c r="H35" s="698"/>
      <c r="I35" s="698"/>
      <c r="J35" s="698"/>
      <c r="K35" s="698"/>
      <c r="L35" s="698"/>
      <c r="M35" s="698"/>
      <c r="N35" s="698"/>
      <c r="O35" s="347"/>
    </row>
    <row r="36" spans="1:15" ht="14.7" hidden="1" customHeight="1">
      <c r="A36" s="698"/>
      <c r="B36" s="698"/>
      <c r="C36" s="698"/>
      <c r="D36" s="698"/>
      <c r="E36" s="698"/>
      <c r="F36" s="698"/>
      <c r="G36" s="698"/>
      <c r="H36" s="698"/>
      <c r="I36" s="698"/>
      <c r="J36" s="698"/>
      <c r="K36" s="698"/>
      <c r="L36" s="698"/>
      <c r="M36" s="698"/>
      <c r="N36" s="698"/>
      <c r="O36" s="347"/>
    </row>
    <row r="37" spans="1:15" ht="28.8" customHeight="1">
      <c r="A37" s="698" t="s">
        <v>611</v>
      </c>
      <c r="B37" s="698"/>
      <c r="C37" s="698"/>
      <c r="D37" s="698"/>
      <c r="E37" s="698"/>
      <c r="F37" s="698"/>
      <c r="G37" s="698"/>
      <c r="H37" s="698"/>
      <c r="I37" s="698"/>
      <c r="J37" s="698"/>
      <c r="K37" s="698"/>
      <c r="L37" s="698"/>
      <c r="M37" s="698"/>
      <c r="N37" s="698"/>
      <c r="O37" s="347"/>
    </row>
    <row r="38" spans="1:15" ht="14.7" customHeight="1">
      <c r="A38" s="347"/>
      <c r="B38" s="347"/>
      <c r="C38" s="347"/>
      <c r="D38" s="347"/>
      <c r="E38" s="347"/>
      <c r="F38" s="347"/>
      <c r="G38" s="347"/>
      <c r="H38" s="347"/>
      <c r="I38" s="347"/>
      <c r="J38" s="347"/>
      <c r="K38" s="347"/>
      <c r="L38" s="347"/>
      <c r="M38" s="347"/>
      <c r="N38" s="347"/>
      <c r="O38" s="347"/>
    </row>
    <row r="39" spans="1:15" ht="25.2" customHeight="1">
      <c r="A39" s="719" t="s">
        <v>630</v>
      </c>
      <c r="B39" s="719"/>
      <c r="C39" s="719"/>
      <c r="D39" s="719"/>
      <c r="E39" s="719"/>
      <c r="F39" s="719"/>
      <c r="G39" s="719"/>
      <c r="H39" s="719"/>
      <c r="I39" s="719"/>
      <c r="J39" s="719"/>
      <c r="K39" s="719"/>
      <c r="L39" s="719"/>
      <c r="M39" s="719"/>
      <c r="N39" s="719"/>
    </row>
    <row r="40" spans="1:15">
      <c r="B40" s="28"/>
      <c r="C40" s="28"/>
      <c r="D40" s="28"/>
      <c r="E40" s="28"/>
      <c r="F40" s="28"/>
      <c r="G40" s="28"/>
    </row>
    <row r="41" spans="1:15">
      <c r="B41" s="28"/>
      <c r="C41" s="28"/>
      <c r="D41" s="28"/>
      <c r="E41" s="28"/>
      <c r="F41" s="28"/>
      <c r="G41" s="28"/>
    </row>
  </sheetData>
  <mergeCells count="7">
    <mergeCell ref="A39:N39"/>
    <mergeCell ref="A37:N37"/>
    <mergeCell ref="A22:N24"/>
    <mergeCell ref="A25:N28"/>
    <mergeCell ref="A29:N31"/>
    <mergeCell ref="A32:N33"/>
    <mergeCell ref="A34:N36"/>
  </mergeCells>
  <hyperlinks>
    <hyperlink ref="S7" location="Content!B37" display="Back to Content Page" xr:uid="{00000000-0004-0000-4F00-000000000000}"/>
  </hyperlinks>
  <pageMargins left="0.7" right="0.7" top="0.75" bottom="0.75" header="0.3" footer="0.3"/>
  <pageSetup paperSize="9" scale="89" orientation="landscape" r:id="rId1"/>
  <headerFoot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T30"/>
  <sheetViews>
    <sheetView zoomScale="95" zoomScaleNormal="95" workbookViewId="0">
      <selection activeCell="T7" sqref="T7"/>
    </sheetView>
  </sheetViews>
  <sheetFormatPr defaultColWidth="9.21875" defaultRowHeight="14.4"/>
  <cols>
    <col min="1" max="1" width="33.77734375" customWidth="1"/>
    <col min="2" max="18" width="7" customWidth="1"/>
  </cols>
  <sheetData>
    <row r="1" spans="1:20">
      <c r="A1" s="16" t="s">
        <v>587</v>
      </c>
      <c r="B1" s="24"/>
      <c r="C1" s="24"/>
      <c r="D1" s="24"/>
      <c r="E1" s="24"/>
      <c r="F1" s="24"/>
      <c r="G1" s="24"/>
      <c r="H1" s="24"/>
      <c r="I1" s="24"/>
      <c r="J1" s="24"/>
      <c r="K1" s="24"/>
      <c r="L1" s="24"/>
      <c r="M1" s="24"/>
    </row>
    <row r="2" spans="1:20" ht="15" thickBot="1">
      <c r="A2" s="44"/>
      <c r="B2" s="24"/>
      <c r="C2" s="24"/>
      <c r="D2" s="24"/>
      <c r="E2" s="24"/>
      <c r="F2" s="24"/>
      <c r="G2" s="24"/>
      <c r="H2" s="24"/>
      <c r="I2" s="24"/>
      <c r="J2" s="24"/>
      <c r="K2" s="24"/>
      <c r="L2" s="24"/>
      <c r="M2" s="24"/>
    </row>
    <row r="3" spans="1:20" s="49" customFormat="1">
      <c r="A3" s="334" t="s">
        <v>15</v>
      </c>
      <c r="B3" s="172">
        <v>2007</v>
      </c>
      <c r="C3" s="172">
        <v>2008</v>
      </c>
      <c r="D3" s="172">
        <v>2009</v>
      </c>
      <c r="E3" s="172">
        <v>2010</v>
      </c>
      <c r="F3" s="172">
        <v>2011</v>
      </c>
      <c r="G3" s="172">
        <v>2012</v>
      </c>
      <c r="H3" s="172">
        <v>2013</v>
      </c>
      <c r="I3" s="172">
        <v>2014</v>
      </c>
      <c r="J3" s="172">
        <v>2015</v>
      </c>
      <c r="K3" s="172">
        <v>2016</v>
      </c>
      <c r="L3" s="172">
        <v>2017</v>
      </c>
      <c r="M3" s="209">
        <v>2018</v>
      </c>
      <c r="N3" s="172">
        <v>2019</v>
      </c>
      <c r="O3" s="172">
        <v>2020</v>
      </c>
      <c r="P3" s="209">
        <v>2021</v>
      </c>
      <c r="Q3" s="209">
        <v>2022</v>
      </c>
      <c r="R3" s="368">
        <v>2023</v>
      </c>
    </row>
    <row r="4" spans="1:20">
      <c r="A4" s="176" t="s">
        <v>14</v>
      </c>
      <c r="B4" s="115">
        <v>46.7</v>
      </c>
      <c r="C4" s="115"/>
      <c r="D4" s="115"/>
      <c r="E4" s="115"/>
      <c r="F4" s="115"/>
      <c r="G4" s="115"/>
      <c r="H4" s="115"/>
      <c r="I4" s="115"/>
      <c r="J4" s="115"/>
      <c r="K4" s="115">
        <v>49.6</v>
      </c>
      <c r="L4" s="115"/>
      <c r="M4" s="115"/>
      <c r="N4" s="115" t="s">
        <v>16</v>
      </c>
      <c r="O4" s="115"/>
      <c r="P4" s="115"/>
      <c r="Q4" s="115"/>
      <c r="R4" s="181"/>
    </row>
    <row r="5" spans="1:20">
      <c r="A5" s="176" t="s">
        <v>13</v>
      </c>
      <c r="B5" s="115">
        <v>94.6</v>
      </c>
      <c r="C5" s="107">
        <v>98.3</v>
      </c>
      <c r="D5" s="107">
        <v>99.5</v>
      </c>
      <c r="E5" s="107">
        <v>99.1</v>
      </c>
      <c r="F5" s="107">
        <v>99.8</v>
      </c>
      <c r="G5" s="107">
        <v>99.8</v>
      </c>
      <c r="H5" s="107">
        <v>99.9</v>
      </c>
      <c r="I5" s="107">
        <v>99.5</v>
      </c>
      <c r="J5" s="107">
        <v>99.7</v>
      </c>
      <c r="K5" s="107">
        <v>99.7</v>
      </c>
      <c r="L5" s="107">
        <v>99.7</v>
      </c>
      <c r="M5" s="107">
        <v>99.8</v>
      </c>
      <c r="N5" s="107">
        <v>99.8</v>
      </c>
      <c r="O5" s="107">
        <v>99.8</v>
      </c>
      <c r="P5" s="107">
        <v>99.8</v>
      </c>
      <c r="Q5" s="107">
        <v>99.8</v>
      </c>
      <c r="R5" s="414">
        <v>99.8</v>
      </c>
    </row>
    <row r="6" spans="1:20">
      <c r="A6" s="176" t="s">
        <v>259</v>
      </c>
      <c r="B6" s="115"/>
      <c r="C6" s="115"/>
      <c r="D6" s="115"/>
      <c r="E6" s="115"/>
      <c r="F6" s="115"/>
      <c r="G6" s="115">
        <v>82.2</v>
      </c>
      <c r="H6" s="115"/>
      <c r="I6" s="115"/>
      <c r="J6" s="115"/>
      <c r="K6" s="115"/>
      <c r="L6" s="115"/>
      <c r="M6" s="115"/>
      <c r="N6" s="115"/>
      <c r="O6" s="115"/>
      <c r="P6" s="115"/>
      <c r="Q6" s="115"/>
      <c r="R6" s="181"/>
    </row>
    <row r="7" spans="1:20">
      <c r="A7" s="176" t="s">
        <v>85</v>
      </c>
      <c r="B7" s="115">
        <v>64.400000000000006</v>
      </c>
      <c r="C7" s="115"/>
      <c r="D7" s="115"/>
      <c r="E7" s="115">
        <v>74.099999999999994</v>
      </c>
      <c r="F7" s="115"/>
      <c r="G7" s="115"/>
      <c r="H7" s="115"/>
      <c r="I7" s="107">
        <v>80.099999999999994</v>
      </c>
      <c r="J7" s="107"/>
      <c r="K7" s="107"/>
      <c r="L7" s="107"/>
      <c r="M7" s="107">
        <v>85.2</v>
      </c>
      <c r="N7" s="115"/>
      <c r="O7" s="115"/>
      <c r="P7" s="115"/>
      <c r="Q7" s="115"/>
      <c r="R7" s="181"/>
      <c r="T7" s="48" t="s">
        <v>12</v>
      </c>
    </row>
    <row r="8" spans="1:20">
      <c r="A8" s="176" t="s">
        <v>258</v>
      </c>
      <c r="B8" s="115">
        <v>69</v>
      </c>
      <c r="C8" s="115"/>
      <c r="D8" s="115"/>
      <c r="E8" s="115">
        <v>82</v>
      </c>
      <c r="F8" s="115"/>
      <c r="G8" s="115"/>
      <c r="H8" s="115"/>
      <c r="I8" s="115">
        <v>88.3</v>
      </c>
      <c r="J8" s="115"/>
      <c r="K8" s="115"/>
      <c r="L8" s="115"/>
      <c r="M8" s="115"/>
      <c r="N8" s="115"/>
      <c r="O8" s="115"/>
      <c r="P8" s="115"/>
      <c r="Q8" s="115"/>
      <c r="R8" s="181"/>
      <c r="T8" s="48"/>
    </row>
    <row r="9" spans="1:20">
      <c r="A9" s="176" t="s">
        <v>11</v>
      </c>
      <c r="B9" s="115"/>
      <c r="C9" s="115"/>
      <c r="D9" s="115">
        <v>61.5</v>
      </c>
      <c r="E9" s="115"/>
      <c r="F9" s="115"/>
      <c r="G9" s="115"/>
      <c r="H9" s="115"/>
      <c r="I9" s="107">
        <v>77.900000000000006</v>
      </c>
      <c r="J9" s="107"/>
      <c r="K9" s="107"/>
      <c r="L9" s="107"/>
      <c r="M9" s="107">
        <v>86.6</v>
      </c>
      <c r="N9" s="115"/>
      <c r="O9" s="115"/>
      <c r="P9" s="115"/>
      <c r="Q9" s="115"/>
      <c r="R9" s="181"/>
    </row>
    <row r="10" spans="1:20">
      <c r="A10" s="176" t="s">
        <v>10</v>
      </c>
      <c r="B10" s="115"/>
      <c r="C10" s="115"/>
      <c r="D10" s="115"/>
      <c r="E10" s="107">
        <v>99.5</v>
      </c>
      <c r="F10" s="107">
        <v>99.5</v>
      </c>
      <c r="G10" s="115">
        <v>99</v>
      </c>
      <c r="H10" s="107">
        <v>99.7</v>
      </c>
      <c r="I10" s="107">
        <v>99.6</v>
      </c>
      <c r="J10" s="107">
        <v>99.7</v>
      </c>
      <c r="K10" s="107">
        <v>99.8</v>
      </c>
      <c r="L10" s="107">
        <v>99.7</v>
      </c>
      <c r="M10" s="107">
        <v>99.8</v>
      </c>
      <c r="N10" s="107">
        <v>99.8</v>
      </c>
      <c r="O10" s="107">
        <v>99.7</v>
      </c>
      <c r="P10" s="107">
        <v>99.8</v>
      </c>
      <c r="Q10" s="107">
        <v>99.8</v>
      </c>
      <c r="R10" s="181"/>
    </row>
    <row r="11" spans="1:20">
      <c r="A11" s="176" t="s">
        <v>9</v>
      </c>
      <c r="B11" s="115"/>
      <c r="C11" s="115">
        <v>68</v>
      </c>
      <c r="D11" s="115"/>
      <c r="E11" s="115">
        <v>71.400000000000006</v>
      </c>
      <c r="F11" s="115"/>
      <c r="G11" s="115"/>
      <c r="H11" s="115"/>
      <c r="I11" s="107">
        <v>87.4</v>
      </c>
      <c r="J11" s="107"/>
      <c r="K11" s="107">
        <v>89.8</v>
      </c>
      <c r="L11" s="107"/>
      <c r="M11" s="107"/>
      <c r="N11" s="107"/>
      <c r="O11" s="107">
        <v>96.4</v>
      </c>
      <c r="P11" s="115"/>
      <c r="Q11" s="115"/>
      <c r="R11" s="181"/>
    </row>
    <row r="12" spans="1:20">
      <c r="A12" s="176" t="s">
        <v>8</v>
      </c>
      <c r="B12" s="115"/>
      <c r="C12" s="115">
        <v>99.5</v>
      </c>
      <c r="D12" s="115">
        <v>99.4</v>
      </c>
      <c r="E12" s="107">
        <v>99.5</v>
      </c>
      <c r="F12" s="107">
        <v>99.5</v>
      </c>
      <c r="G12" s="115">
        <v>99</v>
      </c>
      <c r="H12" s="107">
        <v>99.7</v>
      </c>
      <c r="I12" s="107">
        <v>99.6</v>
      </c>
      <c r="J12" s="107">
        <v>99.7</v>
      </c>
      <c r="K12" s="107">
        <v>99.8</v>
      </c>
      <c r="L12" s="107">
        <v>99.7</v>
      </c>
      <c r="M12" s="107">
        <v>99.8</v>
      </c>
      <c r="N12" s="107">
        <v>99.8</v>
      </c>
      <c r="O12" s="107">
        <v>99.7</v>
      </c>
      <c r="P12" s="107">
        <v>99.8</v>
      </c>
      <c r="Q12" s="107">
        <v>99.8</v>
      </c>
      <c r="R12" s="205">
        <v>99.8</v>
      </c>
    </row>
    <row r="13" spans="1:20">
      <c r="A13" s="176" t="s">
        <v>6</v>
      </c>
      <c r="B13" s="115"/>
      <c r="C13" s="115">
        <v>55.3</v>
      </c>
      <c r="D13" s="115"/>
      <c r="E13" s="115"/>
      <c r="F13" s="115">
        <v>54.3</v>
      </c>
      <c r="G13" s="115"/>
      <c r="H13" s="107"/>
      <c r="I13" s="107"/>
      <c r="J13" s="115">
        <v>73</v>
      </c>
      <c r="K13" s="107"/>
      <c r="L13" s="107"/>
      <c r="M13" s="107"/>
      <c r="N13" s="107"/>
      <c r="O13" s="107"/>
      <c r="P13" s="115"/>
      <c r="Q13" s="115">
        <v>67.5</v>
      </c>
      <c r="R13" s="181"/>
    </row>
    <row r="14" spans="1:20">
      <c r="A14" s="176" t="s">
        <v>25</v>
      </c>
      <c r="B14" s="115">
        <v>81.400000000000006</v>
      </c>
      <c r="C14" s="115"/>
      <c r="D14" s="115"/>
      <c r="E14" s="115"/>
      <c r="F14" s="115"/>
      <c r="G14" s="115"/>
      <c r="H14" s="107">
        <v>88.2</v>
      </c>
      <c r="I14" s="107"/>
      <c r="J14" s="107"/>
      <c r="K14" s="107"/>
      <c r="L14" s="107"/>
      <c r="M14" s="107"/>
      <c r="N14" s="107"/>
      <c r="O14" s="107"/>
      <c r="P14" s="115"/>
      <c r="Q14" s="115"/>
      <c r="R14" s="181"/>
    </row>
    <row r="15" spans="1:20">
      <c r="A15" s="176" t="s">
        <v>4</v>
      </c>
      <c r="B15" s="115">
        <v>100</v>
      </c>
      <c r="C15" s="115">
        <v>100</v>
      </c>
      <c r="D15" s="115">
        <v>99</v>
      </c>
      <c r="E15" s="115">
        <v>99</v>
      </c>
      <c r="F15" s="115">
        <v>99</v>
      </c>
      <c r="G15" s="115">
        <v>99</v>
      </c>
      <c r="H15" s="107"/>
      <c r="I15" s="107"/>
      <c r="J15" s="107"/>
      <c r="K15" s="107"/>
      <c r="L15" s="107"/>
      <c r="M15" s="107"/>
      <c r="N15" s="107">
        <v>98.8</v>
      </c>
      <c r="O15" s="107">
        <v>99.5</v>
      </c>
      <c r="P15" s="115"/>
      <c r="Q15" s="115">
        <v>99</v>
      </c>
      <c r="R15" s="181">
        <v>100</v>
      </c>
    </row>
    <row r="16" spans="1:20">
      <c r="A16" s="176" t="s">
        <v>3</v>
      </c>
      <c r="B16" s="115"/>
      <c r="C16" s="115">
        <v>94.3</v>
      </c>
      <c r="D16" s="115"/>
      <c r="E16" s="115"/>
      <c r="F16" s="115"/>
      <c r="G16" s="115"/>
      <c r="H16" s="107"/>
      <c r="I16" s="107"/>
      <c r="J16" s="107"/>
      <c r="K16" s="107">
        <v>96.7</v>
      </c>
      <c r="L16" s="107"/>
      <c r="M16" s="107"/>
      <c r="N16" s="107"/>
      <c r="O16" s="107"/>
      <c r="P16" s="115"/>
      <c r="Q16" s="115"/>
      <c r="R16" s="181"/>
    </row>
    <row r="17" spans="1:20">
      <c r="A17" s="176" t="s">
        <v>65</v>
      </c>
      <c r="B17" s="115"/>
      <c r="C17" s="115"/>
      <c r="D17" s="115"/>
      <c r="E17" s="115">
        <v>48.9</v>
      </c>
      <c r="F17" s="115"/>
      <c r="G17" s="115">
        <v>61.4</v>
      </c>
      <c r="H17" s="115"/>
      <c r="I17" s="115"/>
      <c r="J17" s="115"/>
      <c r="K17" s="115">
        <v>63.5</v>
      </c>
      <c r="L17" s="115"/>
      <c r="M17" s="115"/>
      <c r="N17" s="115"/>
      <c r="O17" s="115"/>
      <c r="P17" s="115"/>
      <c r="Q17" s="115">
        <v>85</v>
      </c>
      <c r="R17" s="181"/>
    </row>
    <row r="18" spans="1:20">
      <c r="A18" s="176" t="s">
        <v>2</v>
      </c>
      <c r="B18" s="115">
        <v>45.2</v>
      </c>
      <c r="C18" s="115"/>
      <c r="D18" s="115"/>
      <c r="E18" s="115"/>
      <c r="F18" s="115"/>
      <c r="G18" s="115"/>
      <c r="H18" s="115"/>
      <c r="I18" s="115">
        <v>63.3</v>
      </c>
      <c r="J18" s="107"/>
      <c r="K18" s="107"/>
      <c r="L18" s="107"/>
      <c r="M18" s="107">
        <v>80.400000000000006</v>
      </c>
      <c r="N18" s="107">
        <v>80.400000000000006</v>
      </c>
      <c r="O18" s="115"/>
      <c r="P18" s="115"/>
      <c r="Q18" s="115"/>
      <c r="R18" s="181"/>
    </row>
    <row r="19" spans="1:20" ht="15" thickBot="1">
      <c r="A19" s="187" t="s">
        <v>40</v>
      </c>
      <c r="B19" s="182"/>
      <c r="C19" s="182"/>
      <c r="D19" s="182">
        <v>60.2</v>
      </c>
      <c r="E19" s="182"/>
      <c r="F19" s="182">
        <v>66.2</v>
      </c>
      <c r="G19" s="182"/>
      <c r="H19" s="182"/>
      <c r="I19" s="182">
        <v>80</v>
      </c>
      <c r="J19" s="340">
        <v>78.099999999999994</v>
      </c>
      <c r="K19" s="340"/>
      <c r="L19" s="340"/>
      <c r="M19" s="340"/>
      <c r="N19" s="340">
        <v>86</v>
      </c>
      <c r="O19" s="182"/>
      <c r="P19" s="182"/>
      <c r="Q19" s="182"/>
      <c r="R19" s="183"/>
    </row>
    <row r="20" spans="1:20">
      <c r="A20" s="150"/>
      <c r="B20" s="24"/>
      <c r="C20" s="24"/>
      <c r="D20" s="24"/>
      <c r="E20" s="24"/>
      <c r="F20" s="24"/>
      <c r="G20" s="24"/>
      <c r="H20" s="24"/>
      <c r="I20" s="24"/>
      <c r="J20" s="24"/>
      <c r="K20" s="24"/>
      <c r="L20" s="24"/>
      <c r="M20" s="24"/>
    </row>
    <row r="21" spans="1:20" ht="15" customHeight="1">
      <c r="A21" s="149" t="s">
        <v>64</v>
      </c>
      <c r="B21" s="24"/>
      <c r="C21" s="24"/>
      <c r="D21" s="24"/>
      <c r="E21" s="24"/>
      <c r="F21" s="24"/>
      <c r="G21" s="24"/>
      <c r="H21" s="24"/>
      <c r="I21" s="24"/>
      <c r="J21" s="24"/>
      <c r="K21" s="24"/>
      <c r="L21" s="24"/>
      <c r="M21" s="24"/>
    </row>
    <row r="22" spans="1:20" ht="15" hidden="1" customHeight="1">
      <c r="A22" s="685" t="s">
        <v>318</v>
      </c>
      <c r="B22" s="685"/>
      <c r="C22" s="685"/>
      <c r="D22" s="685"/>
      <c r="E22" s="685"/>
      <c r="F22" s="685"/>
      <c r="G22" s="685"/>
      <c r="H22" s="685"/>
      <c r="I22" s="685"/>
      <c r="J22" s="685"/>
      <c r="K22" s="685"/>
      <c r="L22" s="685"/>
      <c r="M22" s="685"/>
      <c r="N22" s="685"/>
      <c r="O22" s="164"/>
      <c r="P22" s="164"/>
      <c r="Q22" s="164"/>
      <c r="R22" s="164"/>
    </row>
    <row r="23" spans="1:20" ht="15" hidden="1" customHeight="1">
      <c r="A23" s="685"/>
      <c r="B23" s="685"/>
      <c r="C23" s="685"/>
      <c r="D23" s="685"/>
      <c r="E23" s="685"/>
      <c r="F23" s="685"/>
      <c r="G23" s="685"/>
      <c r="H23" s="685"/>
      <c r="I23" s="685"/>
      <c r="J23" s="685"/>
      <c r="K23" s="685"/>
      <c r="L23" s="685"/>
      <c r="M23" s="685"/>
      <c r="N23" s="685"/>
      <c r="O23" s="164"/>
      <c r="P23" s="164"/>
      <c r="Q23" s="164"/>
      <c r="R23" s="164"/>
    </row>
    <row r="24" spans="1:20" ht="15" hidden="1" customHeight="1">
      <c r="A24" s="685"/>
      <c r="B24" s="685"/>
      <c r="C24" s="685"/>
      <c r="D24" s="685"/>
      <c r="E24" s="685"/>
      <c r="F24" s="685"/>
      <c r="G24" s="685"/>
      <c r="H24" s="685"/>
      <c r="I24" s="685"/>
      <c r="J24" s="685"/>
      <c r="K24" s="685"/>
      <c r="L24" s="685"/>
      <c r="M24" s="685"/>
      <c r="N24" s="685"/>
      <c r="O24" s="164"/>
      <c r="P24" s="164"/>
      <c r="Q24" s="164"/>
      <c r="R24" s="164"/>
    </row>
    <row r="25" spans="1:20" hidden="1">
      <c r="A25" s="685" t="s">
        <v>369</v>
      </c>
      <c r="B25" s="685"/>
      <c r="C25" s="685"/>
      <c r="D25" s="685"/>
      <c r="E25" s="685"/>
      <c r="F25" s="685"/>
      <c r="G25" s="685"/>
      <c r="H25" s="685"/>
      <c r="I25" s="685"/>
      <c r="J25" s="685"/>
      <c r="K25" s="685"/>
      <c r="L25" s="685"/>
      <c r="M25" s="685"/>
      <c r="N25" s="685"/>
      <c r="O25" s="164"/>
      <c r="P25" s="164"/>
      <c r="Q25" s="164"/>
      <c r="R25" s="164"/>
      <c r="T25" s="633"/>
    </row>
    <row r="26" spans="1:20" hidden="1">
      <c r="A26" s="685"/>
      <c r="B26" s="685"/>
      <c r="C26" s="685"/>
      <c r="D26" s="685"/>
      <c r="E26" s="685"/>
      <c r="F26" s="685"/>
      <c r="G26" s="685"/>
      <c r="H26" s="685"/>
      <c r="I26" s="685"/>
      <c r="J26" s="685"/>
      <c r="K26" s="685"/>
      <c r="L26" s="685"/>
      <c r="M26" s="685"/>
      <c r="N26" s="685"/>
      <c r="O26" s="164"/>
      <c r="P26" s="164"/>
      <c r="Q26" s="164"/>
      <c r="R26" s="164"/>
    </row>
    <row r="27" spans="1:20" ht="12" hidden="1" customHeight="1">
      <c r="A27" s="685"/>
      <c r="B27" s="685"/>
      <c r="C27" s="685"/>
      <c r="D27" s="685"/>
      <c r="E27" s="685"/>
      <c r="F27" s="685"/>
      <c r="G27" s="685"/>
      <c r="H27" s="685"/>
      <c r="I27" s="685"/>
      <c r="J27" s="685"/>
      <c r="K27" s="685"/>
      <c r="L27" s="685"/>
      <c r="M27" s="685"/>
      <c r="N27" s="685"/>
      <c r="O27" s="164"/>
      <c r="P27" s="164"/>
      <c r="Q27" s="164"/>
      <c r="R27" s="164"/>
    </row>
    <row r="28" spans="1:20" ht="32.4" customHeight="1">
      <c r="A28" s="685" t="s">
        <v>606</v>
      </c>
      <c r="B28" s="685"/>
      <c r="C28" s="685"/>
      <c r="D28" s="685"/>
      <c r="E28" s="685"/>
      <c r="F28" s="685"/>
      <c r="G28" s="685"/>
      <c r="H28" s="685"/>
      <c r="I28" s="685"/>
      <c r="J28" s="685"/>
      <c r="K28" s="685"/>
      <c r="L28" s="685"/>
      <c r="M28" s="685"/>
      <c r="N28" s="164"/>
      <c r="O28" s="164"/>
      <c r="P28" s="164"/>
      <c r="Q28" s="164"/>
      <c r="R28" s="164"/>
    </row>
    <row r="29" spans="1:20" ht="38.4" customHeight="1">
      <c r="A29" s="719" t="s">
        <v>621</v>
      </c>
      <c r="B29" s="719"/>
      <c r="C29" s="719"/>
      <c r="D29" s="719"/>
      <c r="E29" s="719"/>
      <c r="F29" s="719"/>
      <c r="G29" s="719"/>
      <c r="H29" s="719"/>
      <c r="I29" s="719"/>
      <c r="J29" s="719"/>
      <c r="K29" s="719"/>
      <c r="L29" s="719"/>
      <c r="M29" s="719"/>
      <c r="N29" s="719"/>
      <c r="O29" s="719"/>
      <c r="P29" s="719"/>
      <c r="Q29" s="719"/>
      <c r="R29" s="719"/>
    </row>
    <row r="30" spans="1:20">
      <c r="A30" s="24"/>
      <c r="B30" s="24"/>
      <c r="C30" s="24"/>
      <c r="D30" s="24"/>
      <c r="E30" s="24"/>
      <c r="F30" s="24"/>
      <c r="G30" s="24"/>
      <c r="H30" s="24"/>
      <c r="I30" s="24"/>
      <c r="J30" s="24"/>
      <c r="K30" s="24"/>
      <c r="L30" s="24"/>
      <c r="M30" s="24"/>
    </row>
  </sheetData>
  <mergeCells count="4">
    <mergeCell ref="A22:N24"/>
    <mergeCell ref="A25:N27"/>
    <mergeCell ref="A28:M28"/>
    <mergeCell ref="A29:R29"/>
  </mergeCells>
  <hyperlinks>
    <hyperlink ref="T7" location="Content!B37" display="Back to Content Page" xr:uid="{00000000-0004-0000-5000-000000000000}"/>
  </hyperlinks>
  <pageMargins left="0.7" right="0.7" top="0.75" bottom="0.75" header="0.3" footer="0.3"/>
  <pageSetup scale="89" orientation="landscape" r:id="rId1"/>
  <headerFoot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T38"/>
  <sheetViews>
    <sheetView zoomScale="95" zoomScaleNormal="95" workbookViewId="0">
      <selection activeCell="A35" sqref="A35"/>
    </sheetView>
  </sheetViews>
  <sheetFormatPr defaultColWidth="9.21875" defaultRowHeight="14.4"/>
  <cols>
    <col min="1" max="1" width="33.77734375" customWidth="1"/>
    <col min="2" max="13" width="7" customWidth="1"/>
    <col min="14" max="18" width="7.109375" customWidth="1"/>
  </cols>
  <sheetData>
    <row r="1" spans="1:20">
      <c r="A1" s="16" t="s">
        <v>588</v>
      </c>
      <c r="B1" s="24"/>
      <c r="C1" s="24"/>
      <c r="D1" s="24"/>
      <c r="E1" s="24"/>
      <c r="F1" s="24"/>
      <c r="G1" s="24"/>
      <c r="H1" s="24"/>
      <c r="I1" s="24"/>
      <c r="J1" s="24"/>
      <c r="K1" s="24"/>
      <c r="L1" s="24"/>
      <c r="M1" s="24"/>
    </row>
    <row r="2" spans="1:20" ht="15" thickBot="1">
      <c r="A2" s="44"/>
      <c r="B2" s="24"/>
      <c r="C2" s="24"/>
      <c r="D2" s="24"/>
      <c r="E2" s="24"/>
      <c r="F2" s="24"/>
      <c r="G2" s="24"/>
      <c r="H2" s="24"/>
      <c r="I2" s="24"/>
      <c r="J2" s="24"/>
      <c r="K2" s="24"/>
      <c r="L2" s="24"/>
      <c r="M2" s="24"/>
    </row>
    <row r="3" spans="1:20" s="49" customFormat="1">
      <c r="A3" s="334" t="s">
        <v>15</v>
      </c>
      <c r="B3" s="172">
        <v>2007</v>
      </c>
      <c r="C3" s="172">
        <v>2008</v>
      </c>
      <c r="D3" s="172">
        <v>2009</v>
      </c>
      <c r="E3" s="172">
        <v>2010</v>
      </c>
      <c r="F3" s="172">
        <v>2011</v>
      </c>
      <c r="G3" s="172">
        <v>2012</v>
      </c>
      <c r="H3" s="172">
        <v>2013</v>
      </c>
      <c r="I3" s="172">
        <v>2014</v>
      </c>
      <c r="J3" s="172">
        <v>2015</v>
      </c>
      <c r="K3" s="209">
        <v>2016</v>
      </c>
      <c r="L3" s="209">
        <v>2017</v>
      </c>
      <c r="M3" s="209">
        <v>2018</v>
      </c>
      <c r="N3" s="209">
        <v>2019</v>
      </c>
      <c r="O3" s="209">
        <v>2020</v>
      </c>
      <c r="P3" s="209">
        <v>2021</v>
      </c>
      <c r="Q3" s="209">
        <v>2022</v>
      </c>
      <c r="R3" s="180">
        <v>2023</v>
      </c>
    </row>
    <row r="4" spans="1:20">
      <c r="A4" s="176" t="s">
        <v>14</v>
      </c>
      <c r="B4" s="115">
        <v>79.8</v>
      </c>
      <c r="C4" s="115"/>
      <c r="D4" s="115"/>
      <c r="E4" s="115"/>
      <c r="F4" s="115"/>
      <c r="G4" s="115"/>
      <c r="H4" s="115"/>
      <c r="I4" s="115"/>
      <c r="J4" s="115"/>
      <c r="K4" s="115">
        <v>81.599999999999994</v>
      </c>
      <c r="L4" s="115"/>
      <c r="M4" s="115"/>
      <c r="N4" s="115" t="s">
        <v>16</v>
      </c>
      <c r="O4" s="115"/>
      <c r="P4" s="115"/>
      <c r="Q4" s="115"/>
      <c r="R4" s="181"/>
    </row>
    <row r="5" spans="1:20">
      <c r="A5" s="176" t="s">
        <v>13</v>
      </c>
      <c r="B5" s="115">
        <v>94.1</v>
      </c>
      <c r="C5" s="115"/>
      <c r="D5" s="115"/>
      <c r="E5" s="115"/>
      <c r="F5" s="115"/>
      <c r="G5" s="115"/>
      <c r="H5" s="115"/>
      <c r="I5" s="115"/>
      <c r="J5" s="115"/>
      <c r="K5" s="115">
        <v>94.1</v>
      </c>
      <c r="L5" s="115"/>
      <c r="M5" s="115"/>
      <c r="N5" s="115"/>
      <c r="O5" s="115"/>
      <c r="P5" s="115"/>
      <c r="Q5" s="115"/>
      <c r="R5" s="181"/>
    </row>
    <row r="6" spans="1:20">
      <c r="A6" s="176" t="s">
        <v>259</v>
      </c>
      <c r="B6" s="115"/>
      <c r="C6" s="115"/>
      <c r="D6" s="115"/>
      <c r="E6" s="115"/>
      <c r="F6" s="115"/>
      <c r="G6" s="115">
        <v>92.1</v>
      </c>
      <c r="H6" s="115"/>
      <c r="I6" s="115"/>
      <c r="J6" s="115"/>
      <c r="K6" s="115"/>
      <c r="L6" s="115"/>
      <c r="M6" s="115"/>
      <c r="N6" s="115"/>
      <c r="O6" s="115"/>
      <c r="P6" s="115"/>
      <c r="Q6" s="115"/>
      <c r="R6" s="181"/>
    </row>
    <row r="7" spans="1:20">
      <c r="A7" s="176" t="s">
        <v>85</v>
      </c>
      <c r="B7" s="115">
        <v>85.3</v>
      </c>
      <c r="C7" s="115"/>
      <c r="D7" s="115"/>
      <c r="E7" s="115">
        <v>87.3</v>
      </c>
      <c r="F7" s="115"/>
      <c r="G7" s="115"/>
      <c r="H7" s="115"/>
      <c r="I7" s="115">
        <v>88.4</v>
      </c>
      <c r="J7" s="115"/>
      <c r="K7" s="115"/>
      <c r="L7" s="115"/>
      <c r="M7" s="115">
        <v>82</v>
      </c>
      <c r="N7" s="115"/>
      <c r="O7" s="115"/>
      <c r="P7" s="115"/>
      <c r="Q7" s="115"/>
      <c r="R7" s="181">
        <v>83.5</v>
      </c>
      <c r="T7" s="48" t="s">
        <v>12</v>
      </c>
    </row>
    <row r="8" spans="1:20">
      <c r="A8" s="176" t="s">
        <v>258</v>
      </c>
      <c r="B8" s="115">
        <v>84.8</v>
      </c>
      <c r="C8" s="115"/>
      <c r="D8" s="115"/>
      <c r="E8" s="115">
        <v>96.8</v>
      </c>
      <c r="F8" s="115"/>
      <c r="G8" s="115"/>
      <c r="H8" s="115"/>
      <c r="I8" s="115">
        <v>98.5</v>
      </c>
      <c r="J8" s="115"/>
      <c r="K8" s="115"/>
      <c r="L8" s="115"/>
      <c r="M8" s="115"/>
      <c r="N8" s="115"/>
      <c r="O8" s="115"/>
      <c r="P8" s="115"/>
      <c r="Q8" s="115"/>
      <c r="R8" s="181"/>
      <c r="T8" s="48"/>
    </row>
    <row r="9" spans="1:20">
      <c r="A9" s="176" t="s">
        <v>11</v>
      </c>
      <c r="B9" s="115"/>
      <c r="C9" s="115"/>
      <c r="D9" s="115">
        <v>91.8</v>
      </c>
      <c r="E9" s="115"/>
      <c r="F9" s="115"/>
      <c r="G9" s="115"/>
      <c r="H9" s="115"/>
      <c r="I9" s="115">
        <v>95.2</v>
      </c>
      <c r="J9" s="115"/>
      <c r="K9" s="115"/>
      <c r="L9" s="115"/>
      <c r="M9" s="115"/>
      <c r="N9" s="115"/>
      <c r="O9" s="115"/>
      <c r="P9" s="115"/>
      <c r="Q9" s="115"/>
      <c r="R9" s="181"/>
    </row>
    <row r="10" spans="1:20">
      <c r="A10" s="176" t="s">
        <v>10</v>
      </c>
      <c r="B10" s="115"/>
      <c r="C10" s="115"/>
      <c r="D10" s="115">
        <v>86.3</v>
      </c>
      <c r="E10" s="115"/>
      <c r="F10" s="115"/>
      <c r="G10" s="115"/>
      <c r="H10" s="115">
        <v>82.1</v>
      </c>
      <c r="I10" s="115">
        <v>100</v>
      </c>
      <c r="J10" s="115">
        <v>100</v>
      </c>
      <c r="K10" s="115">
        <v>100</v>
      </c>
      <c r="L10" s="115">
        <v>100</v>
      </c>
      <c r="M10" s="115">
        <v>100</v>
      </c>
      <c r="N10" s="115">
        <v>100</v>
      </c>
      <c r="O10" s="115">
        <v>100</v>
      </c>
      <c r="P10" s="115">
        <v>100</v>
      </c>
      <c r="Q10" s="115">
        <v>100</v>
      </c>
      <c r="R10" s="181"/>
    </row>
    <row r="11" spans="1:20">
      <c r="A11" s="176" t="s">
        <v>9</v>
      </c>
      <c r="B11" s="115"/>
      <c r="C11" s="115"/>
      <c r="D11" s="115"/>
      <c r="E11" s="115">
        <v>94.7</v>
      </c>
      <c r="F11" s="115"/>
      <c r="G11" s="115"/>
      <c r="H11" s="115"/>
      <c r="I11" s="115">
        <v>96.1</v>
      </c>
      <c r="J11" s="115"/>
      <c r="K11" s="115">
        <v>94.8</v>
      </c>
      <c r="L11" s="115">
        <v>97.6</v>
      </c>
      <c r="M11" s="115"/>
      <c r="N11" s="115"/>
      <c r="O11" s="115"/>
      <c r="P11" s="115"/>
      <c r="Q11" s="115"/>
      <c r="R11" s="181"/>
    </row>
    <row r="12" spans="1:20">
      <c r="A12" s="176" t="s">
        <v>8</v>
      </c>
      <c r="B12" s="115"/>
      <c r="C12" s="115"/>
      <c r="D12" s="115"/>
      <c r="E12" s="115"/>
      <c r="F12" s="115"/>
      <c r="G12" s="115"/>
      <c r="H12" s="115"/>
      <c r="I12" s="115">
        <v>100</v>
      </c>
      <c r="J12" s="115">
        <v>100</v>
      </c>
      <c r="K12" s="115">
        <v>100</v>
      </c>
      <c r="L12" s="115">
        <v>100</v>
      </c>
      <c r="M12" s="115">
        <v>100</v>
      </c>
      <c r="N12" s="115">
        <v>100</v>
      </c>
      <c r="O12" s="115">
        <v>100</v>
      </c>
      <c r="P12" s="115">
        <v>100</v>
      </c>
      <c r="Q12" s="115">
        <v>100</v>
      </c>
      <c r="R12" s="181"/>
    </row>
    <row r="13" spans="1:20">
      <c r="A13" s="176" t="s">
        <v>6</v>
      </c>
      <c r="B13" s="115"/>
      <c r="C13" s="115">
        <v>92.3</v>
      </c>
      <c r="D13" s="115"/>
      <c r="E13" s="115"/>
      <c r="F13" s="107">
        <v>89.7</v>
      </c>
      <c r="G13" s="107"/>
      <c r="H13" s="107"/>
      <c r="I13" s="107"/>
      <c r="J13" s="107">
        <v>87.1</v>
      </c>
      <c r="K13" s="107"/>
      <c r="L13" s="107"/>
      <c r="M13" s="107"/>
      <c r="N13" s="107"/>
      <c r="O13" s="107"/>
      <c r="P13" s="107"/>
      <c r="Q13" s="107">
        <v>82.4</v>
      </c>
      <c r="R13" s="181"/>
    </row>
    <row r="14" spans="1:20">
      <c r="A14" s="176" t="s">
        <v>25</v>
      </c>
      <c r="B14" s="115">
        <v>94.6</v>
      </c>
      <c r="C14" s="115"/>
      <c r="D14" s="115"/>
      <c r="E14" s="115"/>
      <c r="F14" s="115"/>
      <c r="G14" s="115"/>
      <c r="H14" s="115">
        <v>96.6</v>
      </c>
      <c r="I14" s="115"/>
      <c r="J14" s="115"/>
      <c r="K14" s="115"/>
      <c r="L14" s="115"/>
      <c r="M14" s="115"/>
      <c r="N14" s="115"/>
      <c r="O14" s="115"/>
      <c r="P14" s="115"/>
      <c r="Q14" s="115"/>
      <c r="R14" s="181"/>
    </row>
    <row r="15" spans="1:20">
      <c r="A15" s="176" t="s">
        <v>4</v>
      </c>
      <c r="B15" s="115"/>
      <c r="C15" s="115"/>
      <c r="D15" s="115"/>
      <c r="E15" s="115"/>
      <c r="F15" s="115"/>
      <c r="G15" s="115"/>
      <c r="H15" s="115"/>
      <c r="I15" s="115"/>
      <c r="J15" s="115"/>
      <c r="K15" s="115"/>
      <c r="L15" s="115"/>
      <c r="M15" s="115"/>
      <c r="N15" s="115"/>
      <c r="O15" s="115"/>
      <c r="P15" s="115"/>
      <c r="Q15" s="115">
        <v>100</v>
      </c>
      <c r="R15" s="181">
        <v>100</v>
      </c>
    </row>
    <row r="16" spans="1:20">
      <c r="A16" s="176" t="s">
        <v>3</v>
      </c>
      <c r="B16" s="115"/>
      <c r="C16" s="115">
        <v>97.1</v>
      </c>
      <c r="D16" s="115"/>
      <c r="E16" s="115"/>
      <c r="F16" s="115"/>
      <c r="G16" s="115"/>
      <c r="H16" s="115"/>
      <c r="I16" s="115"/>
      <c r="J16" s="115"/>
      <c r="K16" s="115">
        <v>93.7</v>
      </c>
      <c r="L16" s="115"/>
      <c r="M16" s="115"/>
      <c r="N16" s="115"/>
      <c r="O16" s="115"/>
      <c r="P16" s="115"/>
      <c r="Q16" s="115"/>
      <c r="R16" s="181"/>
    </row>
    <row r="17" spans="1:18">
      <c r="A17" s="176" t="s">
        <v>65</v>
      </c>
      <c r="B17" s="115"/>
      <c r="C17" s="115">
        <v>75.8</v>
      </c>
      <c r="D17" s="115"/>
      <c r="E17" s="115">
        <v>87.8</v>
      </c>
      <c r="F17" s="115"/>
      <c r="G17" s="115"/>
      <c r="H17" s="115"/>
      <c r="I17" s="115"/>
      <c r="J17" s="115"/>
      <c r="K17" s="115">
        <v>98</v>
      </c>
      <c r="L17" s="115">
        <v>98</v>
      </c>
      <c r="M17" s="115"/>
      <c r="N17" s="115"/>
      <c r="O17" s="115"/>
      <c r="P17" s="115"/>
      <c r="Q17" s="115">
        <v>89.6</v>
      </c>
      <c r="R17" s="181"/>
    </row>
    <row r="18" spans="1:18">
      <c r="A18" s="176" t="s">
        <v>2</v>
      </c>
      <c r="B18" s="115">
        <v>93.7</v>
      </c>
      <c r="C18" s="115"/>
      <c r="D18" s="115"/>
      <c r="E18" s="115"/>
      <c r="F18" s="115"/>
      <c r="G18" s="115"/>
      <c r="H18" s="115"/>
      <c r="I18" s="115">
        <v>95.7</v>
      </c>
      <c r="J18" s="115"/>
      <c r="K18" s="115"/>
      <c r="L18" s="115"/>
      <c r="M18" s="115">
        <v>96.9</v>
      </c>
      <c r="N18" s="115"/>
      <c r="O18" s="115"/>
      <c r="P18" s="115"/>
      <c r="Q18" s="115"/>
      <c r="R18" s="181"/>
    </row>
    <row r="19" spans="1:18" ht="15" thickBot="1">
      <c r="A19" s="187" t="s">
        <v>40</v>
      </c>
      <c r="B19" s="182"/>
      <c r="C19" s="182"/>
      <c r="D19" s="182">
        <v>88.4</v>
      </c>
      <c r="E19" s="182"/>
      <c r="F19" s="182">
        <v>89.8</v>
      </c>
      <c r="G19" s="182"/>
      <c r="H19" s="182"/>
      <c r="I19" s="182">
        <v>93.7</v>
      </c>
      <c r="J19" s="182">
        <v>93.3</v>
      </c>
      <c r="K19" s="182"/>
      <c r="L19" s="182"/>
      <c r="M19" s="182"/>
      <c r="N19" s="182"/>
      <c r="O19" s="182"/>
      <c r="P19" s="182"/>
      <c r="Q19" s="182"/>
      <c r="R19" s="183"/>
    </row>
    <row r="20" spans="1:18">
      <c r="A20" s="150"/>
      <c r="B20" s="24"/>
      <c r="C20" s="24"/>
      <c r="D20" s="24"/>
      <c r="E20" s="24"/>
      <c r="F20" s="24"/>
      <c r="G20" s="24"/>
      <c r="H20" s="24"/>
      <c r="I20" s="24"/>
      <c r="J20" s="24"/>
      <c r="K20" s="24"/>
      <c r="L20" s="24"/>
      <c r="M20" s="24"/>
    </row>
    <row r="21" spans="1:18" ht="15" customHeight="1">
      <c r="A21" s="149" t="s">
        <v>64</v>
      </c>
      <c r="B21" s="24"/>
      <c r="C21" s="24"/>
      <c r="D21" s="24"/>
      <c r="E21" s="24"/>
      <c r="F21" s="24"/>
      <c r="G21" s="24"/>
      <c r="H21" s="24"/>
      <c r="I21" s="24"/>
      <c r="J21" s="24"/>
      <c r="K21" s="24"/>
      <c r="L21" s="24"/>
      <c r="M21" s="24"/>
    </row>
    <row r="22" spans="1:18" ht="15" hidden="1" customHeight="1">
      <c r="A22" s="685" t="s">
        <v>318</v>
      </c>
      <c r="B22" s="685"/>
      <c r="C22" s="685"/>
      <c r="D22" s="685"/>
      <c r="E22" s="685"/>
      <c r="F22" s="685"/>
      <c r="G22" s="685"/>
      <c r="H22" s="685"/>
      <c r="I22" s="685"/>
      <c r="J22" s="685"/>
      <c r="K22" s="685"/>
      <c r="L22" s="685"/>
      <c r="M22" s="685"/>
      <c r="N22" s="685"/>
      <c r="O22" s="164"/>
      <c r="P22" s="164"/>
    </row>
    <row r="23" spans="1:18" ht="15" hidden="1" customHeight="1">
      <c r="A23" s="685"/>
      <c r="B23" s="685"/>
      <c r="C23" s="685"/>
      <c r="D23" s="685"/>
      <c r="E23" s="685"/>
      <c r="F23" s="685"/>
      <c r="G23" s="685"/>
      <c r="H23" s="685"/>
      <c r="I23" s="685"/>
      <c r="J23" s="685"/>
      <c r="K23" s="685"/>
      <c r="L23" s="685"/>
      <c r="M23" s="685"/>
      <c r="N23" s="685"/>
      <c r="O23" s="164"/>
      <c r="P23" s="164"/>
    </row>
    <row r="24" spans="1:18" ht="2.25" customHeight="1">
      <c r="A24" s="685"/>
      <c r="B24" s="685"/>
      <c r="C24" s="685"/>
      <c r="D24" s="685"/>
      <c r="E24" s="685"/>
      <c r="F24" s="685"/>
      <c r="G24" s="685"/>
      <c r="H24" s="685"/>
      <c r="I24" s="685"/>
      <c r="J24" s="685"/>
      <c r="K24" s="685"/>
      <c r="L24" s="685"/>
      <c r="M24" s="685"/>
      <c r="N24" s="685"/>
      <c r="O24" s="164"/>
      <c r="P24" s="164"/>
    </row>
    <row r="25" spans="1:18">
      <c r="A25" s="685" t="s">
        <v>606</v>
      </c>
      <c r="B25" s="685"/>
      <c r="C25" s="685"/>
      <c r="D25" s="685"/>
      <c r="E25" s="685"/>
      <c r="F25" s="685"/>
      <c r="G25" s="685"/>
      <c r="H25" s="685"/>
      <c r="I25" s="685"/>
      <c r="J25" s="685"/>
      <c r="K25" s="685"/>
      <c r="L25" s="685"/>
      <c r="M25" s="685"/>
      <c r="N25" s="685"/>
      <c r="O25" s="164"/>
      <c r="P25" s="164"/>
    </row>
    <row r="26" spans="1:18" ht="14.25" customHeight="1">
      <c r="A26" s="685"/>
      <c r="B26" s="685"/>
      <c r="C26" s="685"/>
      <c r="D26" s="685"/>
      <c r="E26" s="685"/>
      <c r="F26" s="685"/>
      <c r="G26" s="685"/>
      <c r="H26" s="685"/>
      <c r="I26" s="685"/>
      <c r="J26" s="685"/>
      <c r="K26" s="685"/>
      <c r="L26" s="685"/>
      <c r="M26" s="685"/>
      <c r="N26" s="685"/>
      <c r="O26" s="164"/>
      <c r="P26" s="164"/>
    </row>
    <row r="27" spans="1:18" hidden="1">
      <c r="A27" s="685"/>
      <c r="B27" s="685"/>
      <c r="C27" s="685"/>
      <c r="D27" s="685"/>
      <c r="E27" s="685"/>
      <c r="F27" s="685"/>
      <c r="G27" s="685"/>
      <c r="H27" s="685"/>
      <c r="I27" s="685"/>
      <c r="J27" s="685"/>
      <c r="K27" s="685"/>
      <c r="L27" s="685"/>
      <c r="M27" s="685"/>
      <c r="N27" s="685"/>
      <c r="O27" s="164"/>
      <c r="P27" s="164"/>
    </row>
    <row r="28" spans="1:18">
      <c r="A28" s="24"/>
      <c r="B28" s="24"/>
      <c r="C28" s="24"/>
      <c r="D28" s="24"/>
      <c r="E28" s="24"/>
      <c r="F28" s="24"/>
      <c r="G28" s="24"/>
      <c r="H28" s="24"/>
      <c r="I28" s="24"/>
      <c r="J28" s="24"/>
      <c r="K28" s="24"/>
      <c r="L28" s="24"/>
      <c r="M28" s="24"/>
    </row>
    <row r="29" spans="1:18" ht="22.8" customHeight="1">
      <c r="A29" s="719" t="s">
        <v>622</v>
      </c>
      <c r="B29" s="719"/>
      <c r="C29" s="719"/>
      <c r="D29" s="719"/>
      <c r="E29" s="719"/>
      <c r="F29" s="719"/>
      <c r="G29" s="719"/>
      <c r="H29" s="719"/>
      <c r="I29" s="719"/>
      <c r="J29" s="719"/>
      <c r="K29" s="719"/>
      <c r="L29" s="719"/>
      <c r="M29" s="719"/>
      <c r="N29" s="719"/>
      <c r="O29" s="719"/>
      <c r="P29" s="719"/>
      <c r="Q29" s="719"/>
      <c r="R29" s="719"/>
    </row>
    <row r="30" spans="1:18">
      <c r="A30" s="24"/>
      <c r="B30" s="24"/>
      <c r="C30" s="24"/>
      <c r="D30" s="24"/>
      <c r="E30" s="24"/>
      <c r="F30" s="24"/>
      <c r="G30" s="24"/>
      <c r="H30" s="24"/>
      <c r="I30" s="24"/>
      <c r="J30" s="24"/>
      <c r="K30" s="24"/>
      <c r="L30" s="24"/>
      <c r="M30" s="24"/>
    </row>
    <row r="31" spans="1:18">
      <c r="A31" s="24"/>
      <c r="B31" s="24"/>
      <c r="C31" s="24"/>
      <c r="D31" s="24"/>
      <c r="E31" s="24"/>
      <c r="F31" s="24"/>
      <c r="G31" s="24"/>
      <c r="H31" s="24"/>
      <c r="I31" s="24"/>
      <c r="J31" s="24"/>
      <c r="K31" s="24"/>
      <c r="L31" s="24"/>
      <c r="M31" s="24"/>
    </row>
    <row r="32" spans="1:18">
      <c r="A32" s="24"/>
      <c r="B32" s="24"/>
      <c r="C32" s="24"/>
      <c r="D32" s="24"/>
      <c r="E32" s="24"/>
      <c r="F32" s="24"/>
      <c r="G32" s="24"/>
      <c r="H32" s="24"/>
      <c r="I32" s="24"/>
      <c r="J32" s="24"/>
      <c r="K32" s="24"/>
      <c r="L32" s="24"/>
      <c r="M32" s="24"/>
    </row>
    <row r="33" spans="1:13">
      <c r="A33" s="24"/>
      <c r="B33" s="24"/>
      <c r="C33" s="24"/>
      <c r="D33" s="24"/>
      <c r="E33" s="24"/>
      <c r="F33" s="24"/>
      <c r="G33" s="24"/>
      <c r="H33" s="24"/>
      <c r="I33" s="24"/>
      <c r="J33" s="24"/>
      <c r="K33" s="24"/>
      <c r="L33" s="24"/>
      <c r="M33" s="24"/>
    </row>
    <row r="34" spans="1:13">
      <c r="A34" s="24"/>
      <c r="B34" s="24"/>
      <c r="C34" s="24"/>
      <c r="D34" s="24"/>
      <c r="E34" s="24"/>
      <c r="F34" s="24"/>
      <c r="G34" s="24"/>
      <c r="H34" s="24"/>
      <c r="I34" s="24"/>
      <c r="J34" s="24"/>
      <c r="K34" s="24"/>
      <c r="L34" s="24"/>
      <c r="M34" s="24"/>
    </row>
    <row r="35" spans="1:13">
      <c r="A35" s="24"/>
      <c r="B35" s="24"/>
      <c r="C35" s="24"/>
      <c r="D35" s="24"/>
      <c r="E35" s="24"/>
      <c r="F35" s="24"/>
      <c r="G35" s="24"/>
      <c r="H35" s="24"/>
      <c r="I35" s="24"/>
      <c r="J35" s="24"/>
      <c r="K35" s="24"/>
      <c r="L35" s="24"/>
      <c r="M35" s="24"/>
    </row>
    <row r="36" spans="1:13">
      <c r="A36" s="24"/>
      <c r="B36" s="24"/>
      <c r="C36" s="24"/>
      <c r="D36" s="24"/>
      <c r="E36" s="24"/>
      <c r="F36" s="24"/>
      <c r="G36" s="24"/>
      <c r="H36" s="24"/>
      <c r="I36" s="24"/>
      <c r="J36" s="24"/>
      <c r="K36" s="24"/>
      <c r="L36" s="24"/>
      <c r="M36" s="24"/>
    </row>
    <row r="37" spans="1:13">
      <c r="A37" s="24"/>
      <c r="B37" s="24"/>
      <c r="C37" s="24"/>
      <c r="D37" s="24"/>
      <c r="E37" s="24"/>
      <c r="F37" s="24"/>
      <c r="G37" s="24"/>
      <c r="H37" s="24"/>
      <c r="I37" s="24"/>
      <c r="J37" s="24"/>
      <c r="K37" s="24"/>
      <c r="L37" s="24"/>
      <c r="M37" s="24"/>
    </row>
    <row r="38" spans="1:13">
      <c r="A38" s="24"/>
      <c r="B38" s="24"/>
      <c r="C38" s="24"/>
      <c r="D38" s="24"/>
      <c r="E38" s="24"/>
      <c r="F38" s="24"/>
      <c r="G38" s="24"/>
      <c r="H38" s="24"/>
      <c r="I38" s="24"/>
      <c r="J38" s="24"/>
      <c r="K38" s="24"/>
      <c r="L38" s="24"/>
      <c r="M38" s="24"/>
    </row>
  </sheetData>
  <mergeCells count="3">
    <mergeCell ref="A22:N24"/>
    <mergeCell ref="A25:N27"/>
    <mergeCell ref="A29:R29"/>
  </mergeCells>
  <hyperlinks>
    <hyperlink ref="T7" location="Content!B37" display="Back to Content Page" xr:uid="{00000000-0004-0000-5100-000000000000}"/>
  </hyperlinks>
  <pageMargins left="0.7" right="0.7" top="0.75" bottom="0.75" header="0.3" footer="0.3"/>
  <pageSetup scale="89" orientation="landscape" r:id="rId1"/>
  <headerFoot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R32"/>
  <sheetViews>
    <sheetView topLeftCell="A6" zoomScaleNormal="100" workbookViewId="0">
      <selection activeCell="A33" sqref="A33:XFD35"/>
    </sheetView>
  </sheetViews>
  <sheetFormatPr defaultColWidth="9.21875" defaultRowHeight="14.4"/>
  <cols>
    <col min="1" max="1" width="33.77734375" customWidth="1"/>
    <col min="2" max="15" width="7" customWidth="1"/>
  </cols>
  <sheetData>
    <row r="1" spans="1:18">
      <c r="A1" s="16" t="s">
        <v>589</v>
      </c>
      <c r="B1" s="24"/>
      <c r="C1" s="24"/>
      <c r="D1" s="24"/>
      <c r="E1" s="24"/>
      <c r="F1" s="24"/>
      <c r="G1" s="24"/>
      <c r="H1" s="24"/>
      <c r="I1" s="24"/>
      <c r="J1" s="24"/>
      <c r="K1" s="24"/>
    </row>
    <row r="2" spans="1:18" ht="15" thickBot="1">
      <c r="A2" s="44"/>
      <c r="B2" s="24"/>
      <c r="C2" s="24"/>
      <c r="D2" s="24"/>
      <c r="E2" s="24"/>
      <c r="F2" s="24"/>
      <c r="G2" s="24"/>
      <c r="H2" s="24"/>
      <c r="I2" s="24"/>
      <c r="J2" s="24"/>
      <c r="K2" s="24"/>
    </row>
    <row r="3" spans="1:18" s="49" customFormat="1">
      <c r="A3" s="334" t="s">
        <v>15</v>
      </c>
      <c r="B3" s="172">
        <v>2010</v>
      </c>
      <c r="C3" s="172">
        <v>2011</v>
      </c>
      <c r="D3" s="172">
        <v>2012</v>
      </c>
      <c r="E3" s="172">
        <v>2013</v>
      </c>
      <c r="F3" s="172">
        <v>2014</v>
      </c>
      <c r="G3" s="172">
        <v>2015</v>
      </c>
      <c r="H3" s="209">
        <v>2016</v>
      </c>
      <c r="I3" s="209">
        <v>2017</v>
      </c>
      <c r="J3" s="209">
        <v>2018</v>
      </c>
      <c r="K3" s="209">
        <v>2019</v>
      </c>
      <c r="L3" s="209">
        <v>2020</v>
      </c>
      <c r="M3" s="209">
        <v>2021</v>
      </c>
      <c r="N3" s="209">
        <v>2022</v>
      </c>
      <c r="O3" s="180">
        <v>2023</v>
      </c>
    </row>
    <row r="4" spans="1:18">
      <c r="A4" s="176" t="s">
        <v>14</v>
      </c>
      <c r="B4" s="120">
        <v>79</v>
      </c>
      <c r="C4" s="120">
        <v>74</v>
      </c>
      <c r="D4" s="120">
        <v>73</v>
      </c>
      <c r="E4" s="120">
        <v>71</v>
      </c>
      <c r="F4" s="120">
        <v>72</v>
      </c>
      <c r="G4" s="120">
        <v>64</v>
      </c>
      <c r="H4" s="120">
        <v>40</v>
      </c>
      <c r="I4" s="120">
        <v>69</v>
      </c>
      <c r="J4" s="120">
        <v>72</v>
      </c>
      <c r="K4" s="120">
        <v>69</v>
      </c>
      <c r="L4" s="120">
        <v>58</v>
      </c>
      <c r="M4" s="120">
        <v>56</v>
      </c>
      <c r="N4" s="120">
        <v>60</v>
      </c>
      <c r="O4" s="218">
        <v>73</v>
      </c>
    </row>
    <row r="5" spans="1:18">
      <c r="A5" s="176" t="s">
        <v>13</v>
      </c>
      <c r="B5" s="120">
        <v>100</v>
      </c>
      <c r="C5" s="120">
        <v>99</v>
      </c>
      <c r="D5" s="120">
        <v>94</v>
      </c>
      <c r="E5" s="120">
        <v>94</v>
      </c>
      <c r="F5" s="120">
        <v>94</v>
      </c>
      <c r="G5" s="120">
        <v>89</v>
      </c>
      <c r="H5" s="120">
        <v>83</v>
      </c>
      <c r="I5" s="120">
        <v>80</v>
      </c>
      <c r="J5" s="120">
        <v>77</v>
      </c>
      <c r="K5" s="120">
        <v>75</v>
      </c>
      <c r="L5" s="120">
        <v>79</v>
      </c>
      <c r="M5" s="120">
        <v>65</v>
      </c>
      <c r="N5" s="120">
        <v>67.5</v>
      </c>
      <c r="O5" s="218">
        <v>75</v>
      </c>
    </row>
    <row r="6" spans="1:18">
      <c r="A6" s="176" t="s">
        <v>259</v>
      </c>
      <c r="B6" s="120">
        <v>76</v>
      </c>
      <c r="C6" s="120">
        <v>78</v>
      </c>
      <c r="D6" s="120">
        <v>79</v>
      </c>
      <c r="E6" s="120">
        <v>80</v>
      </c>
      <c r="F6" s="120">
        <v>81</v>
      </c>
      <c r="G6" s="120">
        <v>80</v>
      </c>
      <c r="H6" s="120">
        <v>84</v>
      </c>
      <c r="I6" s="120">
        <v>85</v>
      </c>
      <c r="J6" s="120">
        <v>84</v>
      </c>
      <c r="K6" s="120">
        <v>87</v>
      </c>
      <c r="L6" s="120">
        <v>86</v>
      </c>
      <c r="M6" s="120">
        <v>85</v>
      </c>
      <c r="N6" s="120">
        <v>85</v>
      </c>
      <c r="O6" s="218">
        <v>85</v>
      </c>
    </row>
    <row r="7" spans="1:18">
      <c r="A7" s="176" t="s">
        <v>85</v>
      </c>
      <c r="B7" s="120">
        <v>83</v>
      </c>
      <c r="C7" s="120">
        <v>65</v>
      </c>
      <c r="D7" s="120">
        <v>83</v>
      </c>
      <c r="E7" s="120">
        <v>85</v>
      </c>
      <c r="F7" s="120">
        <v>80</v>
      </c>
      <c r="G7" s="120">
        <v>79</v>
      </c>
      <c r="H7" s="120">
        <v>83</v>
      </c>
      <c r="I7" s="120">
        <v>85</v>
      </c>
      <c r="J7" s="120">
        <v>86</v>
      </c>
      <c r="K7" s="120">
        <v>84</v>
      </c>
      <c r="L7" s="120">
        <v>83</v>
      </c>
      <c r="M7" s="120">
        <v>67</v>
      </c>
      <c r="N7" s="120">
        <v>77</v>
      </c>
      <c r="O7" s="218">
        <v>77</v>
      </c>
      <c r="R7" s="48" t="s">
        <v>12</v>
      </c>
    </row>
    <row r="8" spans="1:18">
      <c r="A8" s="176" t="s">
        <v>258</v>
      </c>
      <c r="B8" s="120">
        <v>98</v>
      </c>
      <c r="C8" s="120">
        <v>98</v>
      </c>
      <c r="D8" s="120">
        <v>99</v>
      </c>
      <c r="E8" s="120">
        <v>99</v>
      </c>
      <c r="F8" s="120">
        <v>99</v>
      </c>
      <c r="G8" s="120">
        <v>98</v>
      </c>
      <c r="H8" s="120">
        <v>97</v>
      </c>
      <c r="I8" s="120">
        <v>98</v>
      </c>
      <c r="J8" s="120">
        <v>98</v>
      </c>
      <c r="K8" s="120">
        <v>98</v>
      </c>
      <c r="L8" s="120">
        <v>97</v>
      </c>
      <c r="M8" s="120">
        <v>96</v>
      </c>
      <c r="N8" s="120">
        <v>94</v>
      </c>
      <c r="O8" s="218">
        <v>93</v>
      </c>
      <c r="R8" s="48"/>
    </row>
    <row r="9" spans="1:18">
      <c r="A9" s="176" t="s">
        <v>11</v>
      </c>
      <c r="B9" s="120">
        <v>90</v>
      </c>
      <c r="C9" s="120">
        <v>87</v>
      </c>
      <c r="D9" s="120">
        <v>93</v>
      </c>
      <c r="E9" s="120">
        <v>98</v>
      </c>
      <c r="F9" s="120">
        <v>97</v>
      </c>
      <c r="G9" s="120">
        <v>95</v>
      </c>
      <c r="H9" s="120">
        <v>96</v>
      </c>
      <c r="I9" s="120">
        <v>96</v>
      </c>
      <c r="J9" s="120">
        <v>96</v>
      </c>
      <c r="K9" s="120">
        <v>96</v>
      </c>
      <c r="L9" s="120">
        <v>96</v>
      </c>
      <c r="M9" s="120">
        <v>96</v>
      </c>
      <c r="N9" s="120">
        <v>85</v>
      </c>
      <c r="O9" s="218">
        <v>68</v>
      </c>
    </row>
    <row r="10" spans="1:18">
      <c r="A10" s="176" t="s">
        <v>10</v>
      </c>
      <c r="B10" s="120">
        <v>96</v>
      </c>
      <c r="C10" s="120">
        <v>98</v>
      </c>
      <c r="D10" s="120">
        <v>99</v>
      </c>
      <c r="E10" s="120">
        <v>99</v>
      </c>
      <c r="F10" s="120">
        <v>97</v>
      </c>
      <c r="G10" s="120">
        <v>98</v>
      </c>
      <c r="H10" s="120">
        <v>97</v>
      </c>
      <c r="I10" s="120">
        <v>98</v>
      </c>
      <c r="J10" s="120">
        <v>97</v>
      </c>
      <c r="K10" s="120">
        <v>96</v>
      </c>
      <c r="L10" s="120">
        <v>98</v>
      </c>
      <c r="M10" s="120">
        <v>96</v>
      </c>
      <c r="N10" s="120">
        <v>97</v>
      </c>
      <c r="O10" s="218">
        <v>73</v>
      </c>
    </row>
    <row r="11" spans="1:18">
      <c r="A11" s="176" t="s">
        <v>9</v>
      </c>
      <c r="B11" s="120">
        <v>97</v>
      </c>
      <c r="C11" s="120">
        <v>99</v>
      </c>
      <c r="D11" s="120">
        <v>99</v>
      </c>
      <c r="E11" s="120">
        <v>96</v>
      </c>
      <c r="F11" s="120">
        <v>97</v>
      </c>
      <c r="G11" s="120">
        <v>90</v>
      </c>
      <c r="H11" s="120">
        <v>86</v>
      </c>
      <c r="I11" s="120">
        <v>89</v>
      </c>
      <c r="J11" s="120">
        <v>92</v>
      </c>
      <c r="K11" s="120">
        <v>91</v>
      </c>
      <c r="L11" s="120">
        <v>87</v>
      </c>
      <c r="M11" s="120">
        <v>89</v>
      </c>
      <c r="N11" s="120">
        <v>84</v>
      </c>
      <c r="O11" s="218">
        <v>88</v>
      </c>
    </row>
    <row r="12" spans="1:18">
      <c r="A12" s="176" t="s">
        <v>8</v>
      </c>
      <c r="B12" s="120">
        <v>96</v>
      </c>
      <c r="C12" s="120">
        <v>98</v>
      </c>
      <c r="D12" s="120">
        <v>99</v>
      </c>
      <c r="E12" s="120">
        <v>99</v>
      </c>
      <c r="F12" s="120">
        <v>97</v>
      </c>
      <c r="G12" s="120">
        <v>98</v>
      </c>
      <c r="H12" s="120">
        <v>97</v>
      </c>
      <c r="I12" s="120">
        <v>98</v>
      </c>
      <c r="J12" s="120">
        <v>97</v>
      </c>
      <c r="K12" s="120">
        <v>96</v>
      </c>
      <c r="L12" s="120">
        <v>98</v>
      </c>
      <c r="M12" s="120">
        <v>96</v>
      </c>
      <c r="N12" s="120">
        <v>97</v>
      </c>
      <c r="O12" s="218">
        <v>98</v>
      </c>
    </row>
    <row r="13" spans="1:18">
      <c r="A13" s="176" t="s">
        <v>6</v>
      </c>
      <c r="B13" s="120">
        <v>127</v>
      </c>
      <c r="C13" s="120">
        <v>101.6</v>
      </c>
      <c r="D13" s="120">
        <v>114.9</v>
      </c>
      <c r="E13" s="120">
        <v>109</v>
      </c>
      <c r="F13" s="120">
        <v>108</v>
      </c>
      <c r="G13" s="120">
        <v>104</v>
      </c>
      <c r="H13" s="120">
        <v>105</v>
      </c>
      <c r="I13" s="120">
        <v>104</v>
      </c>
      <c r="J13" s="120">
        <v>103.8</v>
      </c>
      <c r="K13" s="120">
        <v>126.3</v>
      </c>
      <c r="L13" s="120">
        <v>133.80000000000001</v>
      </c>
      <c r="M13" s="120">
        <v>127</v>
      </c>
      <c r="N13" s="120">
        <v>138.80000000000001</v>
      </c>
      <c r="O13" s="218">
        <v>105</v>
      </c>
    </row>
    <row r="14" spans="1:18">
      <c r="A14" s="176" t="s">
        <v>25</v>
      </c>
      <c r="B14" s="120">
        <v>88</v>
      </c>
      <c r="C14" s="120">
        <v>89</v>
      </c>
      <c r="D14" s="120">
        <v>90</v>
      </c>
      <c r="E14" s="120">
        <v>94</v>
      </c>
      <c r="F14" s="120">
        <v>97</v>
      </c>
      <c r="G14" s="120">
        <v>94</v>
      </c>
      <c r="H14" s="120">
        <v>89</v>
      </c>
      <c r="I14" s="120">
        <v>94</v>
      </c>
      <c r="J14" s="120">
        <v>96</v>
      </c>
      <c r="K14" s="120">
        <v>98</v>
      </c>
      <c r="L14" s="120">
        <v>99</v>
      </c>
      <c r="M14" s="120">
        <v>93</v>
      </c>
      <c r="N14" s="120">
        <v>92</v>
      </c>
      <c r="O14" s="218">
        <v>91</v>
      </c>
    </row>
    <row r="15" spans="1:18">
      <c r="A15" s="176" t="s">
        <v>4</v>
      </c>
      <c r="B15" s="120">
        <v>99</v>
      </c>
      <c r="C15" s="120">
        <v>99</v>
      </c>
      <c r="D15" s="120">
        <v>99</v>
      </c>
      <c r="E15" s="120">
        <v>99</v>
      </c>
      <c r="F15" s="120">
        <v>99</v>
      </c>
      <c r="G15" s="120">
        <v>100</v>
      </c>
      <c r="H15" s="120">
        <v>99</v>
      </c>
      <c r="I15" s="120">
        <v>99</v>
      </c>
      <c r="J15" s="120">
        <v>97</v>
      </c>
      <c r="K15" s="120">
        <v>98</v>
      </c>
      <c r="L15" s="120">
        <v>99</v>
      </c>
      <c r="M15" s="120">
        <v>99</v>
      </c>
      <c r="N15" s="120">
        <v>100</v>
      </c>
      <c r="O15" s="218">
        <v>99</v>
      </c>
    </row>
    <row r="16" spans="1:18">
      <c r="A16" s="176" t="s">
        <v>3</v>
      </c>
      <c r="B16" s="120">
        <v>81</v>
      </c>
      <c r="C16" s="120">
        <v>84</v>
      </c>
      <c r="D16" s="120">
        <v>86</v>
      </c>
      <c r="E16" s="120">
        <v>88</v>
      </c>
      <c r="F16" s="120">
        <v>93</v>
      </c>
      <c r="G16" s="120">
        <v>83</v>
      </c>
      <c r="H16" s="120">
        <v>79</v>
      </c>
      <c r="I16" s="120">
        <v>75</v>
      </c>
      <c r="J16" s="120">
        <v>70</v>
      </c>
      <c r="K16" s="120">
        <v>84</v>
      </c>
      <c r="L16" s="120">
        <v>86</v>
      </c>
      <c r="M16" s="120">
        <v>86</v>
      </c>
      <c r="N16" s="120">
        <v>84</v>
      </c>
      <c r="O16" s="218">
        <v>79</v>
      </c>
    </row>
    <row r="17" spans="1:15">
      <c r="A17" s="176" t="s">
        <v>65</v>
      </c>
      <c r="B17" s="120">
        <v>99</v>
      </c>
      <c r="C17" s="120">
        <v>99</v>
      </c>
      <c r="D17" s="120">
        <v>99</v>
      </c>
      <c r="E17" s="120">
        <v>99</v>
      </c>
      <c r="F17" s="120">
        <v>99</v>
      </c>
      <c r="G17" s="120">
        <v>95</v>
      </c>
      <c r="H17" s="120">
        <v>93</v>
      </c>
      <c r="I17" s="120">
        <v>91</v>
      </c>
      <c r="J17" s="120">
        <v>92</v>
      </c>
      <c r="K17" s="120">
        <v>91</v>
      </c>
      <c r="L17" s="120">
        <v>82</v>
      </c>
      <c r="M17" s="120">
        <v>75</v>
      </c>
      <c r="N17" s="120">
        <v>91</v>
      </c>
      <c r="O17" s="218">
        <v>95</v>
      </c>
    </row>
    <row r="18" spans="1:15">
      <c r="A18" s="176" t="s">
        <v>2</v>
      </c>
      <c r="B18" s="120">
        <v>92</v>
      </c>
      <c r="C18" s="120">
        <v>92</v>
      </c>
      <c r="D18" s="120">
        <v>92</v>
      </c>
      <c r="E18" s="120">
        <v>95</v>
      </c>
      <c r="F18" s="120">
        <v>99</v>
      </c>
      <c r="G18" s="120">
        <v>97</v>
      </c>
      <c r="H18" s="120">
        <v>99</v>
      </c>
      <c r="I18" s="120">
        <v>99</v>
      </c>
      <c r="J18" s="120">
        <v>91</v>
      </c>
      <c r="K18" s="120">
        <v>95</v>
      </c>
      <c r="L18" s="120">
        <v>85</v>
      </c>
      <c r="M18" s="120">
        <v>92</v>
      </c>
      <c r="N18" s="120">
        <v>85</v>
      </c>
      <c r="O18" s="218">
        <v>81</v>
      </c>
    </row>
    <row r="19" spans="1:15" ht="15" thickBot="1">
      <c r="A19" s="187" t="s">
        <v>40</v>
      </c>
      <c r="B19" s="376">
        <v>99</v>
      </c>
      <c r="C19" s="376">
        <v>98</v>
      </c>
      <c r="D19" s="376">
        <v>98</v>
      </c>
      <c r="E19" s="376">
        <v>95</v>
      </c>
      <c r="F19" s="376">
        <v>99</v>
      </c>
      <c r="G19" s="376">
        <v>90</v>
      </c>
      <c r="H19" s="376">
        <v>95</v>
      </c>
      <c r="I19" s="376">
        <v>95</v>
      </c>
      <c r="J19" s="376">
        <v>95</v>
      </c>
      <c r="K19" s="376">
        <v>95</v>
      </c>
      <c r="L19" s="376">
        <v>88</v>
      </c>
      <c r="M19" s="376">
        <v>88</v>
      </c>
      <c r="N19" s="376">
        <v>96</v>
      </c>
      <c r="O19" s="377">
        <v>96</v>
      </c>
    </row>
    <row r="20" spans="1:15">
      <c r="A20" s="150"/>
      <c r="B20" s="24"/>
      <c r="C20" s="24"/>
      <c r="D20" s="24"/>
      <c r="E20" s="24"/>
      <c r="F20" s="24"/>
      <c r="G20" s="24"/>
      <c r="H20" s="24"/>
      <c r="I20" s="24"/>
      <c r="J20" s="24"/>
      <c r="K20" s="24"/>
    </row>
    <row r="21" spans="1:15" ht="15" customHeight="1">
      <c r="A21" s="149" t="s">
        <v>64</v>
      </c>
      <c r="B21" s="24"/>
      <c r="C21" s="24"/>
      <c r="D21" s="24"/>
      <c r="E21" s="24"/>
      <c r="F21" s="24"/>
      <c r="G21" s="24"/>
      <c r="H21" s="24"/>
      <c r="I21" s="24"/>
      <c r="J21" s="24"/>
      <c r="K21" s="24"/>
    </row>
    <row r="22" spans="1:15" ht="15" hidden="1" customHeight="1">
      <c r="A22" s="685" t="s">
        <v>146</v>
      </c>
      <c r="B22" s="685"/>
      <c r="C22" s="685"/>
      <c r="D22" s="685"/>
      <c r="E22" s="685"/>
      <c r="F22" s="685"/>
      <c r="G22" s="685"/>
      <c r="H22" s="685"/>
      <c r="I22" s="685"/>
      <c r="J22" s="685"/>
      <c r="K22" s="685"/>
      <c r="L22" s="685"/>
    </row>
    <row r="23" spans="1:15" ht="15" hidden="1" customHeight="1">
      <c r="A23" s="685"/>
      <c r="B23" s="685"/>
      <c r="C23" s="685"/>
      <c r="D23" s="685"/>
      <c r="E23" s="685"/>
      <c r="F23" s="685"/>
      <c r="G23" s="685"/>
      <c r="H23" s="685"/>
      <c r="I23" s="685"/>
      <c r="J23" s="685"/>
      <c r="K23" s="685"/>
      <c r="L23" s="685"/>
    </row>
    <row r="24" spans="1:15" ht="15" hidden="1" customHeight="1">
      <c r="A24" s="685"/>
      <c r="B24" s="685"/>
      <c r="C24" s="685"/>
      <c r="D24" s="685"/>
      <c r="E24" s="685"/>
      <c r="F24" s="685"/>
      <c r="G24" s="685"/>
      <c r="H24" s="685"/>
      <c r="I24" s="685"/>
      <c r="J24" s="685"/>
      <c r="K24" s="685"/>
      <c r="L24" s="685"/>
    </row>
    <row r="25" spans="1:15" ht="15" hidden="1" customHeight="1">
      <c r="A25" s="685" t="s">
        <v>335</v>
      </c>
      <c r="B25" s="685"/>
      <c r="C25" s="685"/>
      <c r="D25" s="685"/>
      <c r="E25" s="685"/>
      <c r="F25" s="685"/>
      <c r="G25" s="685"/>
      <c r="H25" s="685"/>
      <c r="I25" s="685"/>
      <c r="J25" s="685"/>
      <c r="K25" s="685"/>
      <c r="L25" s="685"/>
    </row>
    <row r="26" spans="1:15" ht="15" hidden="1" customHeight="1">
      <c r="A26" s="685"/>
      <c r="B26" s="685"/>
      <c r="C26" s="685"/>
      <c r="D26" s="685"/>
      <c r="E26" s="685"/>
      <c r="F26" s="685"/>
      <c r="G26" s="685"/>
      <c r="H26" s="685"/>
      <c r="I26" s="685"/>
      <c r="J26" s="685"/>
      <c r="K26" s="685"/>
      <c r="L26" s="685"/>
    </row>
    <row r="27" spans="1:15" ht="15" hidden="1" customHeight="1">
      <c r="A27" s="685"/>
      <c r="B27" s="685"/>
      <c r="C27" s="685"/>
      <c r="D27" s="685"/>
      <c r="E27" s="685"/>
      <c r="F27" s="685"/>
      <c r="G27" s="685"/>
      <c r="H27" s="685"/>
      <c r="I27" s="685"/>
      <c r="J27" s="685"/>
      <c r="K27" s="685"/>
      <c r="L27" s="685"/>
    </row>
    <row r="28" spans="1:15" ht="15" hidden="1" customHeight="1">
      <c r="A28" s="685"/>
      <c r="B28" s="685"/>
      <c r="C28" s="685"/>
      <c r="D28" s="685"/>
      <c r="E28" s="685"/>
      <c r="F28" s="685"/>
      <c r="G28" s="685"/>
      <c r="H28" s="685"/>
      <c r="I28" s="685"/>
      <c r="J28" s="685"/>
      <c r="K28" s="685"/>
      <c r="L28" s="685"/>
    </row>
    <row r="29" spans="1:15" ht="38.25" hidden="1" customHeight="1">
      <c r="A29" s="818" t="s">
        <v>383</v>
      </c>
      <c r="B29" s="818"/>
      <c r="C29" s="818"/>
      <c r="D29" s="818"/>
      <c r="E29" s="818"/>
      <c r="F29" s="818"/>
      <c r="G29" s="818"/>
      <c r="H29" s="818"/>
      <c r="I29" s="818"/>
      <c r="J29" s="818"/>
      <c r="K29" s="818"/>
      <c r="L29" s="818"/>
    </row>
    <row r="30" spans="1:15" ht="26.4" customHeight="1">
      <c r="A30" s="698" t="s">
        <v>611</v>
      </c>
      <c r="B30" s="698"/>
      <c r="C30" s="698"/>
      <c r="D30" s="698"/>
      <c r="E30" s="698"/>
      <c r="F30" s="698"/>
      <c r="G30" s="698"/>
      <c r="H30" s="698"/>
      <c r="I30" s="698"/>
      <c r="J30" s="698"/>
      <c r="K30" s="698"/>
      <c r="L30" s="698"/>
      <c r="M30" s="698"/>
      <c r="N30" s="698"/>
      <c r="O30" s="347"/>
    </row>
    <row r="31" spans="1:15">
      <c r="A31" s="155" t="s">
        <v>623</v>
      </c>
      <c r="B31" s="28"/>
      <c r="C31" s="28"/>
      <c r="D31" s="28"/>
      <c r="E31" s="28"/>
      <c r="F31" s="28"/>
      <c r="G31" s="28"/>
      <c r="H31" s="24"/>
      <c r="I31" s="24"/>
      <c r="J31" s="24"/>
      <c r="K31" s="24"/>
    </row>
    <row r="32" spans="1:15">
      <c r="A32" s="24"/>
      <c r="B32" s="24"/>
      <c r="C32" s="24"/>
      <c r="D32" s="24"/>
      <c r="E32" s="24"/>
      <c r="F32" s="24"/>
      <c r="G32" s="24"/>
      <c r="H32" s="24"/>
      <c r="I32" s="24"/>
      <c r="J32" s="24"/>
      <c r="K32" s="24"/>
    </row>
  </sheetData>
  <mergeCells count="4">
    <mergeCell ref="A22:L24"/>
    <mergeCell ref="A25:L28"/>
    <mergeCell ref="A29:L29"/>
    <mergeCell ref="A30:N30"/>
  </mergeCells>
  <hyperlinks>
    <hyperlink ref="R7" location="Content!B37" display="Back to Content Page" xr:uid="{00000000-0004-0000-5200-000000000000}"/>
  </hyperlinks>
  <pageMargins left="0.7" right="0.7" top="0.75" bottom="0.75" header="0.3" footer="0.3"/>
  <pageSetup orientation="landscape" r:id="rId1"/>
  <headerFoot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S32"/>
  <sheetViews>
    <sheetView zoomScaleNormal="100" workbookViewId="0">
      <selection activeCell="Q15" sqref="Q15"/>
    </sheetView>
  </sheetViews>
  <sheetFormatPr defaultColWidth="9.21875" defaultRowHeight="14.4"/>
  <cols>
    <col min="1" max="1" width="33.77734375" customWidth="1"/>
    <col min="2" max="11" width="7" customWidth="1"/>
    <col min="12" max="15" width="7.109375" customWidth="1"/>
  </cols>
  <sheetData>
    <row r="1" spans="1:19">
      <c r="A1" s="16" t="s">
        <v>590</v>
      </c>
      <c r="B1" s="24"/>
      <c r="C1" s="24"/>
      <c r="D1" s="24"/>
      <c r="E1" s="24"/>
      <c r="F1" s="24"/>
      <c r="G1" s="24"/>
      <c r="H1" s="24"/>
      <c r="I1" s="24"/>
    </row>
    <row r="2" spans="1:19" ht="15" thickBot="1">
      <c r="A2" s="32" t="s">
        <v>16</v>
      </c>
      <c r="B2" s="24"/>
      <c r="C2" s="24"/>
      <c r="D2" s="24"/>
      <c r="E2" s="24"/>
      <c r="F2" s="24"/>
      <c r="G2" s="24"/>
      <c r="H2" s="24"/>
      <c r="I2" s="24"/>
    </row>
    <row r="3" spans="1:19" s="49" customFormat="1">
      <c r="A3" s="334" t="s">
        <v>42</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19">
      <c r="A4" s="176" t="s">
        <v>14</v>
      </c>
      <c r="B4" s="120">
        <v>51</v>
      </c>
      <c r="C4" s="120">
        <v>52</v>
      </c>
      <c r="D4" s="120">
        <v>53</v>
      </c>
      <c r="E4" s="120">
        <v>54</v>
      </c>
      <c r="F4" s="120">
        <v>55</v>
      </c>
      <c r="G4" s="120">
        <v>59</v>
      </c>
      <c r="H4" s="120">
        <v>59</v>
      </c>
      <c r="I4" s="120">
        <v>56</v>
      </c>
      <c r="J4" s="120">
        <v>63</v>
      </c>
      <c r="K4" s="120">
        <v>57</v>
      </c>
      <c r="L4" s="120">
        <v>51</v>
      </c>
      <c r="M4" s="120">
        <v>45</v>
      </c>
      <c r="N4" s="120">
        <v>42</v>
      </c>
      <c r="O4" s="218">
        <v>54</v>
      </c>
    </row>
    <row r="5" spans="1:19">
      <c r="A5" s="176" t="s">
        <v>13</v>
      </c>
      <c r="B5" s="120">
        <v>95</v>
      </c>
      <c r="C5" s="120">
        <v>95</v>
      </c>
      <c r="D5" s="120">
        <v>95</v>
      </c>
      <c r="E5" s="120">
        <v>95</v>
      </c>
      <c r="F5" s="120">
        <v>95</v>
      </c>
      <c r="G5" s="120">
        <v>95</v>
      </c>
      <c r="H5" s="120">
        <v>95</v>
      </c>
      <c r="I5" s="120">
        <v>95</v>
      </c>
      <c r="J5" s="120">
        <v>95</v>
      </c>
      <c r="K5" s="120">
        <v>95</v>
      </c>
      <c r="L5" s="120">
        <v>95</v>
      </c>
      <c r="M5" s="120">
        <v>95</v>
      </c>
      <c r="N5" s="120">
        <v>86</v>
      </c>
      <c r="O5" s="218">
        <v>79</v>
      </c>
    </row>
    <row r="6" spans="1:19">
      <c r="A6" s="176" t="s">
        <v>259</v>
      </c>
      <c r="B6" s="120">
        <v>74</v>
      </c>
      <c r="C6" s="120">
        <v>83</v>
      </c>
      <c r="D6" s="120">
        <v>86</v>
      </c>
      <c r="E6" s="120">
        <v>83</v>
      </c>
      <c r="F6" s="120">
        <v>80</v>
      </c>
      <c r="G6" s="120">
        <v>80</v>
      </c>
      <c r="H6" s="120">
        <v>75</v>
      </c>
      <c r="I6" s="120">
        <v>79</v>
      </c>
      <c r="J6" s="120">
        <v>77</v>
      </c>
      <c r="K6" s="120">
        <v>78</v>
      </c>
      <c r="L6" s="120">
        <v>74</v>
      </c>
      <c r="M6" s="120">
        <v>72</v>
      </c>
      <c r="N6" s="120">
        <v>78</v>
      </c>
      <c r="O6" s="218">
        <v>75</v>
      </c>
    </row>
    <row r="7" spans="1:19">
      <c r="A7" s="176" t="s">
        <v>85</v>
      </c>
      <c r="B7" s="120">
        <v>60</v>
      </c>
      <c r="C7" s="120">
        <v>70</v>
      </c>
      <c r="D7" s="120">
        <v>71</v>
      </c>
      <c r="E7" s="120">
        <v>71</v>
      </c>
      <c r="F7" s="120">
        <v>73</v>
      </c>
      <c r="G7" s="120">
        <v>70</v>
      </c>
      <c r="H7" s="120">
        <v>70</v>
      </c>
      <c r="I7" s="120">
        <v>71</v>
      </c>
      <c r="J7" s="120">
        <v>71</v>
      </c>
      <c r="K7" s="120">
        <v>73</v>
      </c>
      <c r="L7" s="120">
        <v>70</v>
      </c>
      <c r="M7" s="120">
        <v>65</v>
      </c>
      <c r="N7" s="120">
        <v>65</v>
      </c>
      <c r="O7" s="218">
        <v>60</v>
      </c>
      <c r="S7" s="48" t="s">
        <v>12</v>
      </c>
    </row>
    <row r="8" spans="1:19">
      <c r="A8" s="176" t="s">
        <v>258</v>
      </c>
      <c r="B8" s="120">
        <v>89</v>
      </c>
      <c r="C8" s="120">
        <v>91</v>
      </c>
      <c r="D8" s="120">
        <v>95</v>
      </c>
      <c r="E8" s="120">
        <v>98</v>
      </c>
      <c r="F8" s="120">
        <v>98</v>
      </c>
      <c r="G8" s="120">
        <v>90</v>
      </c>
      <c r="H8" s="120">
        <v>90</v>
      </c>
      <c r="I8" s="120">
        <v>90</v>
      </c>
      <c r="J8" s="120">
        <v>90</v>
      </c>
      <c r="K8" s="120">
        <v>90</v>
      </c>
      <c r="L8" s="120">
        <v>83</v>
      </c>
      <c r="M8" s="120">
        <v>77</v>
      </c>
      <c r="N8" s="120">
        <v>97</v>
      </c>
      <c r="O8" s="218">
        <v>85</v>
      </c>
      <c r="S8" s="48"/>
    </row>
    <row r="9" spans="1:19">
      <c r="A9" s="176" t="s">
        <v>11</v>
      </c>
      <c r="B9" s="120">
        <v>93</v>
      </c>
      <c r="C9" s="120">
        <v>96</v>
      </c>
      <c r="D9" s="120">
        <v>95</v>
      </c>
      <c r="E9" s="120">
        <v>93</v>
      </c>
      <c r="F9" s="120">
        <v>88</v>
      </c>
      <c r="G9" s="120">
        <v>83</v>
      </c>
      <c r="H9" s="120">
        <v>87</v>
      </c>
      <c r="I9" s="120">
        <v>87</v>
      </c>
      <c r="J9" s="120">
        <v>87</v>
      </c>
      <c r="K9" s="125">
        <v>87</v>
      </c>
      <c r="L9" s="125">
        <v>87</v>
      </c>
      <c r="M9" s="125">
        <v>87</v>
      </c>
      <c r="N9" s="125">
        <v>87</v>
      </c>
      <c r="O9" s="218">
        <v>87</v>
      </c>
    </row>
    <row r="10" spans="1:19">
      <c r="A10" s="176" t="s">
        <v>10</v>
      </c>
      <c r="B10" s="120">
        <v>99</v>
      </c>
      <c r="C10" s="120">
        <v>99</v>
      </c>
      <c r="D10" s="120">
        <v>99</v>
      </c>
      <c r="E10" s="120">
        <v>98</v>
      </c>
      <c r="F10" s="120">
        <v>97</v>
      </c>
      <c r="G10" s="120">
        <v>97</v>
      </c>
      <c r="H10" s="120">
        <v>97</v>
      </c>
      <c r="I10" s="120">
        <v>97</v>
      </c>
      <c r="J10" s="120">
        <v>97</v>
      </c>
      <c r="K10" s="120">
        <v>98</v>
      </c>
      <c r="L10" s="120">
        <v>95</v>
      </c>
      <c r="M10" s="120">
        <v>94</v>
      </c>
      <c r="N10" s="120">
        <v>95</v>
      </c>
      <c r="O10" s="218">
        <v>65</v>
      </c>
    </row>
    <row r="11" spans="1:19">
      <c r="A11" s="176" t="s">
        <v>9</v>
      </c>
      <c r="B11" s="120">
        <v>93</v>
      </c>
      <c r="C11" s="120">
        <v>97</v>
      </c>
      <c r="D11" s="120">
        <v>96</v>
      </c>
      <c r="E11" s="120">
        <v>89</v>
      </c>
      <c r="F11" s="120">
        <v>91</v>
      </c>
      <c r="G11" s="120">
        <v>88</v>
      </c>
      <c r="H11" s="120">
        <v>84</v>
      </c>
      <c r="I11" s="120">
        <v>88</v>
      </c>
      <c r="J11" s="120">
        <v>92</v>
      </c>
      <c r="K11" s="120">
        <v>95</v>
      </c>
      <c r="L11" s="120">
        <v>94</v>
      </c>
      <c r="M11" s="120">
        <v>93</v>
      </c>
      <c r="N11" s="120">
        <v>86</v>
      </c>
      <c r="O11" s="218">
        <v>91</v>
      </c>
    </row>
    <row r="12" spans="1:19">
      <c r="A12" s="176" t="s">
        <v>8</v>
      </c>
      <c r="B12" s="120">
        <v>99</v>
      </c>
      <c r="C12" s="120">
        <v>99</v>
      </c>
      <c r="D12" s="120">
        <v>99</v>
      </c>
      <c r="E12" s="120">
        <v>98</v>
      </c>
      <c r="F12" s="120">
        <v>97</v>
      </c>
      <c r="G12" s="120">
        <v>97</v>
      </c>
      <c r="H12" s="120">
        <v>97</v>
      </c>
      <c r="I12" s="120">
        <v>97</v>
      </c>
      <c r="J12" s="120">
        <v>97</v>
      </c>
      <c r="K12" s="125">
        <v>98</v>
      </c>
      <c r="L12" s="125">
        <v>95</v>
      </c>
      <c r="M12" s="125">
        <v>94</v>
      </c>
      <c r="N12" s="125">
        <v>95</v>
      </c>
      <c r="O12" s="468">
        <v>96</v>
      </c>
    </row>
    <row r="13" spans="1:19">
      <c r="A13" s="176" t="s">
        <v>6</v>
      </c>
      <c r="B13" s="120">
        <v>99.855372748533199</v>
      </c>
      <c r="C13" s="120">
        <v>99.3</v>
      </c>
      <c r="D13" s="120">
        <v>103.3</v>
      </c>
      <c r="E13" s="120">
        <v>96</v>
      </c>
      <c r="F13" s="120">
        <v>97</v>
      </c>
      <c r="G13" s="120">
        <v>98</v>
      </c>
      <c r="H13" s="120">
        <v>98</v>
      </c>
      <c r="I13" s="120">
        <v>99.9</v>
      </c>
      <c r="J13" s="120">
        <v>105</v>
      </c>
      <c r="K13" s="125">
        <v>114</v>
      </c>
      <c r="L13" s="125">
        <v>107</v>
      </c>
      <c r="M13" s="125">
        <v>89.5</v>
      </c>
      <c r="N13" s="125">
        <v>86.8</v>
      </c>
      <c r="O13" s="468">
        <v>119.6</v>
      </c>
    </row>
    <row r="14" spans="1:19">
      <c r="A14" s="176" t="s">
        <v>25</v>
      </c>
      <c r="B14" s="120">
        <v>83</v>
      </c>
      <c r="C14" s="120">
        <v>82</v>
      </c>
      <c r="D14" s="120">
        <v>84</v>
      </c>
      <c r="E14" s="120">
        <v>89</v>
      </c>
      <c r="F14" s="120">
        <v>88</v>
      </c>
      <c r="G14" s="120">
        <v>92</v>
      </c>
      <c r="H14" s="120">
        <v>85</v>
      </c>
      <c r="I14" s="120">
        <v>88</v>
      </c>
      <c r="J14" s="120">
        <v>89</v>
      </c>
      <c r="K14" s="120">
        <v>87</v>
      </c>
      <c r="L14" s="120">
        <v>93</v>
      </c>
      <c r="M14" s="120">
        <v>94</v>
      </c>
      <c r="N14" s="120">
        <v>84</v>
      </c>
      <c r="O14" s="218">
        <v>83</v>
      </c>
    </row>
    <row r="15" spans="1:19">
      <c r="A15" s="176" t="s">
        <v>4</v>
      </c>
      <c r="B15" s="120">
        <v>99</v>
      </c>
      <c r="C15" s="120">
        <v>99</v>
      </c>
      <c r="D15" s="120">
        <v>99</v>
      </c>
      <c r="E15" s="120">
        <v>99</v>
      </c>
      <c r="F15" s="120">
        <v>99</v>
      </c>
      <c r="G15" s="120">
        <v>99</v>
      </c>
      <c r="H15" s="120">
        <v>96</v>
      </c>
      <c r="I15" s="120">
        <v>97</v>
      </c>
      <c r="J15" s="120">
        <v>99</v>
      </c>
      <c r="K15" s="125">
        <v>99</v>
      </c>
      <c r="L15" s="125">
        <v>97</v>
      </c>
      <c r="M15" s="125">
        <v>94</v>
      </c>
      <c r="N15" s="125">
        <v>90</v>
      </c>
      <c r="O15" s="218">
        <v>91</v>
      </c>
    </row>
    <row r="16" spans="1:19">
      <c r="A16" s="176" t="s">
        <v>3</v>
      </c>
      <c r="B16" s="120">
        <v>77</v>
      </c>
      <c r="C16" s="120">
        <v>75</v>
      </c>
      <c r="D16" s="120">
        <v>71</v>
      </c>
      <c r="E16" s="120">
        <v>81</v>
      </c>
      <c r="F16" s="120">
        <v>85</v>
      </c>
      <c r="G16" s="120">
        <v>85</v>
      </c>
      <c r="H16" s="120">
        <v>85</v>
      </c>
      <c r="I16" s="120">
        <v>84</v>
      </c>
      <c r="J16" s="120">
        <v>82</v>
      </c>
      <c r="K16" s="120">
        <v>85</v>
      </c>
      <c r="L16" s="120">
        <v>84</v>
      </c>
      <c r="M16" s="120">
        <v>86</v>
      </c>
      <c r="N16" s="120">
        <v>85</v>
      </c>
      <c r="O16" s="218">
        <v>79</v>
      </c>
    </row>
    <row r="17" spans="1:15">
      <c r="A17" s="176" t="s">
        <v>65</v>
      </c>
      <c r="B17" s="120">
        <v>91</v>
      </c>
      <c r="C17" s="120">
        <v>90</v>
      </c>
      <c r="D17" s="120">
        <v>92</v>
      </c>
      <c r="E17" s="120">
        <v>91</v>
      </c>
      <c r="F17" s="120">
        <v>97</v>
      </c>
      <c r="G17" s="120">
        <v>92</v>
      </c>
      <c r="H17" s="120">
        <v>92</v>
      </c>
      <c r="I17" s="120">
        <v>90</v>
      </c>
      <c r="J17" s="120">
        <v>89</v>
      </c>
      <c r="K17" s="120">
        <v>91</v>
      </c>
      <c r="L17" s="120">
        <v>91</v>
      </c>
      <c r="M17" s="120">
        <v>86</v>
      </c>
      <c r="N17" s="120">
        <v>95</v>
      </c>
      <c r="O17" s="218">
        <v>93</v>
      </c>
    </row>
    <row r="18" spans="1:15">
      <c r="A18" s="176" t="s">
        <v>2</v>
      </c>
      <c r="B18" s="120">
        <v>83</v>
      </c>
      <c r="C18" s="120">
        <v>81</v>
      </c>
      <c r="D18" s="120">
        <v>78</v>
      </c>
      <c r="E18" s="120">
        <v>79</v>
      </c>
      <c r="F18" s="120">
        <v>86</v>
      </c>
      <c r="G18" s="120">
        <v>90</v>
      </c>
      <c r="H18" s="120">
        <v>95</v>
      </c>
      <c r="I18" s="120">
        <v>94</v>
      </c>
      <c r="J18" s="120">
        <v>90</v>
      </c>
      <c r="K18" s="120">
        <v>88</v>
      </c>
      <c r="L18" s="120">
        <v>84</v>
      </c>
      <c r="M18" s="120">
        <v>91</v>
      </c>
      <c r="N18" s="120">
        <v>82</v>
      </c>
      <c r="O18" s="218">
        <v>80</v>
      </c>
    </row>
    <row r="19" spans="1:15" ht="15" thickBot="1">
      <c r="A19" s="187" t="s">
        <v>40</v>
      </c>
      <c r="B19" s="376">
        <v>89</v>
      </c>
      <c r="C19" s="376">
        <v>93</v>
      </c>
      <c r="D19" s="376">
        <v>95</v>
      </c>
      <c r="E19" s="376">
        <v>95</v>
      </c>
      <c r="F19" s="376">
        <v>91</v>
      </c>
      <c r="G19" s="376">
        <v>87</v>
      </c>
      <c r="H19" s="376">
        <v>90</v>
      </c>
      <c r="I19" s="376">
        <v>89</v>
      </c>
      <c r="J19" s="376">
        <v>89</v>
      </c>
      <c r="K19" s="467">
        <v>90</v>
      </c>
      <c r="L19" s="467">
        <v>86</v>
      </c>
      <c r="M19" s="467">
        <v>88</v>
      </c>
      <c r="N19" s="467">
        <v>90</v>
      </c>
      <c r="O19" s="377">
        <v>90</v>
      </c>
    </row>
    <row r="20" spans="1:15">
      <c r="A20" s="150"/>
      <c r="B20" s="24"/>
      <c r="C20" s="24"/>
      <c r="D20" s="24"/>
      <c r="E20" s="24"/>
      <c r="F20" s="24"/>
      <c r="G20" s="24"/>
      <c r="H20" s="24"/>
      <c r="I20" s="24"/>
    </row>
    <row r="21" spans="1:15" ht="15" customHeight="1">
      <c r="A21" s="149" t="s">
        <v>64</v>
      </c>
      <c r="B21" s="24"/>
      <c r="C21" s="24"/>
      <c r="D21" s="24"/>
      <c r="E21" s="24"/>
      <c r="F21" s="24"/>
      <c r="G21" s="24"/>
      <c r="H21" s="24"/>
      <c r="I21" s="24"/>
    </row>
    <row r="22" spans="1:15" hidden="1">
      <c r="A22" s="698" t="s">
        <v>146</v>
      </c>
      <c r="B22" s="698"/>
      <c r="C22" s="698"/>
      <c r="D22" s="698"/>
      <c r="E22" s="698"/>
      <c r="F22" s="698"/>
      <c r="G22" s="698"/>
      <c r="H22" s="698"/>
      <c r="I22" s="698"/>
      <c r="J22" s="698"/>
      <c r="K22" s="698"/>
      <c r="L22" s="698"/>
      <c r="M22" s="698"/>
    </row>
    <row r="23" spans="1:15" ht="15" hidden="1" customHeight="1">
      <c r="A23" s="698"/>
      <c r="B23" s="698"/>
      <c r="C23" s="698"/>
      <c r="D23" s="698"/>
      <c r="E23" s="698"/>
      <c r="F23" s="698"/>
      <c r="G23" s="698"/>
      <c r="H23" s="698"/>
      <c r="I23" s="698"/>
      <c r="J23" s="698"/>
      <c r="K23" s="698"/>
      <c r="L23" s="698"/>
      <c r="M23" s="698"/>
    </row>
    <row r="24" spans="1:15" hidden="1">
      <c r="A24" s="698"/>
      <c r="B24" s="698"/>
      <c r="C24" s="698"/>
      <c r="D24" s="698"/>
      <c r="E24" s="698"/>
      <c r="F24" s="698"/>
      <c r="G24" s="698"/>
      <c r="H24" s="698"/>
      <c r="I24" s="698"/>
      <c r="J24" s="698"/>
      <c r="K24" s="698"/>
      <c r="L24" s="698"/>
      <c r="M24" s="698"/>
    </row>
    <row r="25" spans="1:15" ht="15" hidden="1" customHeight="1">
      <c r="A25" s="698" t="s">
        <v>336</v>
      </c>
      <c r="B25" s="698"/>
      <c r="C25" s="698"/>
      <c r="D25" s="698"/>
      <c r="E25" s="698"/>
      <c r="F25" s="698"/>
      <c r="G25" s="698"/>
      <c r="H25" s="698"/>
      <c r="I25" s="698"/>
      <c r="J25" s="698"/>
      <c r="K25" s="698"/>
      <c r="L25" s="698"/>
      <c r="M25" s="698"/>
    </row>
    <row r="26" spans="1:15" hidden="1">
      <c r="A26" s="698"/>
      <c r="B26" s="698"/>
      <c r="C26" s="698"/>
      <c r="D26" s="698"/>
      <c r="E26" s="698"/>
      <c r="F26" s="698"/>
      <c r="G26" s="698"/>
      <c r="H26" s="698"/>
      <c r="I26" s="698"/>
      <c r="J26" s="698"/>
      <c r="K26" s="698"/>
      <c r="L26" s="698"/>
      <c r="M26" s="698"/>
    </row>
    <row r="27" spans="1:15" hidden="1">
      <c r="A27" s="698"/>
      <c r="B27" s="698"/>
      <c r="C27" s="698"/>
      <c r="D27" s="698"/>
      <c r="E27" s="698"/>
      <c r="F27" s="698"/>
      <c r="G27" s="698"/>
      <c r="H27" s="698"/>
      <c r="I27" s="698"/>
      <c r="J27" s="698"/>
      <c r="K27" s="698"/>
      <c r="L27" s="698"/>
      <c r="M27" s="698"/>
    </row>
    <row r="28" spans="1:15" hidden="1">
      <c r="A28" s="698"/>
      <c r="B28" s="698"/>
      <c r="C28" s="698"/>
      <c r="D28" s="698"/>
      <c r="E28" s="698"/>
      <c r="F28" s="698"/>
      <c r="G28" s="698"/>
      <c r="H28" s="698"/>
      <c r="I28" s="698"/>
      <c r="J28" s="698"/>
      <c r="K28" s="698"/>
      <c r="L28" s="698"/>
      <c r="M28" s="698"/>
    </row>
    <row r="29" spans="1:15" ht="25.5" hidden="1" customHeight="1">
      <c r="A29" s="818" t="s">
        <v>383</v>
      </c>
      <c r="B29" s="818"/>
      <c r="C29" s="818"/>
      <c r="D29" s="818"/>
      <c r="E29" s="818"/>
      <c r="F29" s="818"/>
      <c r="G29" s="818"/>
      <c r="H29" s="818"/>
      <c r="I29" s="818"/>
      <c r="J29" s="818"/>
      <c r="K29" s="818"/>
      <c r="L29" s="818"/>
      <c r="M29" s="818"/>
    </row>
    <row r="30" spans="1:15" ht="26.4" customHeight="1">
      <c r="A30" s="698" t="s">
        <v>611</v>
      </c>
      <c r="B30" s="698"/>
      <c r="C30" s="698"/>
      <c r="D30" s="698"/>
      <c r="E30" s="698"/>
      <c r="F30" s="698"/>
      <c r="G30" s="698"/>
      <c r="H30" s="698"/>
      <c r="I30" s="698"/>
      <c r="J30" s="698"/>
      <c r="K30" s="698"/>
      <c r="L30" s="698"/>
      <c r="M30" s="698"/>
      <c r="N30" s="698"/>
      <c r="O30" s="347"/>
    </row>
    <row r="31" spans="1:15" ht="18.600000000000001" customHeight="1">
      <c r="A31" s="719" t="s">
        <v>624</v>
      </c>
      <c r="B31" s="719"/>
      <c r="C31" s="719"/>
      <c r="D31" s="719"/>
      <c r="E31" s="719"/>
      <c r="F31" s="719"/>
      <c r="G31" s="719"/>
      <c r="H31" s="719"/>
      <c r="I31" s="719"/>
      <c r="J31" s="719"/>
      <c r="K31" s="719"/>
      <c r="L31" s="719"/>
      <c r="M31" s="719"/>
      <c r="N31" s="719"/>
    </row>
    <row r="32" spans="1:15">
      <c r="F32" s="24"/>
      <c r="G32" s="24"/>
      <c r="H32" s="24"/>
    </row>
  </sheetData>
  <mergeCells count="5">
    <mergeCell ref="A22:M24"/>
    <mergeCell ref="A25:M28"/>
    <mergeCell ref="A29:M29"/>
    <mergeCell ref="A30:N30"/>
    <mergeCell ref="A31:N31"/>
  </mergeCells>
  <hyperlinks>
    <hyperlink ref="S7" location="Content!B37" display="Back to Content Page" xr:uid="{00000000-0004-0000-5300-000000000000}"/>
  </hyperlinks>
  <pageMargins left="0.7" right="0.7" top="0.75" bottom="0.75" header="0.3" footer="0.3"/>
  <pageSetup scale="93" orientation="landscape" r:id="rId1"/>
  <headerFoot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T33"/>
  <sheetViews>
    <sheetView workbookViewId="0">
      <selection activeCell="A10" sqref="A10:XFD10"/>
    </sheetView>
  </sheetViews>
  <sheetFormatPr defaultColWidth="9.21875" defaultRowHeight="14.4"/>
  <cols>
    <col min="1" max="1" width="33.77734375" customWidth="1"/>
    <col min="2" max="11" width="7" customWidth="1"/>
    <col min="12" max="15" width="7.21875" customWidth="1"/>
  </cols>
  <sheetData>
    <row r="1" spans="1:20">
      <c r="A1" s="16" t="s">
        <v>591</v>
      </c>
      <c r="B1" s="24"/>
      <c r="C1" s="24"/>
      <c r="D1" s="24"/>
      <c r="E1" s="24"/>
      <c r="F1" s="24"/>
      <c r="G1" s="24"/>
      <c r="H1" s="24"/>
      <c r="I1" s="24"/>
    </row>
    <row r="2" spans="1:20" ht="15" thickBot="1">
      <c r="A2" s="24"/>
      <c r="B2" s="24"/>
      <c r="C2" s="24"/>
      <c r="D2" s="24"/>
      <c r="E2" s="24"/>
      <c r="F2" s="24"/>
      <c r="G2" s="24"/>
      <c r="H2" s="24"/>
      <c r="I2" s="24"/>
    </row>
    <row r="3" spans="1:20" s="49" customFormat="1">
      <c r="A3" s="334" t="s">
        <v>42</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20">
      <c r="A4" s="176" t="s">
        <v>14</v>
      </c>
      <c r="B4" s="107">
        <v>49</v>
      </c>
      <c r="C4" s="107">
        <v>50</v>
      </c>
      <c r="D4" s="107">
        <v>52</v>
      </c>
      <c r="E4" s="107">
        <v>54</v>
      </c>
      <c r="F4" s="107">
        <v>55</v>
      </c>
      <c r="G4" s="107">
        <v>59</v>
      </c>
      <c r="H4" s="107">
        <v>59</v>
      </c>
      <c r="I4" s="107">
        <v>56</v>
      </c>
      <c r="J4" s="107">
        <v>63</v>
      </c>
      <c r="K4" s="107">
        <v>57</v>
      </c>
      <c r="L4" s="107">
        <v>51</v>
      </c>
      <c r="M4" s="107">
        <v>45</v>
      </c>
      <c r="N4" s="107">
        <v>42</v>
      </c>
      <c r="O4" s="205">
        <v>54</v>
      </c>
    </row>
    <row r="5" spans="1:20">
      <c r="A5" s="176" t="s">
        <v>13</v>
      </c>
      <c r="B5" s="120">
        <v>83</v>
      </c>
      <c r="C5" s="120">
        <v>93</v>
      </c>
      <c r="D5" s="120">
        <v>99</v>
      </c>
      <c r="E5" s="120">
        <v>98</v>
      </c>
      <c r="F5" s="120">
        <v>92</v>
      </c>
      <c r="G5" s="120">
        <v>87</v>
      </c>
      <c r="H5" s="120">
        <v>83</v>
      </c>
      <c r="I5" s="120">
        <v>77</v>
      </c>
      <c r="J5" s="120">
        <v>75</v>
      </c>
      <c r="K5" s="120">
        <v>74</v>
      </c>
      <c r="L5" s="120">
        <v>76</v>
      </c>
      <c r="M5" s="120">
        <v>69</v>
      </c>
      <c r="N5" s="120">
        <v>40.4</v>
      </c>
      <c r="O5" s="218">
        <v>79</v>
      </c>
    </row>
    <row r="6" spans="1:20">
      <c r="A6" s="176" t="s">
        <v>259</v>
      </c>
      <c r="B6" s="107">
        <v>74</v>
      </c>
      <c r="C6" s="107">
        <v>83</v>
      </c>
      <c r="D6" s="107">
        <v>86</v>
      </c>
      <c r="E6" s="107">
        <v>83</v>
      </c>
      <c r="F6" s="107">
        <v>80</v>
      </c>
      <c r="G6" s="107">
        <v>80</v>
      </c>
      <c r="H6" s="107">
        <v>75</v>
      </c>
      <c r="I6" s="107">
        <v>79</v>
      </c>
      <c r="J6" s="107">
        <v>77</v>
      </c>
      <c r="K6" s="107">
        <v>78</v>
      </c>
      <c r="L6" s="107">
        <v>74</v>
      </c>
      <c r="M6" s="107">
        <v>72</v>
      </c>
      <c r="N6" s="107">
        <v>78</v>
      </c>
      <c r="O6" s="205">
        <v>75</v>
      </c>
    </row>
    <row r="7" spans="1:20">
      <c r="A7" s="176" t="s">
        <v>85</v>
      </c>
      <c r="B7" s="107">
        <v>60</v>
      </c>
      <c r="C7" s="107">
        <v>70</v>
      </c>
      <c r="D7" s="107">
        <v>71</v>
      </c>
      <c r="E7" s="107">
        <v>71</v>
      </c>
      <c r="F7" s="107">
        <v>73</v>
      </c>
      <c r="G7" s="107">
        <v>70</v>
      </c>
      <c r="H7" s="107">
        <v>70</v>
      </c>
      <c r="I7" s="107">
        <v>71</v>
      </c>
      <c r="J7" s="107">
        <v>71</v>
      </c>
      <c r="K7" s="107">
        <v>73</v>
      </c>
      <c r="L7" s="107">
        <v>70</v>
      </c>
      <c r="M7" s="107">
        <v>65</v>
      </c>
      <c r="N7" s="107">
        <v>65</v>
      </c>
      <c r="O7" s="205">
        <v>60</v>
      </c>
      <c r="T7" s="48" t="s">
        <v>12</v>
      </c>
    </row>
    <row r="8" spans="1:20">
      <c r="A8" s="176" t="s">
        <v>258</v>
      </c>
      <c r="B8" s="107">
        <v>89</v>
      </c>
      <c r="C8" s="107">
        <v>91</v>
      </c>
      <c r="D8" s="107">
        <v>95</v>
      </c>
      <c r="E8" s="107">
        <v>98</v>
      </c>
      <c r="F8" s="107">
        <v>98</v>
      </c>
      <c r="G8" s="107">
        <v>90</v>
      </c>
      <c r="H8" s="107">
        <v>90</v>
      </c>
      <c r="I8" s="107">
        <v>90</v>
      </c>
      <c r="J8" s="107">
        <v>90</v>
      </c>
      <c r="K8" s="107">
        <v>90</v>
      </c>
      <c r="L8" s="107">
        <v>83</v>
      </c>
      <c r="M8" s="107">
        <v>77</v>
      </c>
      <c r="N8" s="107">
        <v>97</v>
      </c>
      <c r="O8" s="205">
        <v>85</v>
      </c>
      <c r="T8" s="48"/>
    </row>
    <row r="9" spans="1:20">
      <c r="A9" s="176" t="s">
        <v>11</v>
      </c>
      <c r="B9" s="107">
        <v>93</v>
      </c>
      <c r="C9" s="107">
        <v>96</v>
      </c>
      <c r="D9" s="107">
        <v>95</v>
      </c>
      <c r="E9" s="107">
        <v>93</v>
      </c>
      <c r="F9" s="107">
        <v>88</v>
      </c>
      <c r="G9" s="107">
        <v>83</v>
      </c>
      <c r="H9" s="107">
        <v>87</v>
      </c>
      <c r="I9" s="107">
        <v>87</v>
      </c>
      <c r="J9" s="107">
        <v>87</v>
      </c>
      <c r="K9" s="107">
        <v>87</v>
      </c>
      <c r="L9" s="107">
        <v>87</v>
      </c>
      <c r="M9" s="107">
        <v>87</v>
      </c>
      <c r="N9" s="107">
        <v>87</v>
      </c>
      <c r="O9" s="205">
        <v>87</v>
      </c>
    </row>
    <row r="10" spans="1:20">
      <c r="A10" s="176" t="s">
        <v>10</v>
      </c>
      <c r="B10" s="120">
        <v>98</v>
      </c>
      <c r="C10" s="120">
        <v>99</v>
      </c>
      <c r="D10" s="120">
        <v>98</v>
      </c>
      <c r="E10" s="120">
        <v>98</v>
      </c>
      <c r="F10" s="120">
        <v>97</v>
      </c>
      <c r="G10" s="120">
        <v>97</v>
      </c>
      <c r="H10" s="120">
        <v>96</v>
      </c>
      <c r="I10" s="120">
        <v>97</v>
      </c>
      <c r="J10" s="120">
        <v>97</v>
      </c>
      <c r="K10" s="120">
        <v>98</v>
      </c>
      <c r="L10" s="120">
        <v>96</v>
      </c>
      <c r="M10" s="120">
        <v>94</v>
      </c>
      <c r="N10" s="120">
        <v>94</v>
      </c>
      <c r="O10" s="218">
        <v>65</v>
      </c>
    </row>
    <row r="11" spans="1:20">
      <c r="A11" s="176" t="s">
        <v>9</v>
      </c>
      <c r="B11" s="107">
        <v>93</v>
      </c>
      <c r="C11" s="107">
        <v>97</v>
      </c>
      <c r="D11" s="107">
        <v>96</v>
      </c>
      <c r="E11" s="107">
        <v>89</v>
      </c>
      <c r="F11" s="107">
        <v>91</v>
      </c>
      <c r="G11" s="107">
        <v>88</v>
      </c>
      <c r="H11" s="107">
        <v>84</v>
      </c>
      <c r="I11" s="107">
        <v>88</v>
      </c>
      <c r="J11" s="107">
        <v>92</v>
      </c>
      <c r="K11" s="107">
        <v>95</v>
      </c>
      <c r="L11" s="107">
        <v>94</v>
      </c>
      <c r="M11" s="107">
        <v>93</v>
      </c>
      <c r="N11" s="107">
        <v>86</v>
      </c>
      <c r="O11" s="205">
        <v>91</v>
      </c>
    </row>
    <row r="12" spans="1:20">
      <c r="A12" s="176" t="s">
        <v>8</v>
      </c>
      <c r="B12" s="120">
        <v>98</v>
      </c>
      <c r="C12" s="120">
        <v>99</v>
      </c>
      <c r="D12" s="120">
        <v>98</v>
      </c>
      <c r="E12" s="120">
        <v>98</v>
      </c>
      <c r="F12" s="120">
        <v>97</v>
      </c>
      <c r="G12" s="120">
        <v>97</v>
      </c>
      <c r="H12" s="120">
        <v>96</v>
      </c>
      <c r="I12" s="120">
        <v>97</v>
      </c>
      <c r="J12" s="120">
        <v>97</v>
      </c>
      <c r="K12" s="120">
        <v>98</v>
      </c>
      <c r="L12" s="120">
        <v>96</v>
      </c>
      <c r="M12" s="120">
        <v>94</v>
      </c>
      <c r="N12" s="120">
        <v>94</v>
      </c>
      <c r="O12" s="218">
        <v>96</v>
      </c>
    </row>
    <row r="13" spans="1:20">
      <c r="A13" s="176" t="s">
        <v>6</v>
      </c>
      <c r="B13" s="120">
        <v>67</v>
      </c>
      <c r="C13" s="120">
        <v>85</v>
      </c>
      <c r="D13" s="120">
        <v>98</v>
      </c>
      <c r="E13" s="120">
        <v>96</v>
      </c>
      <c r="F13" s="120">
        <v>97</v>
      </c>
      <c r="G13" s="120">
        <v>98</v>
      </c>
      <c r="H13" s="120">
        <v>80</v>
      </c>
      <c r="I13" s="120">
        <v>80</v>
      </c>
      <c r="J13" s="120">
        <v>80</v>
      </c>
      <c r="K13" s="120">
        <v>111</v>
      </c>
      <c r="L13" s="120">
        <v>107</v>
      </c>
      <c r="M13" s="107">
        <v>56</v>
      </c>
      <c r="N13" s="107">
        <v>55</v>
      </c>
      <c r="O13" s="205">
        <v>70</v>
      </c>
    </row>
    <row r="14" spans="1:20">
      <c r="A14" s="176" t="s">
        <v>25</v>
      </c>
      <c r="B14" s="107">
        <v>83</v>
      </c>
      <c r="C14" s="107">
        <v>82</v>
      </c>
      <c r="D14" s="107">
        <v>84</v>
      </c>
      <c r="E14" s="107">
        <v>89</v>
      </c>
      <c r="F14" s="107">
        <v>88</v>
      </c>
      <c r="G14" s="107">
        <v>92</v>
      </c>
      <c r="H14" s="107">
        <v>85</v>
      </c>
      <c r="I14" s="107">
        <v>88</v>
      </c>
      <c r="J14" s="107">
        <v>89</v>
      </c>
      <c r="K14" s="107">
        <v>87</v>
      </c>
      <c r="L14" s="107">
        <v>93</v>
      </c>
      <c r="M14" s="107">
        <v>94</v>
      </c>
      <c r="N14" s="107">
        <v>84</v>
      </c>
      <c r="O14" s="205">
        <v>83</v>
      </c>
    </row>
    <row r="15" spans="1:20">
      <c r="A15" s="176" t="s">
        <v>4</v>
      </c>
      <c r="B15" s="120">
        <v>99</v>
      </c>
      <c r="C15" s="120">
        <v>99</v>
      </c>
      <c r="D15" s="120">
        <v>99</v>
      </c>
      <c r="E15" s="120">
        <v>99</v>
      </c>
      <c r="F15" s="120">
        <v>99</v>
      </c>
      <c r="G15" s="120">
        <v>99</v>
      </c>
      <c r="H15" s="120">
        <v>97</v>
      </c>
      <c r="I15" s="120">
        <v>98</v>
      </c>
      <c r="J15" s="120">
        <v>99</v>
      </c>
      <c r="K15" s="343">
        <v>99</v>
      </c>
      <c r="L15" s="343">
        <v>99</v>
      </c>
      <c r="M15" s="343">
        <v>97</v>
      </c>
      <c r="N15" s="343">
        <v>97</v>
      </c>
      <c r="O15" s="218">
        <v>94</v>
      </c>
    </row>
    <row r="16" spans="1:20">
      <c r="A16" s="176" t="s">
        <v>3</v>
      </c>
      <c r="B16" s="107">
        <v>71</v>
      </c>
      <c r="C16" s="107">
        <v>76</v>
      </c>
      <c r="D16" s="107">
        <v>70</v>
      </c>
      <c r="E16" s="107">
        <v>73</v>
      </c>
      <c r="F16" s="107">
        <v>85</v>
      </c>
      <c r="G16" s="107">
        <v>85</v>
      </c>
      <c r="H16" s="107">
        <v>85</v>
      </c>
      <c r="I16" s="107">
        <v>84</v>
      </c>
      <c r="J16" s="107">
        <v>82</v>
      </c>
      <c r="K16" s="343">
        <v>85</v>
      </c>
      <c r="L16" s="343">
        <v>84</v>
      </c>
      <c r="M16" s="343">
        <v>86</v>
      </c>
      <c r="N16" s="343">
        <v>85</v>
      </c>
      <c r="O16" s="205">
        <v>79</v>
      </c>
    </row>
    <row r="17" spans="1:15">
      <c r="A17" s="176" t="s">
        <v>65</v>
      </c>
      <c r="B17" s="107">
        <v>91</v>
      </c>
      <c r="C17" s="107">
        <v>90</v>
      </c>
      <c r="D17" s="107">
        <v>92</v>
      </c>
      <c r="E17" s="107">
        <v>91</v>
      </c>
      <c r="F17" s="107">
        <v>97</v>
      </c>
      <c r="G17" s="107">
        <v>96</v>
      </c>
      <c r="H17" s="107">
        <v>92</v>
      </c>
      <c r="I17" s="107">
        <v>90</v>
      </c>
      <c r="J17" s="107">
        <v>89</v>
      </c>
      <c r="K17" s="107">
        <v>91</v>
      </c>
      <c r="L17" s="107">
        <v>91</v>
      </c>
      <c r="M17" s="107">
        <v>86</v>
      </c>
      <c r="N17" s="107">
        <v>93</v>
      </c>
      <c r="O17" s="205">
        <v>93</v>
      </c>
    </row>
    <row r="18" spans="1:15">
      <c r="A18" s="176" t="s">
        <v>2</v>
      </c>
      <c r="B18" s="107">
        <v>83</v>
      </c>
      <c r="C18" s="107">
        <v>81</v>
      </c>
      <c r="D18" s="107">
        <v>78</v>
      </c>
      <c r="E18" s="107">
        <v>79</v>
      </c>
      <c r="F18" s="107">
        <v>86</v>
      </c>
      <c r="G18" s="107">
        <v>90</v>
      </c>
      <c r="H18" s="107">
        <v>95</v>
      </c>
      <c r="I18" s="107">
        <v>94</v>
      </c>
      <c r="J18" s="107">
        <v>90</v>
      </c>
      <c r="K18" s="107">
        <v>88</v>
      </c>
      <c r="L18" s="107">
        <v>84</v>
      </c>
      <c r="M18" s="107">
        <v>91</v>
      </c>
      <c r="N18" s="107">
        <v>82</v>
      </c>
      <c r="O18" s="205">
        <v>80</v>
      </c>
    </row>
    <row r="19" spans="1:15" ht="15" thickBot="1">
      <c r="A19" s="187" t="s">
        <v>40</v>
      </c>
      <c r="B19" s="340">
        <v>90</v>
      </c>
      <c r="C19" s="340">
        <v>94</v>
      </c>
      <c r="D19" s="340">
        <v>97</v>
      </c>
      <c r="E19" s="340">
        <v>95</v>
      </c>
      <c r="F19" s="340">
        <v>91</v>
      </c>
      <c r="G19" s="340">
        <v>87</v>
      </c>
      <c r="H19" s="340">
        <v>90</v>
      </c>
      <c r="I19" s="340">
        <v>89</v>
      </c>
      <c r="J19" s="340">
        <v>89</v>
      </c>
      <c r="K19" s="466">
        <v>90</v>
      </c>
      <c r="L19" s="466">
        <v>86</v>
      </c>
      <c r="M19" s="466">
        <v>88</v>
      </c>
      <c r="N19" s="466">
        <v>90</v>
      </c>
      <c r="O19" s="341">
        <v>90</v>
      </c>
    </row>
    <row r="20" spans="1:15">
      <c r="A20" s="24"/>
      <c r="B20" s="24"/>
      <c r="C20" s="24"/>
      <c r="D20" s="24"/>
      <c r="E20" s="24"/>
      <c r="F20" s="24"/>
      <c r="G20" s="24"/>
      <c r="H20" s="24"/>
      <c r="I20" s="24"/>
    </row>
    <row r="21" spans="1:15" ht="15" customHeight="1">
      <c r="A21" s="149" t="s">
        <v>64</v>
      </c>
      <c r="B21" s="28"/>
      <c r="C21" s="28"/>
      <c r="D21" s="28"/>
      <c r="E21" s="28"/>
      <c r="F21" s="28"/>
      <c r="G21" s="28"/>
      <c r="H21" s="24"/>
      <c r="I21" s="24"/>
    </row>
    <row r="22" spans="1:15" hidden="1">
      <c r="A22" s="685" t="s">
        <v>231</v>
      </c>
      <c r="B22" s="685"/>
      <c r="C22" s="685"/>
      <c r="D22" s="685"/>
      <c r="E22" s="685"/>
      <c r="F22" s="685"/>
      <c r="G22" s="685"/>
      <c r="H22" s="685"/>
      <c r="I22" s="685"/>
      <c r="J22" s="685"/>
      <c r="K22" s="685"/>
      <c r="L22" s="685"/>
      <c r="M22" s="685"/>
    </row>
    <row r="23" spans="1:15" ht="15" hidden="1" customHeight="1">
      <c r="A23" s="685"/>
      <c r="B23" s="685"/>
      <c r="C23" s="685"/>
      <c r="D23" s="685"/>
      <c r="E23" s="685"/>
      <c r="F23" s="685"/>
      <c r="G23" s="685"/>
      <c r="H23" s="685"/>
      <c r="I23" s="685"/>
      <c r="J23" s="685"/>
      <c r="K23" s="685"/>
      <c r="L23" s="685"/>
      <c r="M23" s="685"/>
    </row>
    <row r="24" spans="1:15" ht="15" hidden="1" customHeight="1">
      <c r="A24" s="685"/>
      <c r="B24" s="685"/>
      <c r="C24" s="685"/>
      <c r="D24" s="685"/>
      <c r="E24" s="685"/>
      <c r="F24" s="685"/>
      <c r="G24" s="685"/>
      <c r="H24" s="685"/>
      <c r="I24" s="685"/>
      <c r="J24" s="685"/>
      <c r="K24" s="685"/>
      <c r="L24" s="685"/>
      <c r="M24" s="685"/>
    </row>
    <row r="25" spans="1:15" ht="15" hidden="1" customHeight="1">
      <c r="A25" s="685" t="s">
        <v>337</v>
      </c>
      <c r="B25" s="685"/>
      <c r="C25" s="685"/>
      <c r="D25" s="685"/>
      <c r="E25" s="685"/>
      <c r="F25" s="685"/>
      <c r="G25" s="685"/>
      <c r="H25" s="685"/>
      <c r="I25" s="685"/>
      <c r="J25" s="685"/>
      <c r="K25" s="685"/>
      <c r="L25" s="685"/>
      <c r="M25" s="685"/>
    </row>
    <row r="26" spans="1:15" ht="15" hidden="1" customHeight="1">
      <c r="A26" s="685"/>
      <c r="B26" s="685"/>
      <c r="C26" s="685"/>
      <c r="D26" s="685"/>
      <c r="E26" s="685"/>
      <c r="F26" s="685"/>
      <c r="G26" s="685"/>
      <c r="H26" s="685"/>
      <c r="I26" s="685"/>
      <c r="J26" s="685"/>
      <c r="K26" s="685"/>
      <c r="L26" s="685"/>
      <c r="M26" s="685"/>
    </row>
    <row r="27" spans="1:15" ht="15" hidden="1" customHeight="1">
      <c r="A27" s="685"/>
      <c r="B27" s="685"/>
      <c r="C27" s="685"/>
      <c r="D27" s="685"/>
      <c r="E27" s="685"/>
      <c r="F27" s="685"/>
      <c r="G27" s="685"/>
      <c r="H27" s="685"/>
      <c r="I27" s="685"/>
      <c r="J27" s="685"/>
      <c r="K27" s="685"/>
      <c r="L27" s="685"/>
      <c r="M27" s="685"/>
    </row>
    <row r="28" spans="1:15" ht="15" hidden="1" customHeight="1">
      <c r="A28" s="685"/>
      <c r="B28" s="685"/>
      <c r="C28" s="685"/>
      <c r="D28" s="685"/>
      <c r="E28" s="685"/>
      <c r="F28" s="685"/>
      <c r="G28" s="685"/>
      <c r="H28" s="685"/>
      <c r="I28" s="685"/>
      <c r="J28" s="685"/>
      <c r="K28" s="685"/>
      <c r="L28" s="685"/>
      <c r="M28" s="685"/>
    </row>
    <row r="29" spans="1:15" ht="24" hidden="1" customHeight="1">
      <c r="A29" s="685" t="s">
        <v>384</v>
      </c>
      <c r="B29" s="685"/>
      <c r="C29" s="685"/>
      <c r="D29" s="685"/>
      <c r="E29" s="685"/>
      <c r="F29" s="685"/>
      <c r="G29" s="685"/>
      <c r="H29" s="685"/>
      <c r="I29" s="685"/>
      <c r="J29" s="685"/>
      <c r="K29" s="685"/>
      <c r="L29" s="685"/>
      <c r="M29" s="685"/>
    </row>
    <row r="30" spans="1:15" ht="27" customHeight="1">
      <c r="A30" s="698" t="s">
        <v>611</v>
      </c>
      <c r="B30" s="698"/>
      <c r="C30" s="698"/>
      <c r="D30" s="698"/>
      <c r="E30" s="698"/>
      <c r="F30" s="698"/>
      <c r="G30" s="698"/>
      <c r="H30" s="698"/>
      <c r="I30" s="698"/>
      <c r="J30" s="698"/>
      <c r="K30" s="698"/>
      <c r="L30" s="698"/>
      <c r="M30" s="698"/>
      <c r="N30" s="698"/>
      <c r="O30" s="347"/>
    </row>
    <row r="31" spans="1:15" ht="24" customHeight="1">
      <c r="A31" s="719" t="s">
        <v>619</v>
      </c>
      <c r="B31" s="719"/>
      <c r="C31" s="719"/>
      <c r="D31" s="719"/>
      <c r="E31" s="719"/>
      <c r="F31" s="719"/>
      <c r="G31" s="719"/>
      <c r="H31" s="719"/>
      <c r="I31" s="719"/>
      <c r="J31" s="719"/>
      <c r="K31" s="719"/>
      <c r="L31" s="719"/>
      <c r="M31" s="719"/>
      <c r="N31" s="719"/>
      <c r="O31" s="719"/>
    </row>
    <row r="32" spans="1:15">
      <c r="F32" s="24"/>
      <c r="G32" s="24"/>
      <c r="H32" s="24"/>
    </row>
    <row r="33" spans="6:8">
      <c r="F33" s="24"/>
      <c r="G33" s="24"/>
      <c r="H33" s="24"/>
    </row>
  </sheetData>
  <mergeCells count="5">
    <mergeCell ref="A22:M24"/>
    <mergeCell ref="A25:M28"/>
    <mergeCell ref="A29:M29"/>
    <mergeCell ref="A30:N30"/>
    <mergeCell ref="A31:O31"/>
  </mergeCells>
  <hyperlinks>
    <hyperlink ref="T7" location="Content!B37" display="Back to Content Page" xr:uid="{00000000-0004-0000-5400-000000000000}"/>
  </hyperlinks>
  <pageMargins left="0.7" right="0.7" top="0.75" bottom="0.75" header="0.3" footer="0.3"/>
  <pageSetup paperSize="9" orientation="landscape" r:id="rId1"/>
  <headerFoot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T68"/>
  <sheetViews>
    <sheetView zoomScale="99" zoomScaleNormal="99" workbookViewId="0">
      <selection activeCell="I30" sqref="I30"/>
    </sheetView>
  </sheetViews>
  <sheetFormatPr defaultColWidth="9.21875" defaultRowHeight="14.4"/>
  <cols>
    <col min="1" max="1" width="34.21875" customWidth="1"/>
    <col min="2" max="15" width="7" customWidth="1"/>
  </cols>
  <sheetData>
    <row r="1" spans="1:20">
      <c r="A1" s="16" t="s">
        <v>592</v>
      </c>
      <c r="B1" s="24"/>
      <c r="C1" s="24"/>
      <c r="D1" s="24"/>
      <c r="E1" s="24"/>
      <c r="F1" s="24"/>
      <c r="G1" s="24"/>
      <c r="H1" s="24"/>
      <c r="I1" s="24"/>
      <c r="J1" s="24"/>
      <c r="K1" s="24"/>
      <c r="N1" s="24"/>
      <c r="O1" s="24"/>
    </row>
    <row r="2" spans="1:20" ht="15" thickBot="1">
      <c r="A2" s="32"/>
      <c r="B2" s="24"/>
      <c r="C2" s="24"/>
      <c r="D2" s="24"/>
      <c r="E2" s="24"/>
      <c r="F2" s="24"/>
      <c r="G2" s="24"/>
      <c r="H2" s="24"/>
      <c r="I2" s="24"/>
      <c r="J2" s="24"/>
      <c r="K2" s="24"/>
      <c r="N2" s="24"/>
      <c r="O2" s="24"/>
    </row>
    <row r="3" spans="1:20" s="49" customFormat="1">
      <c r="A3" s="334" t="s">
        <v>42</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20">
      <c r="A4" s="176" t="s">
        <v>14</v>
      </c>
      <c r="B4" s="107">
        <v>62</v>
      </c>
      <c r="C4" s="107">
        <v>57</v>
      </c>
      <c r="D4" s="107">
        <v>65</v>
      </c>
      <c r="E4" s="107">
        <v>59</v>
      </c>
      <c r="F4" s="107">
        <v>56</v>
      </c>
      <c r="G4" s="107">
        <v>51</v>
      </c>
      <c r="H4" s="107">
        <v>45</v>
      </c>
      <c r="I4" s="107">
        <v>42</v>
      </c>
      <c r="J4" s="107">
        <v>50</v>
      </c>
      <c r="K4" s="107">
        <v>51</v>
      </c>
      <c r="L4" s="107">
        <v>44</v>
      </c>
      <c r="M4" s="107">
        <v>36</v>
      </c>
      <c r="N4" s="107">
        <v>37</v>
      </c>
      <c r="O4" s="205">
        <v>50</v>
      </c>
    </row>
    <row r="5" spans="1:20">
      <c r="A5" s="176" t="s">
        <v>13</v>
      </c>
      <c r="B5" s="107">
        <v>96</v>
      </c>
      <c r="C5" s="107">
        <v>97</v>
      </c>
      <c r="D5" s="107">
        <v>97</v>
      </c>
      <c r="E5" s="107">
        <v>97</v>
      </c>
      <c r="F5" s="107">
        <v>97</v>
      </c>
      <c r="G5" s="107">
        <v>97</v>
      </c>
      <c r="H5" s="107">
        <v>97</v>
      </c>
      <c r="I5" s="107">
        <v>97</v>
      </c>
      <c r="J5" s="107">
        <v>97</v>
      </c>
      <c r="K5" s="107">
        <v>97</v>
      </c>
      <c r="L5" s="107">
        <v>87</v>
      </c>
      <c r="M5" s="107">
        <v>97</v>
      </c>
      <c r="N5" s="107">
        <v>90</v>
      </c>
      <c r="O5" s="181">
        <v>79</v>
      </c>
      <c r="T5" s="48" t="s">
        <v>12</v>
      </c>
    </row>
    <row r="6" spans="1:20">
      <c r="A6" s="176" t="s">
        <v>259</v>
      </c>
      <c r="B6" s="107">
        <v>72</v>
      </c>
      <c r="C6" s="107">
        <v>79</v>
      </c>
      <c r="D6" s="107">
        <v>85</v>
      </c>
      <c r="E6" s="107">
        <v>82</v>
      </c>
      <c r="F6" s="107">
        <v>80</v>
      </c>
      <c r="G6" s="107">
        <v>81</v>
      </c>
      <c r="H6" s="107">
        <v>77</v>
      </c>
      <c r="I6" s="107">
        <v>75</v>
      </c>
      <c r="J6" s="107">
        <v>74</v>
      </c>
      <c r="K6" s="107">
        <v>76</v>
      </c>
      <c r="L6" s="107">
        <v>75</v>
      </c>
      <c r="M6" s="107">
        <v>68</v>
      </c>
      <c r="N6" s="107">
        <v>71</v>
      </c>
      <c r="O6" s="205">
        <v>70</v>
      </c>
      <c r="T6" s="48"/>
    </row>
    <row r="7" spans="1:20">
      <c r="A7" s="176" t="s">
        <v>85</v>
      </c>
      <c r="B7" s="107">
        <v>66</v>
      </c>
      <c r="C7" s="107">
        <v>66</v>
      </c>
      <c r="D7" s="107">
        <v>69</v>
      </c>
      <c r="E7" s="107">
        <v>68</v>
      </c>
      <c r="F7" s="107">
        <v>69</v>
      </c>
      <c r="G7" s="107">
        <v>65</v>
      </c>
      <c r="H7" s="107">
        <v>63</v>
      </c>
      <c r="I7" s="107">
        <v>65</v>
      </c>
      <c r="J7" s="107">
        <v>64</v>
      </c>
      <c r="K7" s="107">
        <v>65</v>
      </c>
      <c r="L7" s="107">
        <v>62</v>
      </c>
      <c r="M7" s="107">
        <v>55</v>
      </c>
      <c r="N7" s="107">
        <v>56</v>
      </c>
      <c r="O7" s="205">
        <v>52</v>
      </c>
    </row>
    <row r="8" spans="1:20">
      <c r="A8" s="176" t="s">
        <v>258</v>
      </c>
      <c r="B8" s="107">
        <v>94</v>
      </c>
      <c r="C8" s="107">
        <v>87</v>
      </c>
      <c r="D8" s="107">
        <v>88</v>
      </c>
      <c r="E8" s="107">
        <v>96</v>
      </c>
      <c r="F8" s="107">
        <v>97</v>
      </c>
      <c r="G8" s="107">
        <v>89</v>
      </c>
      <c r="H8" s="107">
        <v>89</v>
      </c>
      <c r="I8" s="107">
        <v>89</v>
      </c>
      <c r="J8" s="107">
        <v>85</v>
      </c>
      <c r="K8" s="107">
        <v>81</v>
      </c>
      <c r="L8" s="107">
        <v>76</v>
      </c>
      <c r="M8" s="107">
        <v>80</v>
      </c>
      <c r="N8" s="107">
        <v>83</v>
      </c>
      <c r="O8" s="205">
        <v>85</v>
      </c>
    </row>
    <row r="9" spans="1:20">
      <c r="A9" s="176" t="s">
        <v>11</v>
      </c>
      <c r="B9" s="107">
        <v>88</v>
      </c>
      <c r="C9" s="107">
        <v>92</v>
      </c>
      <c r="D9" s="107">
        <v>91</v>
      </c>
      <c r="E9" s="107">
        <v>90</v>
      </c>
      <c r="F9" s="107">
        <v>92</v>
      </c>
      <c r="G9" s="107">
        <v>93</v>
      </c>
      <c r="H9" s="107">
        <v>90</v>
      </c>
      <c r="I9" s="107">
        <v>90</v>
      </c>
      <c r="J9" s="107">
        <v>90</v>
      </c>
      <c r="K9" s="107">
        <v>90</v>
      </c>
      <c r="L9" s="107">
        <v>90</v>
      </c>
      <c r="M9" s="107">
        <v>90</v>
      </c>
      <c r="N9" s="107">
        <v>81</v>
      </c>
      <c r="O9" s="205">
        <v>90</v>
      </c>
    </row>
    <row r="10" spans="1:20">
      <c r="A10" s="176" t="s">
        <v>10</v>
      </c>
      <c r="B10" s="120">
        <v>99</v>
      </c>
      <c r="C10" s="120">
        <v>99</v>
      </c>
      <c r="D10" s="120">
        <v>99</v>
      </c>
      <c r="E10" s="120">
        <v>99</v>
      </c>
      <c r="F10" s="120">
        <v>98</v>
      </c>
      <c r="G10" s="120">
        <v>99</v>
      </c>
      <c r="H10" s="120">
        <v>98</v>
      </c>
      <c r="I10" s="120">
        <v>97</v>
      </c>
      <c r="J10" s="120">
        <v>96</v>
      </c>
      <c r="K10" s="120">
        <v>99</v>
      </c>
      <c r="L10" s="120">
        <v>98</v>
      </c>
      <c r="M10" s="120">
        <v>93</v>
      </c>
      <c r="N10" s="120">
        <v>93</v>
      </c>
      <c r="O10" s="181">
        <v>51</v>
      </c>
    </row>
    <row r="11" spans="1:20">
      <c r="A11" s="176" t="s">
        <v>9</v>
      </c>
      <c r="B11" s="107">
        <v>93</v>
      </c>
      <c r="C11" s="107">
        <v>96</v>
      </c>
      <c r="D11" s="107">
        <v>90</v>
      </c>
      <c r="E11" s="107">
        <v>88</v>
      </c>
      <c r="F11" s="107">
        <v>85</v>
      </c>
      <c r="G11" s="107">
        <v>87</v>
      </c>
      <c r="H11" s="107">
        <v>81</v>
      </c>
      <c r="I11" s="107">
        <v>83</v>
      </c>
      <c r="J11" s="107">
        <v>87</v>
      </c>
      <c r="K11" s="107">
        <v>92</v>
      </c>
      <c r="L11" s="107">
        <v>90</v>
      </c>
      <c r="M11" s="107">
        <v>90</v>
      </c>
      <c r="N11" s="107">
        <v>82</v>
      </c>
      <c r="O11" s="205">
        <v>87</v>
      </c>
    </row>
    <row r="12" spans="1:20">
      <c r="A12" s="176" t="s">
        <v>8</v>
      </c>
      <c r="B12" s="120">
        <v>99</v>
      </c>
      <c r="C12" s="120">
        <v>99</v>
      </c>
      <c r="D12" s="120">
        <v>99</v>
      </c>
      <c r="E12" s="120">
        <v>99</v>
      </c>
      <c r="F12" s="120">
        <v>98</v>
      </c>
      <c r="G12" s="120">
        <v>99</v>
      </c>
      <c r="H12" s="120">
        <v>98</v>
      </c>
      <c r="I12" s="120">
        <v>97</v>
      </c>
      <c r="J12" s="120">
        <v>96</v>
      </c>
      <c r="K12" s="120">
        <v>99</v>
      </c>
      <c r="L12" s="120">
        <v>98</v>
      </c>
      <c r="M12" s="120">
        <v>93</v>
      </c>
      <c r="N12" s="120">
        <v>93</v>
      </c>
      <c r="O12" s="218">
        <v>94</v>
      </c>
    </row>
    <row r="13" spans="1:20">
      <c r="A13" s="176" t="s">
        <v>6</v>
      </c>
      <c r="B13" s="120">
        <v>99.855372748533199</v>
      </c>
      <c r="C13" s="120">
        <v>89.1</v>
      </c>
      <c r="D13" s="120">
        <v>94.2</v>
      </c>
      <c r="E13" s="120">
        <v>89</v>
      </c>
      <c r="F13" s="120">
        <v>91</v>
      </c>
      <c r="G13" s="120">
        <v>91</v>
      </c>
      <c r="H13" s="120">
        <v>97</v>
      </c>
      <c r="I13" s="120">
        <v>98.2</v>
      </c>
      <c r="J13" s="120">
        <v>101.3</v>
      </c>
      <c r="K13" s="120">
        <v>112</v>
      </c>
      <c r="L13" s="120">
        <v>106</v>
      </c>
      <c r="M13" s="120">
        <v>108.6</v>
      </c>
      <c r="N13" s="120">
        <v>110.8</v>
      </c>
      <c r="O13" s="218">
        <v>104</v>
      </c>
    </row>
    <row r="14" spans="1:20">
      <c r="A14" s="176" t="s">
        <v>25</v>
      </c>
      <c r="B14" s="107">
        <v>75</v>
      </c>
      <c r="C14" s="107">
        <v>74</v>
      </c>
      <c r="D14" s="107">
        <v>76</v>
      </c>
      <c r="E14" s="107">
        <v>82</v>
      </c>
      <c r="F14" s="107">
        <v>83</v>
      </c>
      <c r="G14" s="107">
        <v>85</v>
      </c>
      <c r="H14" s="107">
        <v>75</v>
      </c>
      <c r="I14" s="107">
        <v>80</v>
      </c>
      <c r="J14" s="107">
        <v>82</v>
      </c>
      <c r="K14" s="107">
        <v>80</v>
      </c>
      <c r="L14" s="107">
        <v>90</v>
      </c>
      <c r="M14" s="107">
        <v>91</v>
      </c>
      <c r="N14" s="107">
        <v>89</v>
      </c>
      <c r="O14" s="205">
        <v>86</v>
      </c>
    </row>
    <row r="15" spans="1:20">
      <c r="A15" s="176" t="s">
        <v>4</v>
      </c>
      <c r="B15" s="120">
        <v>99</v>
      </c>
      <c r="C15" s="120">
        <v>99</v>
      </c>
      <c r="D15" s="120">
        <v>99</v>
      </c>
      <c r="E15" s="120">
        <v>99.6</v>
      </c>
      <c r="F15" s="120">
        <v>99.35</v>
      </c>
      <c r="G15" s="120">
        <v>100</v>
      </c>
      <c r="H15" s="120">
        <v>97</v>
      </c>
      <c r="I15" s="120">
        <v>99</v>
      </c>
      <c r="J15" s="120">
        <v>96</v>
      </c>
      <c r="K15" s="120">
        <v>99</v>
      </c>
      <c r="L15" s="107">
        <v>97</v>
      </c>
      <c r="M15" s="107">
        <v>94</v>
      </c>
      <c r="N15" s="107">
        <v>90</v>
      </c>
      <c r="O15" s="218">
        <v>92</v>
      </c>
    </row>
    <row r="16" spans="1:20">
      <c r="A16" s="176" t="s">
        <v>3</v>
      </c>
      <c r="B16" s="107">
        <v>72</v>
      </c>
      <c r="C16" s="107">
        <v>77</v>
      </c>
      <c r="D16" s="107">
        <v>79</v>
      </c>
      <c r="E16" s="107">
        <v>78</v>
      </c>
      <c r="F16" s="107">
        <v>84</v>
      </c>
      <c r="G16" s="107">
        <v>86</v>
      </c>
      <c r="H16" s="107">
        <v>84</v>
      </c>
      <c r="I16" s="107">
        <v>81</v>
      </c>
      <c r="J16" s="107">
        <v>81</v>
      </c>
      <c r="K16" s="107">
        <v>83</v>
      </c>
      <c r="L16" s="107">
        <v>84</v>
      </c>
      <c r="M16" s="107">
        <v>87</v>
      </c>
      <c r="N16" s="107">
        <v>86</v>
      </c>
      <c r="O16" s="205">
        <v>80</v>
      </c>
    </row>
    <row r="17" spans="1:15">
      <c r="A17" s="176" t="s">
        <v>65</v>
      </c>
      <c r="B17" s="107">
        <v>92</v>
      </c>
      <c r="C17" s="107">
        <v>93</v>
      </c>
      <c r="D17" s="107">
        <v>97</v>
      </c>
      <c r="E17" s="107">
        <v>99</v>
      </c>
      <c r="F17" s="107">
        <v>97</v>
      </c>
      <c r="G17" s="120">
        <v>86</v>
      </c>
      <c r="H17" s="107">
        <v>83</v>
      </c>
      <c r="I17" s="107">
        <v>90</v>
      </c>
      <c r="J17" s="107">
        <v>88</v>
      </c>
      <c r="K17" s="107">
        <v>89</v>
      </c>
      <c r="L17" s="107">
        <v>87</v>
      </c>
      <c r="M17" s="107">
        <v>80</v>
      </c>
      <c r="N17" s="107">
        <v>87</v>
      </c>
      <c r="O17" s="218">
        <v>91</v>
      </c>
    </row>
    <row r="18" spans="1:15">
      <c r="A18" s="176" t="s">
        <v>2</v>
      </c>
      <c r="B18" s="107">
        <v>96</v>
      </c>
      <c r="C18" s="107">
        <v>83</v>
      </c>
      <c r="D18" s="107">
        <v>82</v>
      </c>
      <c r="E18" s="107">
        <v>80</v>
      </c>
      <c r="F18" s="107">
        <v>85</v>
      </c>
      <c r="G18" s="107">
        <v>90</v>
      </c>
      <c r="H18" s="107">
        <v>97</v>
      </c>
      <c r="I18" s="107">
        <v>96</v>
      </c>
      <c r="J18" s="107">
        <v>94</v>
      </c>
      <c r="K18" s="107">
        <v>93</v>
      </c>
      <c r="L18" s="107">
        <v>96</v>
      </c>
      <c r="M18" s="107">
        <v>90</v>
      </c>
      <c r="N18" s="107">
        <v>90</v>
      </c>
      <c r="O18" s="205">
        <v>90</v>
      </c>
    </row>
    <row r="19" spans="1:15" ht="15" thickBot="1">
      <c r="A19" s="187" t="s">
        <v>40</v>
      </c>
      <c r="B19" s="340">
        <v>90</v>
      </c>
      <c r="C19" s="340">
        <v>92</v>
      </c>
      <c r="D19" s="340">
        <v>97</v>
      </c>
      <c r="E19" s="340">
        <v>93</v>
      </c>
      <c r="F19" s="340">
        <v>92</v>
      </c>
      <c r="G19" s="340">
        <v>86</v>
      </c>
      <c r="H19" s="340">
        <v>95</v>
      </c>
      <c r="I19" s="340">
        <v>90</v>
      </c>
      <c r="J19" s="340">
        <v>88</v>
      </c>
      <c r="K19" s="340">
        <v>85</v>
      </c>
      <c r="L19" s="340">
        <v>85</v>
      </c>
      <c r="M19" s="340">
        <v>88</v>
      </c>
      <c r="N19" s="340">
        <v>90</v>
      </c>
      <c r="O19" s="341">
        <v>90</v>
      </c>
    </row>
    <row r="20" spans="1:15">
      <c r="A20" s="150"/>
      <c r="B20" s="24"/>
      <c r="C20" s="24"/>
      <c r="D20" s="24"/>
      <c r="E20" s="24"/>
      <c r="F20" s="24"/>
      <c r="G20" s="24"/>
      <c r="H20" s="24"/>
      <c r="I20" s="24"/>
      <c r="J20" s="24"/>
      <c r="K20" s="24"/>
      <c r="N20" s="24"/>
      <c r="O20" s="24"/>
    </row>
    <row r="21" spans="1:15" ht="15" customHeight="1">
      <c r="A21" s="149" t="s">
        <v>64</v>
      </c>
      <c r="B21" s="24"/>
      <c r="C21" s="24"/>
      <c r="D21" s="24"/>
      <c r="E21" s="24"/>
      <c r="F21" s="24"/>
      <c r="G21" s="24"/>
      <c r="H21" s="24"/>
      <c r="I21" s="24"/>
      <c r="J21" s="24"/>
      <c r="K21" s="24"/>
      <c r="N21" s="24"/>
      <c r="O21" s="24"/>
    </row>
    <row r="22" spans="1:15" hidden="1">
      <c r="A22" s="685" t="s">
        <v>232</v>
      </c>
      <c r="B22" s="685"/>
      <c r="C22" s="685"/>
      <c r="D22" s="685"/>
      <c r="E22" s="685"/>
      <c r="F22" s="685"/>
      <c r="G22" s="685"/>
      <c r="H22" s="685"/>
      <c r="I22" s="685"/>
      <c r="J22" s="685"/>
      <c r="K22" s="685"/>
      <c r="L22" s="685"/>
      <c r="M22" s="685"/>
      <c r="N22" s="685"/>
      <c r="O22" s="164"/>
    </row>
    <row r="23" spans="1:15" ht="27" hidden="1" customHeight="1">
      <c r="A23" s="685"/>
      <c r="B23" s="685"/>
      <c r="C23" s="685"/>
      <c r="D23" s="685"/>
      <c r="E23" s="685"/>
      <c r="F23" s="685"/>
      <c r="G23" s="685"/>
      <c r="H23" s="685"/>
      <c r="I23" s="685"/>
      <c r="J23" s="685"/>
      <c r="K23" s="685"/>
      <c r="L23" s="685"/>
      <c r="M23" s="685"/>
      <c r="N23" s="685"/>
      <c r="O23" s="164"/>
    </row>
    <row r="24" spans="1:15" ht="15" hidden="1" customHeight="1">
      <c r="A24" s="685" t="s">
        <v>338</v>
      </c>
      <c r="B24" s="685"/>
      <c r="C24" s="685"/>
      <c r="D24" s="685"/>
      <c r="E24" s="685"/>
      <c r="F24" s="685"/>
      <c r="G24" s="685"/>
      <c r="H24" s="685"/>
      <c r="I24" s="685"/>
      <c r="J24" s="685"/>
      <c r="K24" s="685"/>
      <c r="L24" s="685"/>
      <c r="M24" s="685"/>
      <c r="N24" s="685"/>
      <c r="O24" s="164"/>
    </row>
    <row r="25" spans="1:15" ht="15" hidden="1" customHeight="1">
      <c r="A25" s="685"/>
      <c r="B25" s="685"/>
      <c r="C25" s="685"/>
      <c r="D25" s="685"/>
      <c r="E25" s="685"/>
      <c r="F25" s="685"/>
      <c r="G25" s="685"/>
      <c r="H25" s="685"/>
      <c r="I25" s="685"/>
      <c r="J25" s="685"/>
      <c r="K25" s="685"/>
      <c r="L25" s="685"/>
      <c r="M25" s="685"/>
      <c r="N25" s="685"/>
      <c r="O25" s="164"/>
    </row>
    <row r="26" spans="1:15" ht="28.8" hidden="1" customHeight="1">
      <c r="A26" s="685"/>
      <c r="B26" s="685"/>
      <c r="C26" s="685"/>
      <c r="D26" s="685"/>
      <c r="E26" s="685"/>
      <c r="F26" s="685"/>
      <c r="G26" s="685"/>
      <c r="H26" s="685"/>
      <c r="I26" s="685"/>
      <c r="J26" s="685"/>
      <c r="K26" s="685"/>
      <c r="L26" s="685"/>
      <c r="M26" s="685"/>
      <c r="N26" s="685"/>
      <c r="O26" s="164"/>
    </row>
    <row r="27" spans="1:15" ht="30.6" hidden="1" customHeight="1">
      <c r="A27" s="685" t="s">
        <v>383</v>
      </c>
      <c r="B27" s="685"/>
      <c r="C27" s="685"/>
      <c r="D27" s="685"/>
      <c r="E27" s="685"/>
      <c r="F27" s="685"/>
      <c r="G27" s="685"/>
      <c r="H27" s="685"/>
      <c r="I27" s="685"/>
      <c r="J27" s="685"/>
      <c r="K27" s="685"/>
      <c r="L27" s="685"/>
      <c r="M27" s="685"/>
      <c r="N27" s="685"/>
      <c r="O27" s="164"/>
    </row>
    <row r="28" spans="1:15" ht="33" customHeight="1">
      <c r="A28" s="698" t="s">
        <v>611</v>
      </c>
      <c r="B28" s="698"/>
      <c r="C28" s="698"/>
      <c r="D28" s="698"/>
      <c r="E28" s="698"/>
      <c r="F28" s="698"/>
      <c r="G28" s="698"/>
      <c r="H28" s="698"/>
      <c r="I28" s="698"/>
      <c r="J28" s="698"/>
      <c r="K28" s="698"/>
      <c r="L28" s="698"/>
      <c r="M28" s="698"/>
      <c r="N28" s="698"/>
      <c r="O28" s="347"/>
    </row>
    <row r="29" spans="1:15" ht="22.2" customHeight="1">
      <c r="A29" s="719" t="s">
        <v>624</v>
      </c>
      <c r="B29" s="719"/>
      <c r="C29" s="719"/>
      <c r="D29" s="719"/>
      <c r="E29" s="719"/>
      <c r="F29" s="719"/>
      <c r="G29" s="719"/>
      <c r="H29" s="719"/>
      <c r="I29" s="719"/>
      <c r="J29" s="719"/>
      <c r="K29" s="719"/>
      <c r="L29" s="719"/>
      <c r="M29" s="719"/>
      <c r="N29" s="719"/>
      <c r="O29" s="719"/>
    </row>
    <row r="30" spans="1:15">
      <c r="A30" s="24"/>
      <c r="B30" s="24"/>
      <c r="C30" s="24"/>
      <c r="D30" s="24"/>
      <c r="E30" s="24"/>
      <c r="F30" s="24"/>
      <c r="I30" s="24"/>
      <c r="J30" s="24"/>
      <c r="K30" s="24"/>
      <c r="N30" s="24"/>
      <c r="O30" s="24"/>
    </row>
    <row r="31" spans="1:15">
      <c r="A31" s="24"/>
      <c r="B31" s="24"/>
      <c r="C31" s="24"/>
      <c r="D31" s="24"/>
      <c r="E31" s="24"/>
      <c r="F31" s="24"/>
      <c r="I31" s="24"/>
      <c r="J31" s="24"/>
      <c r="K31" s="24"/>
      <c r="N31" s="24"/>
      <c r="O31" s="24"/>
    </row>
    <row r="32" spans="1:15">
      <c r="A32" s="24"/>
      <c r="B32" s="24"/>
      <c r="C32" s="24"/>
      <c r="D32" s="24"/>
      <c r="E32" s="24"/>
      <c r="F32" s="24"/>
      <c r="I32" s="24"/>
      <c r="J32" s="24"/>
      <c r="K32" s="24"/>
      <c r="N32" s="24"/>
      <c r="O32" s="24"/>
    </row>
    <row r="33" spans="1:15">
      <c r="A33" s="24"/>
      <c r="B33" s="24"/>
      <c r="C33" s="24"/>
      <c r="D33" s="24"/>
      <c r="E33" s="24"/>
      <c r="F33" s="24"/>
      <c r="I33" s="24"/>
      <c r="J33" s="24"/>
      <c r="K33" s="24"/>
      <c r="N33" s="24"/>
      <c r="O33" s="24"/>
    </row>
    <row r="34" spans="1:15">
      <c r="A34" s="24"/>
      <c r="B34" s="24"/>
      <c r="C34" s="24"/>
      <c r="D34" s="24"/>
      <c r="E34" s="24"/>
      <c r="F34" s="24"/>
      <c r="I34" s="24"/>
      <c r="J34" s="24"/>
      <c r="K34" s="24"/>
      <c r="N34" s="24"/>
      <c r="O34" s="24"/>
    </row>
    <row r="35" spans="1:15">
      <c r="A35" s="24"/>
      <c r="B35" s="24"/>
      <c r="C35" s="24"/>
      <c r="D35" s="24"/>
      <c r="E35" s="24"/>
      <c r="F35" s="24"/>
      <c r="I35" s="24"/>
      <c r="J35" s="24"/>
      <c r="K35" s="24"/>
      <c r="N35" s="24"/>
      <c r="O35" s="24"/>
    </row>
    <row r="36" spans="1:15">
      <c r="A36" s="24"/>
      <c r="B36" s="24"/>
      <c r="C36" s="24"/>
      <c r="D36" s="24"/>
      <c r="E36" s="24"/>
      <c r="F36" s="24"/>
      <c r="I36" s="24"/>
      <c r="J36" s="24"/>
      <c r="K36" s="24"/>
      <c r="N36" s="24"/>
      <c r="O36" s="24"/>
    </row>
    <row r="37" spans="1:15">
      <c r="A37" s="24"/>
      <c r="B37" s="24"/>
      <c r="C37" s="24"/>
      <c r="D37" s="24"/>
      <c r="E37" s="24"/>
      <c r="F37" s="24"/>
      <c r="I37" s="24"/>
      <c r="J37" s="24"/>
      <c r="K37" s="24"/>
      <c r="N37" s="24"/>
      <c r="O37" s="24"/>
    </row>
    <row r="38" spans="1:15">
      <c r="A38" s="24"/>
      <c r="B38" s="24"/>
      <c r="C38" s="24"/>
      <c r="D38" s="24"/>
      <c r="E38" s="24"/>
      <c r="F38" s="24"/>
      <c r="I38" s="24"/>
      <c r="J38" s="24"/>
      <c r="K38" s="24"/>
      <c r="N38" s="24"/>
      <c r="O38" s="24"/>
    </row>
    <row r="39" spans="1:15">
      <c r="A39" s="24"/>
      <c r="B39" s="24"/>
      <c r="C39" s="24"/>
      <c r="D39" s="24"/>
      <c r="E39" s="24"/>
      <c r="F39" s="24"/>
      <c r="I39" s="24"/>
      <c r="J39" s="24"/>
      <c r="K39" s="24"/>
      <c r="N39" s="24"/>
      <c r="O39" s="24"/>
    </row>
    <row r="40" spans="1:15">
      <c r="A40" s="24"/>
      <c r="B40" s="24"/>
      <c r="C40" s="24"/>
      <c r="D40" s="24"/>
      <c r="E40" s="24"/>
      <c r="F40" s="24"/>
      <c r="I40" s="24"/>
      <c r="J40" s="24"/>
      <c r="K40" s="24"/>
      <c r="N40" s="24"/>
      <c r="O40" s="24"/>
    </row>
    <row r="41" spans="1:15">
      <c r="A41" s="24"/>
      <c r="B41" s="24"/>
      <c r="C41" s="24"/>
      <c r="D41" s="24"/>
      <c r="E41" s="24"/>
      <c r="F41" s="24"/>
      <c r="I41" s="24"/>
      <c r="J41" s="24"/>
      <c r="K41" s="24"/>
      <c r="N41" s="24"/>
      <c r="O41" s="24"/>
    </row>
    <row r="42" spans="1:15">
      <c r="A42" s="24"/>
      <c r="B42" s="24"/>
      <c r="C42" s="24"/>
      <c r="D42" s="24"/>
      <c r="E42" s="24"/>
      <c r="F42" s="24"/>
      <c r="I42" s="24"/>
      <c r="J42" s="24"/>
      <c r="K42" s="24"/>
      <c r="N42" s="24"/>
      <c r="O42" s="24"/>
    </row>
    <row r="43" spans="1:15">
      <c r="A43" s="24"/>
      <c r="B43" s="24"/>
      <c r="C43" s="24"/>
      <c r="D43" s="24"/>
      <c r="E43" s="24"/>
      <c r="F43" s="24"/>
      <c r="I43" s="24"/>
      <c r="J43" s="24"/>
      <c r="K43" s="24"/>
      <c r="N43" s="24"/>
      <c r="O43" s="24"/>
    </row>
    <row r="44" spans="1:15">
      <c r="A44" s="24"/>
      <c r="B44" s="24"/>
      <c r="C44" s="24"/>
      <c r="D44" s="24"/>
      <c r="E44" s="24"/>
      <c r="F44" s="24"/>
      <c r="I44" s="24"/>
      <c r="J44" s="24"/>
      <c r="K44" s="24"/>
      <c r="N44" s="24"/>
      <c r="O44" s="24"/>
    </row>
    <row r="45" spans="1:15">
      <c r="A45" s="24"/>
      <c r="B45" s="24"/>
      <c r="C45" s="24"/>
      <c r="D45" s="24"/>
      <c r="E45" s="24"/>
      <c r="F45" s="24"/>
      <c r="I45" s="24"/>
      <c r="J45" s="24"/>
      <c r="K45" s="24"/>
      <c r="N45" s="24"/>
      <c r="O45" s="24"/>
    </row>
    <row r="46" spans="1:15">
      <c r="A46" s="24"/>
      <c r="B46" s="24"/>
      <c r="C46" s="24"/>
      <c r="D46" s="24"/>
      <c r="E46" s="24"/>
      <c r="F46" s="24"/>
      <c r="I46" s="24"/>
      <c r="J46" s="24"/>
      <c r="K46" s="24"/>
      <c r="N46" s="24"/>
      <c r="O46" s="24"/>
    </row>
    <row r="47" spans="1:15">
      <c r="A47" s="24"/>
      <c r="B47" s="24"/>
      <c r="C47" s="24"/>
      <c r="D47" s="24"/>
      <c r="E47" s="24"/>
      <c r="F47" s="24"/>
      <c r="I47" s="24"/>
      <c r="J47" s="24"/>
      <c r="K47" s="24"/>
      <c r="N47" s="24"/>
      <c r="O47" s="24"/>
    </row>
    <row r="48" spans="1:15">
      <c r="A48" s="24"/>
      <c r="B48" s="24"/>
      <c r="C48" s="24"/>
      <c r="D48" s="24"/>
      <c r="E48" s="24"/>
      <c r="F48" s="24"/>
      <c r="I48" s="24"/>
      <c r="J48" s="24"/>
      <c r="K48" s="24"/>
      <c r="N48" s="24"/>
      <c r="O48" s="24"/>
    </row>
    <row r="49" spans="1:15">
      <c r="A49" s="24"/>
      <c r="B49" s="24"/>
      <c r="C49" s="24"/>
      <c r="D49" s="24"/>
      <c r="E49" s="24"/>
      <c r="F49" s="24"/>
      <c r="I49" s="24"/>
      <c r="J49" s="24"/>
      <c r="K49" s="24"/>
      <c r="N49" s="24"/>
      <c r="O49" s="24"/>
    </row>
    <row r="50" spans="1:15">
      <c r="A50" s="24"/>
      <c r="B50" s="24"/>
      <c r="C50" s="24"/>
      <c r="D50" s="24"/>
      <c r="E50" s="24"/>
      <c r="F50" s="24"/>
      <c r="I50" s="24"/>
      <c r="J50" s="24"/>
      <c r="K50" s="24"/>
      <c r="N50" s="24"/>
      <c r="O50" s="24"/>
    </row>
    <row r="51" spans="1:15">
      <c r="A51" s="24"/>
      <c r="B51" s="24"/>
      <c r="C51" s="24"/>
      <c r="D51" s="24"/>
      <c r="E51" s="24"/>
      <c r="F51" s="24"/>
      <c r="I51" s="24"/>
      <c r="J51" s="24"/>
      <c r="K51" s="24"/>
      <c r="N51" s="24"/>
      <c r="O51" s="24"/>
    </row>
    <row r="52" spans="1:15">
      <c r="A52" s="24"/>
      <c r="B52" s="24"/>
      <c r="C52" s="24"/>
      <c r="D52" s="24"/>
      <c r="E52" s="24"/>
      <c r="F52" s="24"/>
      <c r="I52" s="24"/>
      <c r="J52" s="24"/>
      <c r="K52" s="24"/>
      <c r="N52" s="24"/>
      <c r="O52" s="24"/>
    </row>
    <row r="53" spans="1:15">
      <c r="A53" s="24"/>
      <c r="B53" s="24"/>
      <c r="C53" s="24"/>
      <c r="D53" s="24"/>
      <c r="E53" s="24"/>
      <c r="F53" s="24"/>
      <c r="I53" s="24"/>
      <c r="J53" s="24"/>
      <c r="K53" s="24"/>
      <c r="N53" s="24"/>
      <c r="O53" s="24"/>
    </row>
    <row r="54" spans="1:15">
      <c r="A54" s="24"/>
      <c r="B54" s="24"/>
      <c r="C54" s="24"/>
      <c r="D54" s="24"/>
      <c r="E54" s="24"/>
      <c r="F54" s="24"/>
      <c r="I54" s="24"/>
      <c r="J54" s="24"/>
      <c r="K54" s="24"/>
      <c r="N54" s="24"/>
      <c r="O54" s="24"/>
    </row>
    <row r="55" spans="1:15">
      <c r="A55" s="24"/>
      <c r="B55" s="24"/>
      <c r="C55" s="24"/>
      <c r="D55" s="24"/>
      <c r="E55" s="24"/>
      <c r="F55" s="24"/>
      <c r="I55" s="24"/>
      <c r="J55" s="24"/>
      <c r="K55" s="24"/>
      <c r="N55" s="24"/>
      <c r="O55" s="24"/>
    </row>
    <row r="56" spans="1:15">
      <c r="A56" s="24"/>
      <c r="B56" s="24"/>
      <c r="C56" s="24"/>
      <c r="D56" s="24"/>
      <c r="E56" s="24"/>
      <c r="F56" s="24"/>
      <c r="I56" s="24"/>
      <c r="J56" s="24"/>
      <c r="K56" s="24"/>
      <c r="N56" s="24"/>
      <c r="O56" s="24"/>
    </row>
    <row r="57" spans="1:15">
      <c r="A57" s="24"/>
      <c r="B57" s="24"/>
      <c r="C57" s="24"/>
      <c r="D57" s="24"/>
      <c r="E57" s="24"/>
      <c r="F57" s="24"/>
      <c r="I57" s="24"/>
      <c r="J57" s="24"/>
      <c r="K57" s="24"/>
      <c r="N57" s="24"/>
      <c r="O57" s="24"/>
    </row>
    <row r="58" spans="1:15">
      <c r="A58" s="24"/>
      <c r="B58" s="24"/>
      <c r="C58" s="24"/>
      <c r="D58" s="24"/>
      <c r="E58" s="24"/>
      <c r="F58" s="24"/>
      <c r="I58" s="24"/>
      <c r="J58" s="24"/>
      <c r="K58" s="24"/>
      <c r="N58" s="24"/>
      <c r="O58" s="24"/>
    </row>
    <row r="59" spans="1:15">
      <c r="A59" s="24"/>
      <c r="B59" s="24"/>
      <c r="C59" s="24"/>
      <c r="D59" s="24"/>
      <c r="E59" s="24"/>
      <c r="F59" s="24"/>
      <c r="I59" s="24"/>
      <c r="J59" s="24"/>
      <c r="K59" s="24"/>
      <c r="N59" s="24"/>
      <c r="O59" s="24"/>
    </row>
    <row r="60" spans="1:15">
      <c r="A60" s="24"/>
      <c r="B60" s="24"/>
      <c r="C60" s="24"/>
      <c r="D60" s="24"/>
      <c r="E60" s="24"/>
      <c r="F60" s="24"/>
      <c r="I60" s="24"/>
      <c r="J60" s="24"/>
      <c r="K60" s="24"/>
      <c r="N60" s="24"/>
      <c r="O60" s="24"/>
    </row>
    <row r="61" spans="1:15">
      <c r="A61" s="24"/>
      <c r="B61" s="24"/>
      <c r="C61" s="24"/>
      <c r="D61" s="24"/>
      <c r="E61" s="24"/>
      <c r="F61" s="24"/>
      <c r="I61" s="24"/>
      <c r="J61" s="24"/>
      <c r="K61" s="24"/>
      <c r="N61" s="24"/>
      <c r="O61" s="24"/>
    </row>
    <row r="62" spans="1:15">
      <c r="A62" s="24"/>
      <c r="B62" s="24"/>
      <c r="C62" s="24"/>
      <c r="D62" s="24"/>
      <c r="E62" s="24"/>
      <c r="F62" s="24"/>
      <c r="I62" s="24"/>
      <c r="J62" s="24"/>
      <c r="K62" s="24"/>
      <c r="N62" s="24"/>
      <c r="O62" s="24"/>
    </row>
    <row r="63" spans="1:15">
      <c r="A63" s="24"/>
      <c r="B63" s="24"/>
      <c r="C63" s="24"/>
      <c r="D63" s="24"/>
      <c r="E63" s="24"/>
      <c r="F63" s="24"/>
      <c r="I63" s="24"/>
      <c r="J63" s="24"/>
      <c r="K63" s="24"/>
      <c r="N63" s="24"/>
      <c r="O63" s="24"/>
    </row>
    <row r="64" spans="1:15">
      <c r="A64" s="24"/>
      <c r="B64" s="24"/>
      <c r="C64" s="24"/>
      <c r="D64" s="24"/>
      <c r="E64" s="24"/>
      <c r="F64" s="24"/>
      <c r="I64" s="24"/>
      <c r="J64" s="24"/>
      <c r="K64" s="24"/>
      <c r="N64" s="24"/>
      <c r="O64" s="24"/>
    </row>
    <row r="65" spans="1:15">
      <c r="A65" s="24"/>
      <c r="B65" s="24"/>
      <c r="C65" s="24"/>
      <c r="D65" s="24"/>
      <c r="E65" s="24"/>
      <c r="F65" s="24"/>
      <c r="I65" s="24"/>
      <c r="J65" s="24"/>
      <c r="K65" s="24"/>
      <c r="N65" s="24"/>
      <c r="O65" s="24"/>
    </row>
    <row r="66" spans="1:15">
      <c r="A66" s="24"/>
      <c r="B66" s="24"/>
      <c r="C66" s="24"/>
      <c r="D66" s="24"/>
      <c r="E66" s="24"/>
      <c r="F66" s="24"/>
      <c r="I66" s="24"/>
      <c r="J66" s="24"/>
      <c r="K66" s="24"/>
      <c r="N66" s="24"/>
      <c r="O66" s="24"/>
    </row>
    <row r="67" spans="1:15">
      <c r="A67" s="24"/>
      <c r="B67" s="24"/>
      <c r="C67" s="24"/>
      <c r="D67" s="24"/>
      <c r="E67" s="24"/>
      <c r="F67" s="24"/>
      <c r="I67" s="24"/>
      <c r="J67" s="24"/>
      <c r="K67" s="24"/>
      <c r="N67" s="24"/>
      <c r="O67" s="24"/>
    </row>
    <row r="68" spans="1:15">
      <c r="A68" s="24"/>
      <c r="B68" s="24"/>
      <c r="C68" s="24"/>
      <c r="D68" s="24"/>
      <c r="E68" s="24"/>
      <c r="F68" s="24"/>
      <c r="I68" s="24"/>
      <c r="J68" s="24"/>
      <c r="K68" s="24"/>
      <c r="N68" s="24"/>
      <c r="O68" s="24"/>
    </row>
  </sheetData>
  <mergeCells count="5">
    <mergeCell ref="A22:N23"/>
    <mergeCell ref="A24:N26"/>
    <mergeCell ref="A27:N27"/>
    <mergeCell ref="A28:N28"/>
    <mergeCell ref="A29:O29"/>
  </mergeCells>
  <hyperlinks>
    <hyperlink ref="T5" location="Content!B37" display="Back to Content Page" xr:uid="{00000000-0004-0000-5500-000000000000}"/>
  </hyperlinks>
  <pageMargins left="0.7" right="0.7" top="0.75" bottom="0.75" header="0.3" footer="0.3"/>
  <pageSetup scale="93"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7:H9"/>
  <sheetViews>
    <sheetView workbookViewId="0">
      <selection activeCell="A15" sqref="A15"/>
    </sheetView>
  </sheetViews>
  <sheetFormatPr defaultColWidth="9.21875" defaultRowHeight="14.4"/>
  <cols>
    <col min="4" max="4" width="22.21875" bestFit="1" customWidth="1"/>
  </cols>
  <sheetData>
    <row r="7" spans="2:8" ht="15" customHeight="1">
      <c r="B7" s="676" t="s">
        <v>410</v>
      </c>
      <c r="C7" s="676"/>
      <c r="D7" s="676"/>
      <c r="E7" s="676"/>
      <c r="F7" s="676"/>
      <c r="G7" s="676"/>
      <c r="H7" s="676"/>
    </row>
    <row r="8" spans="2:8" ht="61.5" customHeight="1">
      <c r="B8" s="676"/>
      <c r="C8" s="676"/>
      <c r="D8" s="676"/>
      <c r="E8" s="676"/>
      <c r="F8" s="676"/>
      <c r="G8" s="676"/>
      <c r="H8" s="676"/>
    </row>
    <row r="9" spans="2:8" ht="58.8">
      <c r="B9" s="676" t="s">
        <v>397</v>
      </c>
      <c r="C9" s="676"/>
      <c r="D9" s="676"/>
      <c r="E9" s="676"/>
      <c r="F9" s="676"/>
      <c r="G9" s="676"/>
      <c r="H9" s="676"/>
    </row>
  </sheetData>
  <mergeCells count="2">
    <mergeCell ref="B7:H8"/>
    <mergeCell ref="B9:H9"/>
  </mergeCells>
  <printOptions horizontalCentered="1" verticalCentered="1"/>
  <pageMargins left="0.7" right="0.7" top="0.75" bottom="0.75" header="0.3" footer="0.3"/>
  <pageSetup orientation="landscape" r:id="rId1"/>
  <headerFoot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R107"/>
  <sheetViews>
    <sheetView zoomScale="99" zoomScaleNormal="99" workbookViewId="0">
      <selection activeCell="H31" sqref="H31"/>
    </sheetView>
  </sheetViews>
  <sheetFormatPr defaultColWidth="9.21875" defaultRowHeight="14.4"/>
  <cols>
    <col min="1" max="1" width="34.21875" customWidth="1"/>
    <col min="2" max="15" width="7" customWidth="1"/>
  </cols>
  <sheetData>
    <row r="1" spans="1:18">
      <c r="A1" s="16" t="s">
        <v>593</v>
      </c>
      <c r="B1" s="24"/>
      <c r="C1" s="24"/>
      <c r="D1" s="24"/>
      <c r="E1" s="24"/>
      <c r="F1" s="24"/>
      <c r="G1" s="24"/>
      <c r="H1" s="24"/>
      <c r="I1" s="24"/>
    </row>
    <row r="2" spans="1:18" ht="15" thickBot="1">
      <c r="A2" s="32"/>
      <c r="B2" s="24"/>
      <c r="C2" s="24"/>
      <c r="D2" s="24"/>
      <c r="E2" s="24"/>
      <c r="F2" s="24"/>
      <c r="G2" s="24"/>
      <c r="H2" s="24"/>
      <c r="I2" s="24"/>
    </row>
    <row r="3" spans="1:18" s="49" customFormat="1">
      <c r="A3" s="334" t="s">
        <v>42</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18">
      <c r="A4" s="176" t="s">
        <v>14</v>
      </c>
      <c r="B4" s="107">
        <v>56</v>
      </c>
      <c r="C4" s="107">
        <v>50</v>
      </c>
      <c r="D4" s="107">
        <v>54</v>
      </c>
      <c r="E4" s="107">
        <v>48</v>
      </c>
      <c r="F4" s="107">
        <v>55</v>
      </c>
      <c r="G4" s="107">
        <v>62</v>
      </c>
      <c r="H4" s="107">
        <v>58</v>
      </c>
      <c r="I4" s="107">
        <v>52</v>
      </c>
      <c r="J4" s="107">
        <v>61</v>
      </c>
      <c r="K4" s="107">
        <v>56</v>
      </c>
      <c r="L4" s="107">
        <v>51</v>
      </c>
      <c r="M4" s="107">
        <v>43</v>
      </c>
      <c r="N4" s="107">
        <v>41</v>
      </c>
      <c r="O4" s="205">
        <v>60</v>
      </c>
    </row>
    <row r="5" spans="1:18">
      <c r="A5" s="176" t="s">
        <v>13</v>
      </c>
      <c r="B5" s="120">
        <v>99</v>
      </c>
      <c r="C5" s="120">
        <v>96</v>
      </c>
      <c r="D5" s="120">
        <v>91</v>
      </c>
      <c r="E5" s="120">
        <v>94</v>
      </c>
      <c r="F5" s="120">
        <v>95</v>
      </c>
      <c r="G5" s="120" t="s">
        <v>7</v>
      </c>
      <c r="H5" s="120">
        <v>80</v>
      </c>
      <c r="I5" s="120">
        <v>76</v>
      </c>
      <c r="J5" s="120">
        <v>76</v>
      </c>
      <c r="K5" s="120">
        <v>77</v>
      </c>
      <c r="L5" s="120">
        <v>77</v>
      </c>
      <c r="M5" s="120">
        <v>63</v>
      </c>
      <c r="N5" s="120">
        <v>60.9</v>
      </c>
      <c r="O5" s="218">
        <v>80</v>
      </c>
    </row>
    <row r="6" spans="1:18">
      <c r="A6" s="176" t="s">
        <v>259</v>
      </c>
      <c r="B6" s="107">
        <v>82</v>
      </c>
      <c r="C6" s="107">
        <v>85</v>
      </c>
      <c r="D6" s="107">
        <v>85</v>
      </c>
      <c r="E6" s="107">
        <v>82</v>
      </c>
      <c r="F6" s="107">
        <v>79</v>
      </c>
      <c r="G6" s="107">
        <v>81</v>
      </c>
      <c r="H6" s="107">
        <v>75</v>
      </c>
      <c r="I6" s="107">
        <v>79</v>
      </c>
      <c r="J6" s="107">
        <v>77</v>
      </c>
      <c r="K6" s="107">
        <v>71</v>
      </c>
      <c r="L6" s="107">
        <v>64</v>
      </c>
      <c r="M6" s="107">
        <v>72</v>
      </c>
      <c r="N6" s="107">
        <v>72</v>
      </c>
      <c r="O6" s="205">
        <v>62</v>
      </c>
    </row>
    <row r="7" spans="1:18">
      <c r="A7" s="176" t="s">
        <v>85</v>
      </c>
      <c r="B7" s="107">
        <v>68</v>
      </c>
      <c r="C7" s="107">
        <v>65</v>
      </c>
      <c r="D7" s="107">
        <v>69</v>
      </c>
      <c r="E7" s="107">
        <v>71</v>
      </c>
      <c r="F7" s="107">
        <v>72</v>
      </c>
      <c r="G7" s="107">
        <v>69</v>
      </c>
      <c r="H7" s="107">
        <v>66</v>
      </c>
      <c r="I7" s="107">
        <v>71</v>
      </c>
      <c r="J7" s="107">
        <v>72</v>
      </c>
      <c r="K7" s="107">
        <v>74</v>
      </c>
      <c r="L7" s="107">
        <v>72</v>
      </c>
      <c r="M7" s="107">
        <v>65</v>
      </c>
      <c r="N7" s="107">
        <v>66</v>
      </c>
      <c r="O7" s="205">
        <v>61</v>
      </c>
      <c r="R7" s="48" t="s">
        <v>12</v>
      </c>
    </row>
    <row r="8" spans="1:18">
      <c r="A8" s="176" t="s">
        <v>258</v>
      </c>
      <c r="B8" s="107">
        <v>89</v>
      </c>
      <c r="C8" s="107">
        <v>85</v>
      </c>
      <c r="D8" s="107">
        <v>92</v>
      </c>
      <c r="E8" s="107">
        <v>98</v>
      </c>
      <c r="F8" s="107">
        <v>98</v>
      </c>
      <c r="G8" s="107">
        <v>84</v>
      </c>
      <c r="H8" s="107">
        <v>90</v>
      </c>
      <c r="I8" s="107">
        <v>90</v>
      </c>
      <c r="J8" s="107">
        <v>90</v>
      </c>
      <c r="K8" s="107">
        <v>89</v>
      </c>
      <c r="L8" s="107">
        <v>82</v>
      </c>
      <c r="M8" s="107">
        <v>61</v>
      </c>
      <c r="N8" s="107">
        <v>97</v>
      </c>
      <c r="O8" s="205">
        <v>76</v>
      </c>
      <c r="R8" s="48"/>
    </row>
    <row r="9" spans="1:18">
      <c r="A9" s="176" t="s">
        <v>11</v>
      </c>
      <c r="B9" s="107">
        <v>92</v>
      </c>
      <c r="C9" s="107">
        <v>95</v>
      </c>
      <c r="D9" s="107">
        <v>93</v>
      </c>
      <c r="E9" s="107">
        <v>90</v>
      </c>
      <c r="F9" s="107">
        <v>88</v>
      </c>
      <c r="G9" s="107">
        <v>85</v>
      </c>
      <c r="H9" s="107">
        <v>87</v>
      </c>
      <c r="I9" s="107">
        <v>87</v>
      </c>
      <c r="J9" s="107">
        <v>87</v>
      </c>
      <c r="K9" s="343">
        <v>87</v>
      </c>
      <c r="L9" s="343">
        <v>87</v>
      </c>
      <c r="M9" s="343">
        <v>87</v>
      </c>
      <c r="N9" s="343">
        <v>65</v>
      </c>
      <c r="O9" s="205">
        <v>87</v>
      </c>
    </row>
    <row r="10" spans="1:18">
      <c r="A10" s="176" t="s">
        <v>10</v>
      </c>
      <c r="B10" s="120">
        <v>98</v>
      </c>
      <c r="C10" s="120">
        <v>99</v>
      </c>
      <c r="D10" s="120">
        <v>99</v>
      </c>
      <c r="E10" s="120">
        <v>98</v>
      </c>
      <c r="F10" s="120">
        <v>98</v>
      </c>
      <c r="G10" s="120">
        <v>98</v>
      </c>
      <c r="H10" s="120">
        <v>97</v>
      </c>
      <c r="I10" s="120">
        <v>97</v>
      </c>
      <c r="J10" s="120">
        <v>97</v>
      </c>
      <c r="K10" s="120">
        <v>98</v>
      </c>
      <c r="L10" s="120">
        <v>96</v>
      </c>
      <c r="M10" s="120">
        <v>95</v>
      </c>
      <c r="N10" s="120">
        <v>95</v>
      </c>
      <c r="O10" s="181">
        <v>63</v>
      </c>
    </row>
    <row r="11" spans="1:18">
      <c r="A11" s="176" t="s">
        <v>9</v>
      </c>
      <c r="B11" s="107">
        <v>86</v>
      </c>
      <c r="C11" s="107">
        <v>97</v>
      </c>
      <c r="D11" s="107">
        <v>95</v>
      </c>
      <c r="E11" s="107">
        <v>89</v>
      </c>
      <c r="F11" s="107">
        <v>87</v>
      </c>
      <c r="G11" s="107">
        <v>88</v>
      </c>
      <c r="H11" s="107">
        <v>83</v>
      </c>
      <c r="I11" s="107">
        <v>87</v>
      </c>
      <c r="J11" s="107">
        <v>91</v>
      </c>
      <c r="K11" s="107">
        <v>94</v>
      </c>
      <c r="L11" s="107">
        <v>93</v>
      </c>
      <c r="M11" s="107">
        <v>89</v>
      </c>
      <c r="N11" s="107">
        <v>87</v>
      </c>
      <c r="O11" s="205">
        <v>91</v>
      </c>
    </row>
    <row r="12" spans="1:18">
      <c r="A12" s="176" t="s">
        <v>8</v>
      </c>
      <c r="B12" s="120">
        <v>98</v>
      </c>
      <c r="C12" s="120">
        <v>99</v>
      </c>
      <c r="D12" s="120">
        <v>99</v>
      </c>
      <c r="E12" s="120">
        <v>98</v>
      </c>
      <c r="F12" s="120">
        <v>98</v>
      </c>
      <c r="G12" s="120">
        <v>98</v>
      </c>
      <c r="H12" s="120">
        <v>97</v>
      </c>
      <c r="I12" s="120">
        <v>97</v>
      </c>
      <c r="J12" s="120">
        <v>97</v>
      </c>
      <c r="K12" s="120">
        <v>98</v>
      </c>
      <c r="L12" s="120">
        <v>96</v>
      </c>
      <c r="M12" s="120">
        <v>95</v>
      </c>
      <c r="N12" s="120">
        <v>95</v>
      </c>
      <c r="O12" s="218">
        <v>97</v>
      </c>
    </row>
    <row r="13" spans="1:18">
      <c r="A13" s="176" t="s">
        <v>6</v>
      </c>
      <c r="B13" s="120">
        <v>99.855372748533199</v>
      </c>
      <c r="C13" s="120">
        <v>88.2</v>
      </c>
      <c r="D13" s="120">
        <v>99.2</v>
      </c>
      <c r="E13" s="120">
        <v>94</v>
      </c>
      <c r="F13" s="120">
        <v>94</v>
      </c>
      <c r="G13" s="120">
        <v>96</v>
      </c>
      <c r="H13" s="120">
        <v>92</v>
      </c>
      <c r="I13" s="120" t="s">
        <v>103</v>
      </c>
      <c r="J13" s="120">
        <v>102</v>
      </c>
      <c r="K13" s="120">
        <v>105</v>
      </c>
      <c r="L13" s="120">
        <v>85.9</v>
      </c>
      <c r="M13" s="120">
        <v>87.5</v>
      </c>
      <c r="N13" s="120">
        <v>82.1</v>
      </c>
      <c r="O13" s="218">
        <v>88.6</v>
      </c>
    </row>
    <row r="14" spans="1:18">
      <c r="A14" s="176" t="s">
        <v>25</v>
      </c>
      <c r="B14" s="107">
        <v>83</v>
      </c>
      <c r="C14" s="107">
        <v>85</v>
      </c>
      <c r="D14" s="107">
        <v>84</v>
      </c>
      <c r="E14" s="107">
        <v>89</v>
      </c>
      <c r="F14" s="107">
        <v>88</v>
      </c>
      <c r="G14" s="107">
        <v>92</v>
      </c>
      <c r="H14" s="107">
        <v>84</v>
      </c>
      <c r="I14" s="107">
        <v>83</v>
      </c>
      <c r="J14" s="107">
        <v>84</v>
      </c>
      <c r="K14" s="107">
        <v>84</v>
      </c>
      <c r="L14" s="107">
        <v>92</v>
      </c>
      <c r="M14" s="107">
        <v>73</v>
      </c>
      <c r="N14" s="107">
        <v>86</v>
      </c>
      <c r="O14" s="205">
        <v>77</v>
      </c>
    </row>
    <row r="15" spans="1:18">
      <c r="A15" s="176" t="s">
        <v>4</v>
      </c>
      <c r="B15" s="120">
        <v>99</v>
      </c>
      <c r="C15" s="120">
        <v>99</v>
      </c>
      <c r="D15" s="120">
        <v>99</v>
      </c>
      <c r="E15" s="120">
        <v>99</v>
      </c>
      <c r="F15" s="120">
        <v>99</v>
      </c>
      <c r="G15" s="120">
        <v>99</v>
      </c>
      <c r="H15" s="120">
        <v>96</v>
      </c>
      <c r="I15" s="120">
        <v>97</v>
      </c>
      <c r="J15" s="120">
        <v>99</v>
      </c>
      <c r="K15" s="343">
        <v>99</v>
      </c>
      <c r="L15" s="343">
        <v>97</v>
      </c>
      <c r="M15" s="343">
        <v>94</v>
      </c>
      <c r="N15" s="343">
        <v>97</v>
      </c>
      <c r="O15" s="218">
        <v>94</v>
      </c>
    </row>
    <row r="16" spans="1:18">
      <c r="A16" s="176" t="s">
        <v>3</v>
      </c>
      <c r="B16" s="107">
        <v>72</v>
      </c>
      <c r="C16" s="107">
        <v>71</v>
      </c>
      <c r="D16" s="107">
        <v>69</v>
      </c>
      <c r="E16" s="107">
        <v>79</v>
      </c>
      <c r="F16" s="107">
        <v>85</v>
      </c>
      <c r="G16" s="107">
        <v>85</v>
      </c>
      <c r="H16" s="107">
        <v>85</v>
      </c>
      <c r="I16" s="107">
        <v>84</v>
      </c>
      <c r="J16" s="107">
        <v>82</v>
      </c>
      <c r="K16" s="107">
        <v>85</v>
      </c>
      <c r="L16" s="107">
        <v>84</v>
      </c>
      <c r="M16" s="107">
        <v>86</v>
      </c>
      <c r="N16" s="107">
        <v>85</v>
      </c>
      <c r="O16" s="205">
        <v>79</v>
      </c>
    </row>
    <row r="17" spans="1:15">
      <c r="A17" s="176" t="s">
        <v>65</v>
      </c>
      <c r="B17" s="107">
        <v>94</v>
      </c>
      <c r="C17" s="107">
        <v>88</v>
      </c>
      <c r="D17" s="107">
        <v>90</v>
      </c>
      <c r="E17" s="107">
        <v>91</v>
      </c>
      <c r="F17" s="107">
        <v>97</v>
      </c>
      <c r="G17" s="120">
        <v>83</v>
      </c>
      <c r="H17" s="107">
        <v>89</v>
      </c>
      <c r="I17" s="107">
        <v>89</v>
      </c>
      <c r="J17" s="107">
        <v>82</v>
      </c>
      <c r="K17" s="107">
        <v>87</v>
      </c>
      <c r="L17" s="107">
        <v>61</v>
      </c>
      <c r="M17" s="107">
        <v>66</v>
      </c>
      <c r="N17" s="107">
        <v>59</v>
      </c>
      <c r="O17" s="218">
        <v>84</v>
      </c>
    </row>
    <row r="18" spans="1:15">
      <c r="A18" s="176" t="s">
        <v>2</v>
      </c>
      <c r="B18" s="107">
        <v>80</v>
      </c>
      <c r="C18" s="107">
        <v>83</v>
      </c>
      <c r="D18" s="107">
        <v>70</v>
      </c>
      <c r="E18" s="107">
        <v>74</v>
      </c>
      <c r="F18" s="107">
        <v>78</v>
      </c>
      <c r="G18" s="107">
        <v>90</v>
      </c>
      <c r="H18" s="107">
        <v>91</v>
      </c>
      <c r="I18" s="107">
        <v>92</v>
      </c>
      <c r="J18" s="107">
        <v>90</v>
      </c>
      <c r="K18" s="107">
        <v>89</v>
      </c>
      <c r="L18" s="107">
        <v>83</v>
      </c>
      <c r="M18" s="107">
        <v>87</v>
      </c>
      <c r="N18" s="107">
        <v>84</v>
      </c>
      <c r="O18" s="205">
        <v>81</v>
      </c>
    </row>
    <row r="19" spans="1:15" ht="15" thickBot="1">
      <c r="A19" s="187" t="s">
        <v>40</v>
      </c>
      <c r="B19" s="340">
        <v>89</v>
      </c>
      <c r="C19" s="340">
        <v>93</v>
      </c>
      <c r="D19" s="340">
        <v>95</v>
      </c>
      <c r="E19" s="340">
        <v>95</v>
      </c>
      <c r="F19" s="340">
        <v>92</v>
      </c>
      <c r="G19" s="340">
        <v>88</v>
      </c>
      <c r="H19" s="340">
        <v>90</v>
      </c>
      <c r="I19" s="340">
        <v>89</v>
      </c>
      <c r="J19" s="340">
        <v>89</v>
      </c>
      <c r="K19" s="466">
        <v>90</v>
      </c>
      <c r="L19" s="466">
        <v>86</v>
      </c>
      <c r="M19" s="466">
        <v>88</v>
      </c>
      <c r="N19" s="466">
        <v>90</v>
      </c>
      <c r="O19" s="341">
        <v>90</v>
      </c>
    </row>
    <row r="20" spans="1:15">
      <c r="A20" s="150"/>
      <c r="B20" s="24"/>
      <c r="C20" s="24"/>
      <c r="D20" s="24"/>
      <c r="E20" s="24"/>
      <c r="F20" s="24"/>
      <c r="G20" s="24"/>
      <c r="H20" s="24"/>
      <c r="I20" s="24"/>
    </row>
    <row r="21" spans="1:15" ht="15" customHeight="1">
      <c r="A21" s="149" t="s">
        <v>64</v>
      </c>
      <c r="B21" s="24"/>
      <c r="C21" s="24"/>
      <c r="D21" s="24"/>
      <c r="E21" s="24"/>
      <c r="F21" s="24"/>
      <c r="G21" s="80"/>
      <c r="H21" s="24"/>
      <c r="I21" s="24"/>
    </row>
    <row r="22" spans="1:15" hidden="1">
      <c r="A22" s="685" t="s">
        <v>233</v>
      </c>
      <c r="B22" s="685"/>
      <c r="C22" s="685"/>
      <c r="D22" s="685"/>
      <c r="E22" s="685"/>
      <c r="F22" s="685"/>
      <c r="G22" s="685"/>
      <c r="H22" s="685"/>
      <c r="I22" s="685"/>
      <c r="J22" s="685"/>
      <c r="K22" s="685"/>
      <c r="L22" s="685"/>
      <c r="M22" s="685"/>
    </row>
    <row r="23" spans="1:15" ht="14.7" hidden="1" customHeight="1">
      <c r="A23" s="685"/>
      <c r="B23" s="685"/>
      <c r="C23" s="685"/>
      <c r="D23" s="685"/>
      <c r="E23" s="685"/>
      <c r="F23" s="685"/>
      <c r="G23" s="685"/>
      <c r="H23" s="685"/>
      <c r="I23" s="685"/>
      <c r="J23" s="685"/>
      <c r="K23" s="685"/>
      <c r="L23" s="685"/>
      <c r="M23" s="685"/>
    </row>
    <row r="24" spans="1:15" hidden="1">
      <c r="A24" s="685"/>
      <c r="B24" s="685"/>
      <c r="C24" s="685"/>
      <c r="D24" s="685"/>
      <c r="E24" s="685"/>
      <c r="F24" s="685"/>
      <c r="G24" s="685"/>
      <c r="H24" s="685"/>
      <c r="I24" s="685"/>
      <c r="J24" s="685"/>
      <c r="K24" s="685"/>
      <c r="L24" s="685"/>
      <c r="M24" s="685"/>
    </row>
    <row r="25" spans="1:15" hidden="1">
      <c r="A25" s="685" t="s">
        <v>339</v>
      </c>
      <c r="B25" s="685"/>
      <c r="C25" s="685"/>
      <c r="D25" s="685"/>
      <c r="E25" s="685"/>
      <c r="F25" s="685"/>
      <c r="G25" s="685"/>
      <c r="H25" s="685"/>
      <c r="I25" s="685"/>
      <c r="J25" s="685"/>
      <c r="K25" s="685"/>
      <c r="L25" s="685"/>
      <c r="M25" s="685"/>
    </row>
    <row r="26" spans="1:15" hidden="1">
      <c r="A26" s="685"/>
      <c r="B26" s="685"/>
      <c r="C26" s="685"/>
      <c r="D26" s="685"/>
      <c r="E26" s="685"/>
      <c r="F26" s="685"/>
      <c r="G26" s="685"/>
      <c r="H26" s="685"/>
      <c r="I26" s="685"/>
      <c r="J26" s="685"/>
      <c r="K26" s="685"/>
      <c r="L26" s="685"/>
      <c r="M26" s="685"/>
    </row>
    <row r="27" spans="1:15" ht="21" hidden="1" customHeight="1">
      <c r="A27" s="685"/>
      <c r="B27" s="685"/>
      <c r="C27" s="685"/>
      <c r="D27" s="685"/>
      <c r="E27" s="685"/>
      <c r="F27" s="685"/>
      <c r="G27" s="685"/>
      <c r="H27" s="685"/>
      <c r="I27" s="685"/>
      <c r="J27" s="685"/>
      <c r="K27" s="685"/>
      <c r="L27" s="685"/>
      <c r="M27" s="685"/>
    </row>
    <row r="28" spans="1:15" ht="38.25" hidden="1" customHeight="1">
      <c r="A28" s="685" t="s">
        <v>385</v>
      </c>
      <c r="B28" s="685"/>
      <c r="C28" s="685"/>
      <c r="D28" s="685"/>
      <c r="E28" s="685"/>
      <c r="F28" s="685"/>
      <c r="G28" s="685"/>
      <c r="H28" s="685"/>
      <c r="I28" s="685"/>
      <c r="J28" s="685"/>
      <c r="K28" s="685"/>
      <c r="L28" s="685"/>
      <c r="M28" s="685"/>
    </row>
    <row r="29" spans="1:15" ht="31.2" customHeight="1">
      <c r="A29" s="698" t="s">
        <v>611</v>
      </c>
      <c r="B29" s="698"/>
      <c r="C29" s="698"/>
      <c r="D29" s="698"/>
      <c r="E29" s="698"/>
      <c r="F29" s="698"/>
      <c r="G29" s="698"/>
      <c r="H29" s="698"/>
      <c r="I29" s="698"/>
      <c r="J29" s="698"/>
      <c r="K29" s="698"/>
      <c r="L29" s="698"/>
      <c r="M29" s="698"/>
      <c r="N29" s="698"/>
    </row>
    <row r="30" spans="1:15" ht="24" customHeight="1">
      <c r="A30" s="719" t="s">
        <v>623</v>
      </c>
      <c r="B30" s="719"/>
      <c r="C30" s="719"/>
      <c r="D30" s="719"/>
      <c r="E30" s="719"/>
      <c r="F30" s="719"/>
      <c r="G30" s="719"/>
      <c r="H30" s="719"/>
      <c r="I30" s="719"/>
      <c r="J30" s="719"/>
      <c r="K30" s="719"/>
      <c r="L30" s="719"/>
      <c r="M30" s="719"/>
      <c r="N30" s="719"/>
      <c r="O30" s="719"/>
    </row>
    <row r="31" spans="1:15">
      <c r="A31" s="157"/>
      <c r="F31" s="24"/>
      <c r="G31" s="24"/>
      <c r="H31" s="24"/>
    </row>
    <row r="32" spans="1:15">
      <c r="F32" s="24"/>
      <c r="G32" s="24"/>
      <c r="H32" s="24"/>
    </row>
    <row r="33" spans="6:8">
      <c r="F33" s="24"/>
      <c r="G33" s="24"/>
      <c r="H33" s="24"/>
    </row>
    <row r="34" spans="6:8">
      <c r="F34" s="24"/>
      <c r="G34" s="24"/>
      <c r="H34" s="24"/>
    </row>
    <row r="35" spans="6:8">
      <c r="F35" s="24"/>
      <c r="G35" s="24"/>
      <c r="H35" s="24"/>
    </row>
    <row r="36" spans="6:8">
      <c r="F36" s="24"/>
    </row>
    <row r="37" spans="6:8">
      <c r="F37" s="24"/>
    </row>
    <row r="38" spans="6:8">
      <c r="F38" s="24"/>
    </row>
    <row r="39" spans="6:8">
      <c r="F39" s="24"/>
    </row>
    <row r="40" spans="6:8">
      <c r="F40" s="24"/>
    </row>
    <row r="41" spans="6:8">
      <c r="F41" s="24"/>
    </row>
    <row r="42" spans="6:8">
      <c r="F42" s="24"/>
    </row>
    <row r="43" spans="6:8">
      <c r="F43" s="24"/>
    </row>
    <row r="44" spans="6:8">
      <c r="F44" s="24"/>
    </row>
    <row r="45" spans="6:8">
      <c r="F45" s="24"/>
    </row>
    <row r="46" spans="6:8">
      <c r="F46" s="24"/>
    </row>
    <row r="47" spans="6:8">
      <c r="F47" s="24"/>
    </row>
    <row r="48" spans="6:8">
      <c r="F48" s="24"/>
    </row>
    <row r="49" spans="6:6">
      <c r="F49" s="24"/>
    </row>
    <row r="50" spans="6:6">
      <c r="F50" s="24"/>
    </row>
    <row r="51" spans="6:6">
      <c r="F51" s="24"/>
    </row>
    <row r="52" spans="6:6">
      <c r="F52" s="24"/>
    </row>
    <row r="53" spans="6:6">
      <c r="F53" s="24"/>
    </row>
    <row r="54" spans="6:6">
      <c r="F54" s="24"/>
    </row>
    <row r="55" spans="6:6">
      <c r="F55" s="24"/>
    </row>
    <row r="56" spans="6:6">
      <c r="F56" s="24"/>
    </row>
    <row r="57" spans="6:6">
      <c r="F57" s="24"/>
    </row>
    <row r="58" spans="6:6">
      <c r="F58" s="24"/>
    </row>
    <row r="59" spans="6:6">
      <c r="F59" s="24"/>
    </row>
    <row r="60" spans="6:6">
      <c r="F60" s="24"/>
    </row>
    <row r="61" spans="6:6">
      <c r="F61" s="24"/>
    </row>
    <row r="62" spans="6:6">
      <c r="F62" s="24"/>
    </row>
    <row r="63" spans="6:6">
      <c r="F63" s="24"/>
    </row>
    <row r="64" spans="6:6">
      <c r="F64" s="24"/>
    </row>
    <row r="65" spans="6:6">
      <c r="F65" s="24"/>
    </row>
    <row r="66" spans="6:6">
      <c r="F66" s="24"/>
    </row>
    <row r="67" spans="6:6">
      <c r="F67" s="24"/>
    </row>
    <row r="68" spans="6:6">
      <c r="F68" s="24"/>
    </row>
    <row r="69" spans="6:6">
      <c r="F69" s="24"/>
    </row>
    <row r="70" spans="6:6">
      <c r="F70" s="24"/>
    </row>
    <row r="71" spans="6:6">
      <c r="F71" s="24"/>
    </row>
    <row r="72" spans="6:6">
      <c r="F72" s="24"/>
    </row>
    <row r="73" spans="6:6">
      <c r="F73" s="24"/>
    </row>
    <row r="74" spans="6:6">
      <c r="F74" s="24"/>
    </row>
    <row r="75" spans="6:6">
      <c r="F75" s="24"/>
    </row>
    <row r="76" spans="6:6">
      <c r="F76" s="24"/>
    </row>
    <row r="77" spans="6:6">
      <c r="F77" s="24"/>
    </row>
    <row r="78" spans="6:6">
      <c r="F78" s="24"/>
    </row>
    <row r="79" spans="6:6">
      <c r="F79" s="24"/>
    </row>
    <row r="80" spans="6:6">
      <c r="F80" s="24"/>
    </row>
    <row r="81" spans="6:6">
      <c r="F81" s="24"/>
    </row>
    <row r="82" spans="6:6">
      <c r="F82" s="24"/>
    </row>
    <row r="83" spans="6:6">
      <c r="F83" s="24"/>
    </row>
    <row r="84" spans="6:6">
      <c r="F84" s="24"/>
    </row>
    <row r="85" spans="6:6">
      <c r="F85" s="24"/>
    </row>
    <row r="86" spans="6:6">
      <c r="F86" s="24"/>
    </row>
    <row r="87" spans="6:6">
      <c r="F87" s="24"/>
    </row>
    <row r="88" spans="6:6">
      <c r="F88" s="24"/>
    </row>
    <row r="89" spans="6:6">
      <c r="F89" s="24"/>
    </row>
    <row r="90" spans="6:6">
      <c r="F90" s="24"/>
    </row>
    <row r="91" spans="6:6">
      <c r="F91" s="24"/>
    </row>
    <row r="92" spans="6:6">
      <c r="F92" s="24"/>
    </row>
    <row r="93" spans="6:6">
      <c r="F93" s="24"/>
    </row>
    <row r="94" spans="6:6">
      <c r="F94" s="24"/>
    </row>
    <row r="95" spans="6:6">
      <c r="F95" s="24"/>
    </row>
    <row r="96" spans="6:6">
      <c r="F96" s="24"/>
    </row>
    <row r="97" spans="6:6">
      <c r="F97" s="24"/>
    </row>
    <row r="98" spans="6:6">
      <c r="F98" s="24"/>
    </row>
    <row r="99" spans="6:6">
      <c r="F99" s="24"/>
    </row>
    <row r="100" spans="6:6">
      <c r="F100" s="24"/>
    </row>
    <row r="101" spans="6:6">
      <c r="F101" s="24"/>
    </row>
    <row r="102" spans="6:6">
      <c r="F102" s="24"/>
    </row>
    <row r="103" spans="6:6">
      <c r="F103" s="24"/>
    </row>
    <row r="104" spans="6:6">
      <c r="F104" s="24"/>
    </row>
    <row r="105" spans="6:6">
      <c r="F105" s="24"/>
    </row>
    <row r="106" spans="6:6">
      <c r="F106" s="24"/>
    </row>
    <row r="107" spans="6:6">
      <c r="F107" s="24"/>
    </row>
  </sheetData>
  <mergeCells count="5">
    <mergeCell ref="A22:M24"/>
    <mergeCell ref="A25:M27"/>
    <mergeCell ref="A28:M28"/>
    <mergeCell ref="A29:N29"/>
    <mergeCell ref="A30:O30"/>
  </mergeCells>
  <hyperlinks>
    <hyperlink ref="R7" location="Content!B37" display="Back to Content Page" xr:uid="{00000000-0004-0000-5600-000000000000}"/>
  </hyperlinks>
  <pageMargins left="0.7" right="0.7" top="0.75" bottom="0.75" header="0.3" footer="0.3"/>
  <pageSetup paperSize="9" orientation="landscape" r:id="rId1"/>
  <headerFoot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W37"/>
  <sheetViews>
    <sheetView zoomScaleNormal="100" workbookViewId="0">
      <selection activeCell="B14" sqref="B14"/>
    </sheetView>
  </sheetViews>
  <sheetFormatPr defaultColWidth="9.21875" defaultRowHeight="14.4"/>
  <cols>
    <col min="1" max="1" width="33.77734375" customWidth="1"/>
    <col min="2" max="19" width="7" customWidth="1"/>
  </cols>
  <sheetData>
    <row r="1" spans="1:23" ht="15" customHeight="1">
      <c r="A1" s="344" t="s">
        <v>594</v>
      </c>
      <c r="B1" s="15"/>
      <c r="C1" s="15"/>
      <c r="D1" s="15"/>
      <c r="E1" s="15"/>
      <c r="F1" s="15"/>
      <c r="G1" s="24"/>
      <c r="H1" s="24"/>
      <c r="I1" s="15"/>
    </row>
    <row r="2" spans="1:23" ht="15" thickBot="1">
      <c r="B2" s="15"/>
      <c r="C2" s="15"/>
      <c r="D2" s="15"/>
      <c r="E2" s="15"/>
      <c r="F2" s="15"/>
      <c r="G2" s="24"/>
      <c r="H2" s="24"/>
      <c r="I2" s="15"/>
    </row>
    <row r="3" spans="1:23">
      <c r="A3" s="334" t="s">
        <v>63</v>
      </c>
      <c r="B3" s="172">
        <v>2006</v>
      </c>
      <c r="C3" s="172">
        <v>2007</v>
      </c>
      <c r="D3" s="172">
        <v>2008</v>
      </c>
      <c r="E3" s="172">
        <v>2009</v>
      </c>
      <c r="F3" s="172">
        <v>2010</v>
      </c>
      <c r="G3" s="172">
        <v>2011</v>
      </c>
      <c r="H3" s="172">
        <v>2012</v>
      </c>
      <c r="I3" s="209">
        <v>2013</v>
      </c>
      <c r="J3" s="209">
        <v>2014</v>
      </c>
      <c r="K3" s="209">
        <v>2015</v>
      </c>
      <c r="L3" s="209">
        <v>2016</v>
      </c>
      <c r="M3" s="209">
        <v>2017</v>
      </c>
      <c r="N3" s="209">
        <v>2018</v>
      </c>
      <c r="O3" s="209">
        <v>2019</v>
      </c>
      <c r="P3" s="209">
        <v>2020</v>
      </c>
      <c r="Q3" s="209">
        <v>2021</v>
      </c>
      <c r="R3" s="209">
        <v>2022</v>
      </c>
      <c r="S3" s="180">
        <v>2023</v>
      </c>
    </row>
    <row r="4" spans="1:23">
      <c r="A4" s="176" t="s">
        <v>14</v>
      </c>
      <c r="B4" s="126">
        <v>353</v>
      </c>
      <c r="C4" s="123">
        <v>362</v>
      </c>
      <c r="D4" s="123">
        <v>373</v>
      </c>
      <c r="E4" s="123">
        <v>389</v>
      </c>
      <c r="F4" s="123">
        <v>411</v>
      </c>
      <c r="G4" s="123">
        <v>447</v>
      </c>
      <c r="H4" s="123">
        <v>474</v>
      </c>
      <c r="I4" s="127">
        <v>608.07000000000005</v>
      </c>
      <c r="J4" s="127">
        <v>567.16</v>
      </c>
      <c r="K4" s="98"/>
      <c r="L4" s="98" t="s">
        <v>7</v>
      </c>
      <c r="M4" s="98" t="s">
        <v>7</v>
      </c>
      <c r="N4" s="98" t="s">
        <v>7</v>
      </c>
      <c r="O4" s="98" t="s">
        <v>7</v>
      </c>
      <c r="P4" s="123"/>
      <c r="Q4" s="123"/>
      <c r="R4" s="123"/>
      <c r="S4" s="469"/>
    </row>
    <row r="5" spans="1:23">
      <c r="A5" s="176" t="s">
        <v>13</v>
      </c>
      <c r="B5" s="126">
        <v>518</v>
      </c>
      <c r="C5" s="123">
        <v>458</v>
      </c>
      <c r="D5" s="123">
        <v>440</v>
      </c>
      <c r="E5" s="123">
        <v>400</v>
      </c>
      <c r="F5" s="123">
        <v>380</v>
      </c>
      <c r="G5" s="123">
        <v>360</v>
      </c>
      <c r="H5" s="123">
        <v>344</v>
      </c>
      <c r="I5" s="123">
        <v>340</v>
      </c>
      <c r="J5" s="123">
        <v>334</v>
      </c>
      <c r="K5" s="103">
        <v>313</v>
      </c>
      <c r="L5" s="103">
        <v>301</v>
      </c>
      <c r="M5" s="103">
        <v>301</v>
      </c>
      <c r="N5" s="103">
        <v>299</v>
      </c>
      <c r="O5" s="103">
        <v>299</v>
      </c>
      <c r="P5" s="123"/>
      <c r="Q5" s="123"/>
      <c r="R5" s="123"/>
      <c r="S5" s="469"/>
      <c r="W5" s="48" t="s">
        <v>12</v>
      </c>
    </row>
    <row r="6" spans="1:23">
      <c r="A6" s="176" t="s">
        <v>259</v>
      </c>
      <c r="B6" s="123"/>
      <c r="C6" s="123"/>
      <c r="D6" s="123"/>
      <c r="E6" s="123"/>
      <c r="F6" s="123"/>
      <c r="G6" s="123"/>
      <c r="H6" s="123"/>
      <c r="I6" s="123"/>
      <c r="J6" s="123"/>
      <c r="K6" s="123"/>
      <c r="L6" s="123"/>
      <c r="M6" s="123"/>
      <c r="N6" s="123"/>
      <c r="O6" s="123"/>
      <c r="P6" s="123"/>
      <c r="Q6" s="123"/>
      <c r="R6" s="123"/>
      <c r="S6" s="469"/>
      <c r="W6" s="48"/>
    </row>
    <row r="7" spans="1:23">
      <c r="A7" s="176" t="s">
        <v>85</v>
      </c>
      <c r="B7" s="126">
        <v>553</v>
      </c>
      <c r="C7" s="123">
        <v>551</v>
      </c>
      <c r="D7" s="123">
        <v>549</v>
      </c>
      <c r="E7" s="123">
        <v>559</v>
      </c>
      <c r="F7" s="123">
        <v>555</v>
      </c>
      <c r="G7" s="123">
        <v>568</v>
      </c>
      <c r="H7" s="123"/>
      <c r="I7" s="123"/>
      <c r="J7" s="123"/>
      <c r="K7" s="123"/>
      <c r="L7" s="123"/>
      <c r="M7" s="123"/>
      <c r="N7" s="123"/>
      <c r="O7" s="123"/>
      <c r="P7" s="123"/>
      <c r="Q7" s="123"/>
      <c r="R7" s="123"/>
      <c r="S7" s="469"/>
    </row>
    <row r="8" spans="1:23">
      <c r="A8" s="176" t="s">
        <v>258</v>
      </c>
      <c r="B8" s="126">
        <v>1169</v>
      </c>
      <c r="C8" s="123">
        <v>1198</v>
      </c>
      <c r="D8" s="123">
        <v>1227</v>
      </c>
      <c r="E8" s="123">
        <v>1257</v>
      </c>
      <c r="F8" s="123">
        <v>1287</v>
      </c>
      <c r="G8" s="123">
        <v>854</v>
      </c>
      <c r="H8" s="123">
        <v>907</v>
      </c>
      <c r="I8" s="123"/>
      <c r="J8" s="123"/>
      <c r="K8" s="124">
        <v>605</v>
      </c>
      <c r="L8" s="124"/>
      <c r="M8" s="124"/>
      <c r="N8" s="124"/>
      <c r="O8" s="124"/>
      <c r="P8" s="123"/>
      <c r="Q8" s="123"/>
      <c r="R8" s="123"/>
      <c r="S8" s="469"/>
    </row>
    <row r="9" spans="1:23">
      <c r="A9" s="176" t="s">
        <v>11</v>
      </c>
      <c r="B9" s="126">
        <v>415</v>
      </c>
      <c r="C9" s="123">
        <v>412</v>
      </c>
      <c r="D9" s="123">
        <v>409</v>
      </c>
      <c r="E9" s="123">
        <v>405</v>
      </c>
      <c r="F9" s="123">
        <v>402</v>
      </c>
      <c r="G9" s="123">
        <v>411</v>
      </c>
      <c r="H9" s="123">
        <v>424</v>
      </c>
      <c r="I9" s="123"/>
      <c r="J9" s="123"/>
      <c r="K9" s="123"/>
      <c r="L9" s="123"/>
      <c r="M9" s="123"/>
      <c r="N9" s="123"/>
      <c r="O9" s="123"/>
      <c r="P9" s="123"/>
      <c r="Q9" s="123"/>
      <c r="R9" s="123"/>
      <c r="S9" s="469"/>
    </row>
    <row r="10" spans="1:23">
      <c r="A10" s="176" t="s">
        <v>10</v>
      </c>
      <c r="B10" s="126">
        <v>502</v>
      </c>
      <c r="C10" s="123">
        <v>492</v>
      </c>
      <c r="D10" s="123">
        <v>477</v>
      </c>
      <c r="E10" s="123">
        <v>472</v>
      </c>
      <c r="F10" s="123">
        <v>461</v>
      </c>
      <c r="G10" s="123">
        <v>452</v>
      </c>
      <c r="H10" s="123">
        <v>442</v>
      </c>
      <c r="I10" s="123"/>
      <c r="J10" s="123"/>
      <c r="K10" s="123"/>
      <c r="L10" s="123"/>
      <c r="M10" s="123"/>
      <c r="N10" s="123"/>
      <c r="O10" s="123"/>
      <c r="P10" s="123"/>
      <c r="Q10" s="123"/>
      <c r="R10" s="123"/>
      <c r="S10" s="469"/>
    </row>
    <row r="11" spans="1:23">
      <c r="A11" s="176" t="s">
        <v>9</v>
      </c>
      <c r="B11" s="126">
        <v>234</v>
      </c>
      <c r="C11" s="123">
        <v>221</v>
      </c>
      <c r="D11" s="123">
        <v>217</v>
      </c>
      <c r="E11" s="123">
        <v>189</v>
      </c>
      <c r="F11" s="123">
        <v>174</v>
      </c>
      <c r="G11" s="123">
        <v>285</v>
      </c>
      <c r="H11" s="123">
        <v>140</v>
      </c>
      <c r="I11" s="123"/>
      <c r="J11" s="123"/>
      <c r="K11" s="123"/>
      <c r="L11" s="123"/>
      <c r="M11" s="123"/>
      <c r="N11" s="123"/>
      <c r="O11" s="123"/>
      <c r="P11" s="123"/>
      <c r="Q11" s="123"/>
      <c r="R11" s="123"/>
      <c r="S11" s="469"/>
    </row>
    <row r="12" spans="1:23">
      <c r="A12" s="176" t="s">
        <v>8</v>
      </c>
      <c r="B12" s="126">
        <v>42</v>
      </c>
      <c r="C12" s="103">
        <v>41</v>
      </c>
      <c r="D12" s="103">
        <v>39</v>
      </c>
      <c r="E12" s="103">
        <v>40</v>
      </c>
      <c r="F12" s="103">
        <v>39</v>
      </c>
      <c r="G12" s="103">
        <v>38</v>
      </c>
      <c r="H12" s="103">
        <v>39</v>
      </c>
      <c r="I12" s="103">
        <v>32</v>
      </c>
      <c r="J12" s="103">
        <v>31</v>
      </c>
      <c r="K12" s="103">
        <v>30</v>
      </c>
      <c r="L12" s="123"/>
      <c r="M12" s="123"/>
      <c r="N12" s="123"/>
      <c r="O12" s="123"/>
      <c r="P12" s="123"/>
      <c r="Q12" s="123"/>
      <c r="R12" s="123"/>
      <c r="S12" s="469"/>
    </row>
    <row r="13" spans="1:23">
      <c r="A13" s="176" t="s">
        <v>6</v>
      </c>
      <c r="B13" s="126">
        <v>517</v>
      </c>
      <c r="C13" s="124">
        <v>613</v>
      </c>
      <c r="D13" s="124">
        <v>488</v>
      </c>
      <c r="E13" s="124">
        <v>433</v>
      </c>
      <c r="F13" s="124">
        <v>491</v>
      </c>
      <c r="G13" s="124">
        <v>491</v>
      </c>
      <c r="H13" s="124">
        <v>553</v>
      </c>
      <c r="I13" s="123">
        <v>219</v>
      </c>
      <c r="J13" s="123">
        <v>233</v>
      </c>
      <c r="K13" s="123">
        <v>239</v>
      </c>
      <c r="L13" s="480">
        <v>361</v>
      </c>
      <c r="M13" s="480">
        <v>361</v>
      </c>
      <c r="N13" s="480">
        <v>361</v>
      </c>
      <c r="O13" s="480">
        <v>361</v>
      </c>
      <c r="P13" s="480">
        <v>361</v>
      </c>
      <c r="Q13" s="123"/>
      <c r="R13" s="123"/>
      <c r="S13" s="469"/>
    </row>
    <row r="14" spans="1:23">
      <c r="A14" s="176" t="s">
        <v>25</v>
      </c>
      <c r="B14" s="126">
        <v>1117</v>
      </c>
      <c r="C14" s="123">
        <v>1015</v>
      </c>
      <c r="D14" s="123">
        <v>993</v>
      </c>
      <c r="E14" s="123">
        <v>905</v>
      </c>
      <c r="F14" s="123">
        <v>820</v>
      </c>
      <c r="G14" s="123">
        <v>729</v>
      </c>
      <c r="H14" s="123">
        <v>688</v>
      </c>
      <c r="I14" s="123"/>
      <c r="J14" s="123"/>
      <c r="K14" s="105"/>
      <c r="L14" s="105"/>
      <c r="M14" s="123"/>
      <c r="N14" s="105"/>
      <c r="O14" s="105"/>
      <c r="P14" s="123"/>
      <c r="Q14" s="123"/>
      <c r="R14" s="123"/>
      <c r="S14" s="469"/>
    </row>
    <row r="15" spans="1:23">
      <c r="A15" s="176" t="s">
        <v>4</v>
      </c>
      <c r="B15" s="126">
        <v>64</v>
      </c>
      <c r="C15" s="123">
        <v>67</v>
      </c>
      <c r="D15" s="123">
        <v>64</v>
      </c>
      <c r="E15" s="123">
        <v>47</v>
      </c>
      <c r="F15" s="123">
        <v>48</v>
      </c>
      <c r="G15" s="123">
        <v>34</v>
      </c>
      <c r="H15" s="123">
        <v>29</v>
      </c>
      <c r="I15" s="123">
        <v>26</v>
      </c>
      <c r="J15" s="123">
        <v>8</v>
      </c>
      <c r="K15" s="103">
        <v>9</v>
      </c>
      <c r="L15" s="123"/>
      <c r="M15" s="123"/>
      <c r="N15" s="123"/>
      <c r="O15" s="123"/>
      <c r="P15" s="123"/>
      <c r="Q15" s="123"/>
      <c r="R15" s="123"/>
      <c r="S15" s="469"/>
    </row>
    <row r="16" spans="1:23">
      <c r="A16" s="176" t="s">
        <v>3</v>
      </c>
      <c r="B16" s="126">
        <v>797</v>
      </c>
      <c r="C16" s="124">
        <v>797</v>
      </c>
      <c r="D16" s="124">
        <v>802</v>
      </c>
      <c r="E16" s="124">
        <v>808</v>
      </c>
      <c r="F16" s="124">
        <v>815</v>
      </c>
      <c r="G16" s="124">
        <v>768</v>
      </c>
      <c r="H16" s="124">
        <v>857</v>
      </c>
      <c r="I16" s="123"/>
      <c r="J16" s="123"/>
      <c r="K16" s="98"/>
      <c r="L16" s="98"/>
      <c r="M16" s="98"/>
      <c r="N16" s="98"/>
      <c r="O16" s="98"/>
      <c r="P16" s="123"/>
      <c r="Q16" s="123"/>
      <c r="R16" s="123"/>
      <c r="S16" s="469"/>
    </row>
    <row r="17" spans="1:19">
      <c r="A17" s="176" t="s">
        <v>65</v>
      </c>
      <c r="B17" s="126">
        <v>140</v>
      </c>
      <c r="C17" s="123">
        <v>130</v>
      </c>
      <c r="D17" s="123">
        <v>130</v>
      </c>
      <c r="E17" s="123" t="s">
        <v>7</v>
      </c>
      <c r="F17" s="123">
        <v>183</v>
      </c>
      <c r="G17" s="123">
        <v>177</v>
      </c>
      <c r="H17" s="123">
        <v>176</v>
      </c>
      <c r="I17" s="123">
        <v>176</v>
      </c>
      <c r="J17" s="123">
        <v>172</v>
      </c>
      <c r="K17" s="123">
        <v>168</v>
      </c>
      <c r="L17" s="123"/>
      <c r="M17" s="123"/>
      <c r="N17" s="123"/>
      <c r="O17" s="123"/>
      <c r="P17" s="123"/>
      <c r="Q17" s="123"/>
      <c r="R17" s="123"/>
      <c r="S17" s="469"/>
    </row>
    <row r="18" spans="1:19">
      <c r="A18" s="176" t="s">
        <v>2</v>
      </c>
      <c r="B18" s="126">
        <v>397</v>
      </c>
      <c r="C18" s="123">
        <v>385</v>
      </c>
      <c r="D18" s="123">
        <v>368</v>
      </c>
      <c r="E18" s="123">
        <v>359</v>
      </c>
      <c r="F18" s="123">
        <v>358</v>
      </c>
      <c r="G18" s="123">
        <v>352</v>
      </c>
      <c r="H18" s="123">
        <v>388</v>
      </c>
      <c r="I18" s="123"/>
      <c r="J18" s="123"/>
      <c r="K18" s="123"/>
      <c r="L18" s="123"/>
      <c r="M18" s="123"/>
      <c r="N18" s="123"/>
      <c r="O18" s="123"/>
      <c r="P18" s="123"/>
      <c r="Q18" s="123"/>
      <c r="R18" s="123"/>
      <c r="S18" s="469"/>
    </row>
    <row r="19" spans="1:19" ht="15" thickBot="1">
      <c r="A19" s="187" t="s">
        <v>40</v>
      </c>
      <c r="B19" s="221">
        <v>435</v>
      </c>
      <c r="C19" s="470">
        <v>438</v>
      </c>
      <c r="D19" s="470">
        <v>483</v>
      </c>
      <c r="E19" s="470">
        <v>417</v>
      </c>
      <c r="F19" s="470">
        <v>406</v>
      </c>
      <c r="G19" s="470">
        <v>547</v>
      </c>
      <c r="H19" s="470">
        <v>433</v>
      </c>
      <c r="I19" s="470"/>
      <c r="J19" s="470"/>
      <c r="K19" s="470"/>
      <c r="L19" s="470"/>
      <c r="M19" s="470"/>
      <c r="N19" s="470"/>
      <c r="O19" s="470"/>
      <c r="P19" s="470"/>
      <c r="Q19" s="470"/>
      <c r="R19" s="470"/>
      <c r="S19" s="471"/>
    </row>
    <row r="20" spans="1:19">
      <c r="A20" s="153"/>
      <c r="B20" s="15"/>
      <c r="C20" s="15"/>
      <c r="D20" s="15"/>
      <c r="E20" s="15"/>
      <c r="F20" s="15"/>
      <c r="G20" s="24"/>
      <c r="H20" s="24"/>
      <c r="I20" s="15"/>
    </row>
    <row r="21" spans="1:19">
      <c r="A21" s="158" t="s">
        <v>68</v>
      </c>
      <c r="B21" s="15"/>
      <c r="C21" s="15"/>
      <c r="D21" s="15"/>
      <c r="E21" s="15"/>
      <c r="F21" s="15"/>
      <c r="G21" s="24"/>
      <c r="H21" s="24"/>
      <c r="I21" s="15"/>
    </row>
    <row r="22" spans="1:19">
      <c r="A22" s="153" t="s">
        <v>75</v>
      </c>
      <c r="B22" s="15"/>
      <c r="C22" s="15"/>
      <c r="D22" s="15"/>
      <c r="E22" s="15"/>
      <c r="F22" s="15"/>
      <c r="G22" s="24"/>
      <c r="H22" s="24"/>
      <c r="I22" s="15"/>
    </row>
    <row r="23" spans="1:19">
      <c r="A23" s="153"/>
      <c r="B23" s="15"/>
      <c r="C23" s="15"/>
      <c r="D23" s="15"/>
      <c r="E23" s="15"/>
      <c r="F23" s="15"/>
      <c r="G23" s="24"/>
      <c r="H23" s="24"/>
      <c r="I23" s="15"/>
    </row>
    <row r="24" spans="1:19" ht="15" customHeight="1">
      <c r="A24" s="158" t="s">
        <v>71</v>
      </c>
      <c r="B24" s="342"/>
      <c r="C24" s="342"/>
      <c r="D24" s="342"/>
      <c r="E24" s="342"/>
      <c r="F24" s="342"/>
      <c r="G24" s="342"/>
      <c r="H24" s="24"/>
      <c r="I24" s="15"/>
    </row>
    <row r="25" spans="1:19" ht="14.7" customHeight="1">
      <c r="A25" s="685" t="s">
        <v>109</v>
      </c>
      <c r="B25" s="685"/>
      <c r="C25" s="685"/>
      <c r="D25" s="685"/>
      <c r="E25" s="685"/>
      <c r="F25" s="685"/>
      <c r="G25" s="685"/>
      <c r="H25" s="685"/>
      <c r="I25" s="685"/>
      <c r="J25" s="685"/>
      <c r="K25" s="685"/>
      <c r="L25" s="685"/>
      <c r="M25" s="685"/>
      <c r="N25" s="685"/>
      <c r="O25" s="685"/>
    </row>
    <row r="26" spans="1:19" ht="14.7" customHeight="1">
      <c r="A26" s="685"/>
      <c r="B26" s="685"/>
      <c r="C26" s="685"/>
      <c r="D26" s="685"/>
      <c r="E26" s="685"/>
      <c r="F26" s="685"/>
      <c r="G26" s="685"/>
      <c r="H26" s="685"/>
      <c r="I26" s="685"/>
      <c r="J26" s="685"/>
      <c r="K26" s="685"/>
      <c r="L26" s="685"/>
      <c r="M26" s="685"/>
      <c r="N26" s="685"/>
      <c r="O26" s="685"/>
    </row>
    <row r="27" spans="1:19" ht="14.7" customHeight="1">
      <c r="A27" s="685"/>
      <c r="B27" s="685"/>
      <c r="C27" s="685"/>
      <c r="D27" s="685"/>
      <c r="E27" s="685"/>
      <c r="F27" s="685"/>
      <c r="G27" s="685"/>
      <c r="H27" s="685"/>
      <c r="I27" s="685"/>
      <c r="J27" s="685"/>
      <c r="K27" s="685"/>
      <c r="L27" s="685"/>
      <c r="M27" s="685"/>
      <c r="N27" s="685"/>
      <c r="O27" s="685"/>
    </row>
    <row r="28" spans="1:19">
      <c r="A28" s="685"/>
      <c r="B28" s="685"/>
      <c r="C28" s="685"/>
      <c r="D28" s="685"/>
      <c r="E28" s="685"/>
      <c r="F28" s="685"/>
      <c r="G28" s="685"/>
      <c r="H28" s="685"/>
      <c r="I28" s="685"/>
      <c r="J28" s="685"/>
      <c r="K28" s="685"/>
      <c r="L28" s="685"/>
      <c r="M28" s="685"/>
      <c r="N28" s="685"/>
      <c r="O28" s="685"/>
    </row>
    <row r="29" spans="1:19">
      <c r="A29" s="685" t="s">
        <v>234</v>
      </c>
      <c r="B29" s="685"/>
      <c r="C29" s="685"/>
      <c r="D29" s="685"/>
      <c r="E29" s="685"/>
      <c r="F29" s="685"/>
      <c r="G29" s="685"/>
      <c r="H29" s="685"/>
      <c r="I29" s="685"/>
      <c r="J29" s="685"/>
      <c r="K29" s="685"/>
      <c r="L29" s="685"/>
      <c r="M29" s="685"/>
      <c r="N29" s="685"/>
      <c r="O29" s="685"/>
    </row>
    <row r="30" spans="1:19">
      <c r="A30" s="685"/>
      <c r="B30" s="685"/>
      <c r="C30" s="685"/>
      <c r="D30" s="685"/>
      <c r="E30" s="685"/>
      <c r="F30" s="685"/>
      <c r="G30" s="685"/>
      <c r="H30" s="685"/>
      <c r="I30" s="685"/>
      <c r="J30" s="685"/>
      <c r="K30" s="685"/>
      <c r="L30" s="685"/>
      <c r="M30" s="685"/>
      <c r="N30" s="685"/>
      <c r="O30" s="685"/>
    </row>
    <row r="31" spans="1:19" ht="12" customHeight="1">
      <c r="A31" s="685"/>
      <c r="B31" s="685"/>
      <c r="C31" s="685"/>
      <c r="D31" s="685"/>
      <c r="E31" s="685"/>
      <c r="F31" s="685"/>
      <c r="G31" s="685"/>
      <c r="H31" s="685"/>
      <c r="I31" s="685"/>
      <c r="J31" s="685"/>
      <c r="K31" s="685"/>
      <c r="L31" s="685"/>
      <c r="M31" s="685"/>
      <c r="N31" s="685"/>
      <c r="O31" s="685"/>
    </row>
    <row r="32" spans="1:19">
      <c r="A32" s="155" t="s">
        <v>616</v>
      </c>
      <c r="G32" s="24"/>
      <c r="H32" s="24"/>
    </row>
    <row r="33" spans="1:8">
      <c r="A33" s="157"/>
      <c r="G33" s="24"/>
      <c r="H33" s="24"/>
    </row>
    <row r="34" spans="1:8">
      <c r="G34" s="24"/>
      <c r="H34" s="24"/>
    </row>
    <row r="35" spans="1:8">
      <c r="G35" s="24"/>
      <c r="H35" s="24"/>
    </row>
    <row r="36" spans="1:8">
      <c r="G36" s="24"/>
      <c r="H36" s="24"/>
    </row>
    <row r="37" spans="1:8">
      <c r="G37" s="24"/>
      <c r="H37" s="24"/>
    </row>
  </sheetData>
  <mergeCells count="2">
    <mergeCell ref="A25:O28"/>
    <mergeCell ref="A29:O31"/>
  </mergeCells>
  <hyperlinks>
    <hyperlink ref="W5" location="Content!B37" display="Back to Content Page" xr:uid="{00000000-0004-0000-5700-000000000000}"/>
  </hyperlinks>
  <pageMargins left="0.7" right="0.7" top="0.75" bottom="0.75" header="0.3" footer="0.3"/>
  <pageSetup orientation="landscape" r:id="rId1"/>
  <headerFoot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T35"/>
  <sheetViews>
    <sheetView zoomScaleNormal="100" workbookViewId="0">
      <selection activeCell="L39" sqref="L39"/>
    </sheetView>
  </sheetViews>
  <sheetFormatPr defaultColWidth="9.21875" defaultRowHeight="14.4"/>
  <cols>
    <col min="1" max="1" width="34.77734375" customWidth="1"/>
    <col min="2" max="17" width="7" customWidth="1"/>
  </cols>
  <sheetData>
    <row r="1" spans="1:20">
      <c r="A1" s="32" t="s">
        <v>595</v>
      </c>
      <c r="B1" s="24"/>
      <c r="C1" s="24"/>
      <c r="D1" s="24"/>
      <c r="E1" s="24"/>
      <c r="F1" s="24"/>
      <c r="G1" s="24"/>
      <c r="H1" s="24"/>
      <c r="I1" s="24"/>
    </row>
    <row r="2" spans="1:20" ht="15" thickBot="1">
      <c r="A2" s="24"/>
      <c r="B2" s="24"/>
      <c r="C2" s="24"/>
      <c r="D2" s="24"/>
      <c r="E2" s="24"/>
      <c r="F2" s="24"/>
      <c r="G2" s="24"/>
      <c r="H2" s="24"/>
      <c r="I2" s="24"/>
    </row>
    <row r="3" spans="1:20">
      <c r="A3" s="334" t="s">
        <v>63</v>
      </c>
      <c r="B3" s="172">
        <v>2008</v>
      </c>
      <c r="C3" s="172">
        <v>2009</v>
      </c>
      <c r="D3" s="172">
        <v>2010</v>
      </c>
      <c r="E3" s="172">
        <v>2011</v>
      </c>
      <c r="F3" s="172">
        <v>2012</v>
      </c>
      <c r="G3" s="209">
        <v>2013</v>
      </c>
      <c r="H3" s="209">
        <v>2014</v>
      </c>
      <c r="I3" s="209">
        <v>2015</v>
      </c>
      <c r="J3" s="209">
        <v>2016</v>
      </c>
      <c r="K3" s="209">
        <v>2017</v>
      </c>
      <c r="L3" s="209">
        <v>2018</v>
      </c>
      <c r="M3" s="209">
        <v>2019</v>
      </c>
      <c r="N3" s="209">
        <v>2020</v>
      </c>
      <c r="O3" s="209">
        <v>2021</v>
      </c>
      <c r="P3" s="209">
        <v>2022</v>
      </c>
      <c r="Q3" s="180">
        <v>2023</v>
      </c>
    </row>
    <row r="4" spans="1:20">
      <c r="A4" s="176" t="s">
        <v>14</v>
      </c>
      <c r="B4" s="126">
        <v>382</v>
      </c>
      <c r="C4" s="126">
        <v>385</v>
      </c>
      <c r="D4" s="126">
        <v>384</v>
      </c>
      <c r="E4" s="126">
        <v>383</v>
      </c>
      <c r="F4" s="126">
        <v>380</v>
      </c>
      <c r="G4" s="126">
        <v>376</v>
      </c>
      <c r="H4" s="126">
        <v>370</v>
      </c>
      <c r="I4" s="126">
        <v>366</v>
      </c>
      <c r="J4" s="126">
        <v>362</v>
      </c>
      <c r="K4" s="126">
        <v>359</v>
      </c>
      <c r="L4" s="126">
        <v>355</v>
      </c>
      <c r="M4" s="126">
        <v>351</v>
      </c>
      <c r="N4" s="126">
        <v>328</v>
      </c>
      <c r="O4" s="126">
        <v>324</v>
      </c>
      <c r="P4" s="126">
        <v>336</v>
      </c>
      <c r="Q4" s="414">
        <v>339</v>
      </c>
    </row>
    <row r="5" spans="1:20">
      <c r="A5" s="176" t="s">
        <v>13</v>
      </c>
      <c r="B5" s="126">
        <v>598</v>
      </c>
      <c r="C5" s="126">
        <v>557</v>
      </c>
      <c r="D5" s="126">
        <v>518</v>
      </c>
      <c r="E5" s="126">
        <v>480</v>
      </c>
      <c r="F5" s="126">
        <v>445</v>
      </c>
      <c r="G5" s="126">
        <v>414</v>
      </c>
      <c r="H5" s="126">
        <v>385</v>
      </c>
      <c r="I5" s="126">
        <v>356</v>
      </c>
      <c r="J5" s="126">
        <v>326</v>
      </c>
      <c r="K5" s="126">
        <v>300</v>
      </c>
      <c r="L5" s="126">
        <v>275</v>
      </c>
      <c r="M5" s="126">
        <v>250</v>
      </c>
      <c r="N5" s="126">
        <v>235</v>
      </c>
      <c r="O5" s="126">
        <v>240</v>
      </c>
      <c r="P5" s="126">
        <v>243</v>
      </c>
      <c r="Q5" s="414">
        <v>22.9</v>
      </c>
      <c r="T5" t="s">
        <v>12</v>
      </c>
    </row>
    <row r="6" spans="1:20">
      <c r="A6" s="176" t="s">
        <v>259</v>
      </c>
      <c r="B6" s="126">
        <v>34</v>
      </c>
      <c r="C6" s="126">
        <v>33</v>
      </c>
      <c r="D6" s="126">
        <v>33</v>
      </c>
      <c r="E6" s="126">
        <v>34</v>
      </c>
      <c r="F6" s="126">
        <v>34</v>
      </c>
      <c r="G6" s="126">
        <v>34</v>
      </c>
      <c r="H6" s="126">
        <v>35</v>
      </c>
      <c r="I6" s="126">
        <v>35</v>
      </c>
      <c r="J6" s="126">
        <v>35</v>
      </c>
      <c r="K6" s="126">
        <v>35</v>
      </c>
      <c r="L6" s="126">
        <v>35</v>
      </c>
      <c r="M6" s="126">
        <v>35</v>
      </c>
      <c r="N6" s="126">
        <v>35</v>
      </c>
      <c r="O6" s="126">
        <v>35</v>
      </c>
      <c r="P6" s="126">
        <v>35</v>
      </c>
      <c r="Q6" s="414">
        <v>35</v>
      </c>
      <c r="T6" s="48"/>
    </row>
    <row r="7" spans="1:20">
      <c r="A7" s="176" t="s">
        <v>85</v>
      </c>
      <c r="B7" s="126">
        <v>327</v>
      </c>
      <c r="C7" s="126">
        <v>327</v>
      </c>
      <c r="D7" s="126">
        <v>327</v>
      </c>
      <c r="E7" s="126">
        <v>327</v>
      </c>
      <c r="F7" s="126">
        <v>327</v>
      </c>
      <c r="G7" s="126">
        <v>326</v>
      </c>
      <c r="H7" s="126">
        <v>325</v>
      </c>
      <c r="I7" s="126">
        <v>324</v>
      </c>
      <c r="J7" s="126">
        <v>323</v>
      </c>
      <c r="K7" s="126">
        <v>322</v>
      </c>
      <c r="L7" s="126">
        <v>321</v>
      </c>
      <c r="M7" s="126">
        <v>320</v>
      </c>
      <c r="N7" s="126">
        <v>319</v>
      </c>
      <c r="O7" s="126">
        <v>318</v>
      </c>
      <c r="P7" s="126">
        <v>317</v>
      </c>
      <c r="Q7" s="414">
        <v>316</v>
      </c>
    </row>
    <row r="8" spans="1:20">
      <c r="A8" s="176" t="s">
        <v>258</v>
      </c>
      <c r="B8" s="126">
        <v>1390</v>
      </c>
      <c r="C8" s="126">
        <v>1590</v>
      </c>
      <c r="D8" s="126">
        <v>1590</v>
      </c>
      <c r="E8" s="126">
        <v>1300</v>
      </c>
      <c r="F8" s="126">
        <v>1110</v>
      </c>
      <c r="G8" s="126">
        <v>1030</v>
      </c>
      <c r="H8" s="126">
        <v>855</v>
      </c>
      <c r="I8" s="126">
        <v>648</v>
      </c>
      <c r="J8" s="126">
        <v>537</v>
      </c>
      <c r="K8" s="126">
        <v>502</v>
      </c>
      <c r="L8" s="126">
        <v>441</v>
      </c>
      <c r="M8" s="126">
        <v>363</v>
      </c>
      <c r="N8" s="126">
        <v>340</v>
      </c>
      <c r="O8" s="126">
        <v>344</v>
      </c>
      <c r="P8" s="126">
        <v>349</v>
      </c>
      <c r="Q8" s="414">
        <v>350</v>
      </c>
    </row>
    <row r="9" spans="1:20">
      <c r="A9" s="176" t="s">
        <v>11</v>
      </c>
      <c r="B9" s="126">
        <v>1240</v>
      </c>
      <c r="C9" s="126">
        <v>1230</v>
      </c>
      <c r="D9" s="126">
        <v>1180</v>
      </c>
      <c r="E9" s="126">
        <v>1120</v>
      </c>
      <c r="F9" s="126">
        <v>1040</v>
      </c>
      <c r="G9" s="126">
        <v>948</v>
      </c>
      <c r="H9" s="126">
        <v>853</v>
      </c>
      <c r="I9" s="126">
        <v>780</v>
      </c>
      <c r="J9" s="126">
        <v>721</v>
      </c>
      <c r="K9" s="126">
        <v>681</v>
      </c>
      <c r="L9" s="126">
        <v>659</v>
      </c>
      <c r="M9" s="126">
        <v>654</v>
      </c>
      <c r="N9" s="126">
        <v>609</v>
      </c>
      <c r="O9" s="126">
        <v>636</v>
      </c>
      <c r="P9" s="126">
        <v>665</v>
      </c>
      <c r="Q9" s="414">
        <v>664</v>
      </c>
    </row>
    <row r="10" spans="1:20">
      <c r="A10" s="176" t="s">
        <v>10</v>
      </c>
      <c r="B10" s="126">
        <v>248</v>
      </c>
      <c r="C10" s="126">
        <v>244</v>
      </c>
      <c r="D10" s="126">
        <v>10</v>
      </c>
      <c r="E10" s="126">
        <v>9</v>
      </c>
      <c r="F10" s="126">
        <v>10</v>
      </c>
      <c r="G10" s="126">
        <v>10</v>
      </c>
      <c r="H10" s="126">
        <v>10</v>
      </c>
      <c r="I10" s="126">
        <v>10</v>
      </c>
      <c r="J10" s="126">
        <v>10</v>
      </c>
      <c r="K10" s="126">
        <v>10</v>
      </c>
      <c r="L10" s="126">
        <v>11</v>
      </c>
      <c r="M10" s="126">
        <v>10</v>
      </c>
      <c r="N10" s="126">
        <v>8</v>
      </c>
      <c r="O10" s="126">
        <v>7</v>
      </c>
      <c r="P10" s="126">
        <v>10</v>
      </c>
      <c r="Q10" s="414">
        <v>233</v>
      </c>
    </row>
    <row r="11" spans="1:20">
      <c r="A11" s="176" t="s">
        <v>9</v>
      </c>
      <c r="B11" s="126">
        <v>371</v>
      </c>
      <c r="C11" s="126">
        <v>356</v>
      </c>
      <c r="D11" s="126">
        <v>338</v>
      </c>
      <c r="E11" s="126">
        <v>316</v>
      </c>
      <c r="F11" s="126">
        <v>291</v>
      </c>
      <c r="G11" s="126">
        <v>261</v>
      </c>
      <c r="H11" s="126">
        <v>228</v>
      </c>
      <c r="I11" s="126">
        <v>197</v>
      </c>
      <c r="J11" s="126">
        <v>176</v>
      </c>
      <c r="K11" s="126">
        <v>162</v>
      </c>
      <c r="L11" s="126">
        <v>153</v>
      </c>
      <c r="M11" s="126">
        <v>146</v>
      </c>
      <c r="N11" s="126">
        <v>138</v>
      </c>
      <c r="O11" s="126">
        <v>132</v>
      </c>
      <c r="P11" s="126">
        <v>125</v>
      </c>
      <c r="Q11" s="414">
        <v>119</v>
      </c>
    </row>
    <row r="12" spans="1:20">
      <c r="A12" s="176" t="s">
        <v>8</v>
      </c>
      <c r="B12" s="126">
        <v>9</v>
      </c>
      <c r="C12" s="126">
        <v>9</v>
      </c>
      <c r="D12" s="126">
        <v>10</v>
      </c>
      <c r="E12" s="126">
        <v>9</v>
      </c>
      <c r="F12" s="126">
        <v>10</v>
      </c>
      <c r="G12" s="126">
        <v>10</v>
      </c>
      <c r="H12" s="126">
        <v>10</v>
      </c>
      <c r="I12" s="126">
        <v>10</v>
      </c>
      <c r="J12" s="126">
        <v>10</v>
      </c>
      <c r="K12" s="126">
        <v>10</v>
      </c>
      <c r="L12" s="126">
        <v>11</v>
      </c>
      <c r="M12" s="126">
        <v>10</v>
      </c>
      <c r="N12" s="126">
        <v>8</v>
      </c>
      <c r="O12" s="126">
        <v>7</v>
      </c>
      <c r="P12" s="126">
        <v>10</v>
      </c>
      <c r="Q12" s="414">
        <v>8</v>
      </c>
    </row>
    <row r="13" spans="1:20">
      <c r="A13" s="176" t="s">
        <v>6</v>
      </c>
      <c r="B13" s="126">
        <v>351</v>
      </c>
      <c r="C13" s="126">
        <v>354</v>
      </c>
      <c r="D13" s="126">
        <v>357</v>
      </c>
      <c r="E13" s="126">
        <v>359</v>
      </c>
      <c r="F13" s="126">
        <v>361</v>
      </c>
      <c r="G13" s="126">
        <v>361</v>
      </c>
      <c r="H13" s="126">
        <v>361</v>
      </c>
      <c r="I13" s="126">
        <v>361</v>
      </c>
      <c r="J13" s="126">
        <v>361</v>
      </c>
      <c r="K13" s="126">
        <v>361</v>
      </c>
      <c r="L13" s="126">
        <v>361</v>
      </c>
      <c r="M13" s="126">
        <v>361</v>
      </c>
      <c r="N13" s="126">
        <v>361</v>
      </c>
      <c r="O13" s="126">
        <v>361</v>
      </c>
      <c r="P13" s="126">
        <v>361</v>
      </c>
      <c r="Q13" s="414">
        <v>361</v>
      </c>
    </row>
    <row r="14" spans="1:20">
      <c r="A14" s="176" t="s">
        <v>25</v>
      </c>
      <c r="B14" s="126">
        <v>1060</v>
      </c>
      <c r="C14" s="126">
        <v>974</v>
      </c>
      <c r="D14" s="126">
        <v>892</v>
      </c>
      <c r="E14" s="126">
        <v>815</v>
      </c>
      <c r="F14" s="126">
        <v>754</v>
      </c>
      <c r="G14" s="126">
        <v>710</v>
      </c>
      <c r="H14" s="126">
        <v>674</v>
      </c>
      <c r="I14" s="126">
        <v>639</v>
      </c>
      <c r="J14" s="126">
        <v>604</v>
      </c>
      <c r="K14" s="126">
        <v>565</v>
      </c>
      <c r="L14" s="126">
        <v>524</v>
      </c>
      <c r="M14" s="126">
        <v>486</v>
      </c>
      <c r="N14" s="126">
        <v>455</v>
      </c>
      <c r="O14" s="126">
        <v>461</v>
      </c>
      <c r="P14" s="126">
        <v>467</v>
      </c>
      <c r="Q14" s="414">
        <v>468</v>
      </c>
    </row>
    <row r="15" spans="1:20">
      <c r="A15" s="176" t="s">
        <v>4</v>
      </c>
      <c r="B15" s="126">
        <v>32</v>
      </c>
      <c r="C15" s="126">
        <v>31</v>
      </c>
      <c r="D15" s="126">
        <v>31</v>
      </c>
      <c r="E15" s="126">
        <v>19</v>
      </c>
      <c r="F15" s="126">
        <v>20</v>
      </c>
      <c r="G15" s="126">
        <v>25.57</v>
      </c>
      <c r="H15" s="126">
        <v>7.66</v>
      </c>
      <c r="I15" s="126">
        <v>9</v>
      </c>
      <c r="J15" s="126">
        <v>15</v>
      </c>
      <c r="K15" s="126">
        <v>19</v>
      </c>
      <c r="L15" s="126">
        <v>18</v>
      </c>
      <c r="M15" s="126">
        <v>15</v>
      </c>
      <c r="N15" s="126">
        <v>9.8000000000000007</v>
      </c>
      <c r="O15" s="126">
        <v>12</v>
      </c>
      <c r="P15" s="126">
        <v>14</v>
      </c>
      <c r="Q15" s="414">
        <v>18</v>
      </c>
    </row>
    <row r="16" spans="1:20">
      <c r="A16" s="176" t="s">
        <v>3</v>
      </c>
      <c r="B16" s="126">
        <v>1270</v>
      </c>
      <c r="C16" s="126">
        <v>1260</v>
      </c>
      <c r="D16" s="126">
        <v>1230</v>
      </c>
      <c r="E16" s="126">
        <v>1200</v>
      </c>
      <c r="F16" s="126">
        <v>1160</v>
      </c>
      <c r="G16" s="126">
        <v>1110</v>
      </c>
      <c r="H16" s="126">
        <v>1070</v>
      </c>
      <c r="I16" s="126">
        <v>988</v>
      </c>
      <c r="J16" s="126">
        <v>805</v>
      </c>
      <c r="K16" s="126">
        <v>738</v>
      </c>
      <c r="L16" s="126">
        <v>677</v>
      </c>
      <c r="M16" s="126">
        <v>615</v>
      </c>
      <c r="N16" s="126">
        <v>562</v>
      </c>
      <c r="O16" s="126">
        <v>513</v>
      </c>
      <c r="P16" s="126">
        <v>468</v>
      </c>
      <c r="Q16" s="414">
        <v>427</v>
      </c>
    </row>
    <row r="17" spans="1:17">
      <c r="A17" s="176" t="s">
        <v>65</v>
      </c>
      <c r="B17" s="126">
        <v>474</v>
      </c>
      <c r="C17" s="126">
        <v>452</v>
      </c>
      <c r="D17" s="126">
        <v>426</v>
      </c>
      <c r="E17" s="126">
        <v>401</v>
      </c>
      <c r="F17" s="126">
        <v>378</v>
      </c>
      <c r="G17" s="126">
        <v>336</v>
      </c>
      <c r="H17" s="126">
        <v>327</v>
      </c>
      <c r="I17" s="126">
        <v>306</v>
      </c>
      <c r="J17" s="126">
        <v>287</v>
      </c>
      <c r="K17" s="126">
        <v>269</v>
      </c>
      <c r="L17" s="126">
        <v>253</v>
      </c>
      <c r="M17" s="126">
        <v>237</v>
      </c>
      <c r="N17" s="126">
        <v>222</v>
      </c>
      <c r="O17" s="126">
        <v>208</v>
      </c>
      <c r="P17" s="126">
        <v>195</v>
      </c>
      <c r="Q17" s="414">
        <v>183</v>
      </c>
    </row>
    <row r="18" spans="1:17">
      <c r="A18" s="176" t="s">
        <v>2</v>
      </c>
      <c r="B18" s="126">
        <v>534</v>
      </c>
      <c r="C18" s="126">
        <v>514</v>
      </c>
      <c r="D18" s="126">
        <v>495</v>
      </c>
      <c r="E18" s="126">
        <v>475</v>
      </c>
      <c r="F18" s="126">
        <v>456</v>
      </c>
      <c r="G18" s="126">
        <v>437</v>
      </c>
      <c r="H18" s="126">
        <v>406</v>
      </c>
      <c r="I18" s="126">
        <v>391</v>
      </c>
      <c r="J18" s="126">
        <v>376</v>
      </c>
      <c r="K18" s="126">
        <v>361</v>
      </c>
      <c r="L18" s="126">
        <v>346</v>
      </c>
      <c r="M18" s="126">
        <v>333</v>
      </c>
      <c r="N18" s="126">
        <v>319</v>
      </c>
      <c r="O18" s="126">
        <v>307</v>
      </c>
      <c r="P18" s="126">
        <v>295</v>
      </c>
      <c r="Q18" s="414">
        <v>283</v>
      </c>
    </row>
    <row r="19" spans="1:17" ht="15" thickBot="1">
      <c r="A19" s="187" t="s">
        <v>40</v>
      </c>
      <c r="B19" s="221">
        <v>487</v>
      </c>
      <c r="C19" s="221">
        <v>450</v>
      </c>
      <c r="D19" s="221">
        <v>416</v>
      </c>
      <c r="E19" s="221">
        <v>384</v>
      </c>
      <c r="F19" s="221">
        <v>355</v>
      </c>
      <c r="G19" s="221">
        <v>304</v>
      </c>
      <c r="H19" s="221">
        <v>278</v>
      </c>
      <c r="I19" s="221">
        <v>242</v>
      </c>
      <c r="J19" s="221">
        <v>233</v>
      </c>
      <c r="K19" s="221">
        <v>221</v>
      </c>
      <c r="L19" s="221">
        <v>210</v>
      </c>
      <c r="M19" s="221">
        <v>199</v>
      </c>
      <c r="N19" s="221">
        <v>188</v>
      </c>
      <c r="O19" s="221">
        <v>199</v>
      </c>
      <c r="P19" s="221">
        <v>209</v>
      </c>
      <c r="Q19" s="472">
        <v>211</v>
      </c>
    </row>
    <row r="20" spans="1:17">
      <c r="A20" s="150"/>
      <c r="B20" s="24"/>
      <c r="C20" s="24"/>
      <c r="D20" s="24"/>
      <c r="E20" s="24"/>
      <c r="F20" s="24"/>
      <c r="G20" s="24"/>
      <c r="H20" s="24"/>
      <c r="I20" s="24"/>
    </row>
    <row r="21" spans="1:17" ht="14.7" customHeight="1">
      <c r="A21" s="149" t="s">
        <v>71</v>
      </c>
      <c r="B21" s="28"/>
      <c r="C21" s="28"/>
      <c r="D21" s="28"/>
      <c r="E21" s="28"/>
      <c r="F21" s="28"/>
      <c r="G21" s="28"/>
      <c r="H21" s="24"/>
      <c r="I21" s="24"/>
    </row>
    <row r="22" spans="1:17" hidden="1">
      <c r="A22" s="685" t="s">
        <v>110</v>
      </c>
      <c r="B22" s="685"/>
      <c r="C22" s="685"/>
      <c r="D22" s="685"/>
      <c r="E22" s="685"/>
      <c r="F22" s="685"/>
      <c r="G22" s="685"/>
      <c r="H22" s="685"/>
      <c r="I22" s="685"/>
      <c r="J22" s="685"/>
      <c r="K22" s="685"/>
      <c r="L22" s="685"/>
      <c r="M22" s="685"/>
      <c r="N22" s="164"/>
      <c r="O22" s="164"/>
      <c r="P22" s="164"/>
      <c r="Q22" s="164"/>
    </row>
    <row r="23" spans="1:17" ht="15" hidden="1" customHeight="1">
      <c r="A23" s="685"/>
      <c r="B23" s="685"/>
      <c r="C23" s="685"/>
      <c r="D23" s="685"/>
      <c r="E23" s="685"/>
      <c r="F23" s="685"/>
      <c r="G23" s="685"/>
      <c r="H23" s="685"/>
      <c r="I23" s="685"/>
      <c r="J23" s="685"/>
      <c r="K23" s="685"/>
      <c r="L23" s="685"/>
      <c r="M23" s="685"/>
      <c r="N23" s="164"/>
      <c r="O23" s="164"/>
      <c r="P23" s="164"/>
      <c r="Q23" s="164"/>
    </row>
    <row r="24" spans="1:17" ht="15" hidden="1" customHeight="1">
      <c r="A24" s="685"/>
      <c r="B24" s="685"/>
      <c r="C24" s="685"/>
      <c r="D24" s="685"/>
      <c r="E24" s="685"/>
      <c r="F24" s="685"/>
      <c r="G24" s="685"/>
      <c r="H24" s="685"/>
      <c r="I24" s="685"/>
      <c r="J24" s="685"/>
      <c r="K24" s="685"/>
      <c r="L24" s="685"/>
      <c r="M24" s="685"/>
      <c r="N24" s="164"/>
      <c r="O24" s="164"/>
      <c r="P24" s="164"/>
      <c r="Q24" s="164"/>
    </row>
    <row r="25" spans="1:17" hidden="1">
      <c r="A25" s="685"/>
      <c r="B25" s="685"/>
      <c r="C25" s="685"/>
      <c r="D25" s="685"/>
      <c r="E25" s="685"/>
      <c r="F25" s="685"/>
      <c r="G25" s="685"/>
      <c r="H25" s="685"/>
      <c r="I25" s="685"/>
      <c r="J25" s="685"/>
      <c r="K25" s="685"/>
      <c r="L25" s="685"/>
      <c r="M25" s="685"/>
      <c r="N25" s="164"/>
      <c r="O25" s="164"/>
      <c r="P25" s="164"/>
      <c r="Q25" s="164"/>
    </row>
    <row r="26" spans="1:17" ht="14.7" hidden="1" customHeight="1">
      <c r="A26" s="685" t="s">
        <v>145</v>
      </c>
      <c r="B26" s="685"/>
      <c r="C26" s="685"/>
      <c r="D26" s="685"/>
      <c r="E26" s="685"/>
      <c r="F26" s="685"/>
      <c r="G26" s="685"/>
      <c r="H26" s="685"/>
      <c r="I26" s="685"/>
      <c r="J26" s="685"/>
      <c r="K26" s="685"/>
      <c r="L26" s="685"/>
      <c r="M26" s="685"/>
      <c r="N26" s="164"/>
      <c r="O26" s="164"/>
      <c r="P26" s="164"/>
      <c r="Q26" s="164"/>
    </row>
    <row r="27" spans="1:17" ht="14.7" hidden="1" customHeight="1">
      <c r="A27" s="685"/>
      <c r="B27" s="685"/>
      <c r="C27" s="685"/>
      <c r="D27" s="685"/>
      <c r="E27" s="685"/>
      <c r="F27" s="685"/>
      <c r="G27" s="685"/>
      <c r="H27" s="685"/>
      <c r="I27" s="685"/>
      <c r="J27" s="685"/>
      <c r="K27" s="685"/>
      <c r="L27" s="685"/>
      <c r="M27" s="685"/>
      <c r="N27" s="164"/>
      <c r="O27" s="164"/>
      <c r="P27" s="164"/>
      <c r="Q27" s="164"/>
    </row>
    <row r="28" spans="1:17" hidden="1">
      <c r="A28" s="685"/>
      <c r="B28" s="685"/>
      <c r="C28" s="685"/>
      <c r="D28" s="685"/>
      <c r="E28" s="685"/>
      <c r="F28" s="685"/>
      <c r="G28" s="685"/>
      <c r="H28" s="685"/>
      <c r="I28" s="685"/>
      <c r="J28" s="685"/>
      <c r="K28" s="685"/>
      <c r="L28" s="685"/>
      <c r="M28" s="685"/>
      <c r="N28" s="164"/>
      <c r="O28" s="164"/>
      <c r="P28" s="164"/>
      <c r="Q28" s="164"/>
    </row>
    <row r="29" spans="1:17" hidden="1">
      <c r="A29" s="685" t="s">
        <v>340</v>
      </c>
      <c r="B29" s="685"/>
      <c r="C29" s="685"/>
      <c r="D29" s="685"/>
      <c r="E29" s="685"/>
      <c r="F29" s="685"/>
      <c r="G29" s="685"/>
      <c r="H29" s="685"/>
      <c r="I29" s="685"/>
      <c r="J29" s="685"/>
      <c r="K29" s="685"/>
      <c r="L29" s="685"/>
      <c r="M29" s="685"/>
      <c r="N29" s="164"/>
      <c r="O29" s="164"/>
      <c r="P29" s="164"/>
      <c r="Q29" s="164"/>
    </row>
    <row r="30" spans="1:17" hidden="1">
      <c r="A30" s="685"/>
      <c r="B30" s="685"/>
      <c r="C30" s="685"/>
      <c r="D30" s="685"/>
      <c r="E30" s="685"/>
      <c r="F30" s="685"/>
      <c r="G30" s="685"/>
      <c r="H30" s="685"/>
      <c r="I30" s="685"/>
      <c r="J30" s="685"/>
      <c r="K30" s="685"/>
      <c r="L30" s="685"/>
      <c r="M30" s="685"/>
      <c r="N30" s="164"/>
      <c r="O30" s="164"/>
      <c r="P30" s="164"/>
      <c r="Q30" s="164"/>
    </row>
    <row r="31" spans="1:17" ht="26.25" hidden="1" customHeight="1">
      <c r="A31" s="685"/>
      <c r="B31" s="685"/>
      <c r="C31" s="685"/>
      <c r="D31" s="685"/>
      <c r="E31" s="685"/>
      <c r="F31" s="685"/>
      <c r="G31" s="685"/>
      <c r="H31" s="685"/>
      <c r="I31" s="685"/>
      <c r="J31" s="685"/>
      <c r="K31" s="685"/>
      <c r="L31" s="685"/>
      <c r="M31" s="685"/>
      <c r="N31" s="164"/>
      <c r="O31" s="164"/>
      <c r="P31" s="164"/>
      <c r="Q31" s="164"/>
    </row>
    <row r="32" spans="1:17" ht="45" hidden="1" customHeight="1">
      <c r="A32" s="819" t="s">
        <v>386</v>
      </c>
      <c r="B32" s="819"/>
      <c r="C32" s="819"/>
      <c r="D32" s="819"/>
      <c r="E32" s="819"/>
      <c r="F32" s="819"/>
      <c r="G32" s="819"/>
      <c r="H32" s="819"/>
      <c r="I32" s="819"/>
      <c r="J32" s="819"/>
      <c r="K32" s="819"/>
      <c r="L32" s="819"/>
      <c r="M32" s="819"/>
      <c r="N32" s="93"/>
      <c r="O32" s="93"/>
      <c r="P32" s="93"/>
      <c r="Q32" s="93"/>
    </row>
    <row r="33" spans="1:14" ht="25.2" customHeight="1">
      <c r="A33" s="698" t="s">
        <v>611</v>
      </c>
      <c r="B33" s="698"/>
      <c r="C33" s="698"/>
      <c r="D33" s="698"/>
      <c r="E33" s="698"/>
      <c r="F33" s="698"/>
      <c r="G33" s="698"/>
      <c r="H33" s="698"/>
      <c r="I33" s="698"/>
      <c r="J33" s="698"/>
      <c r="K33" s="698"/>
      <c r="L33" s="698"/>
      <c r="M33" s="698"/>
      <c r="N33" s="698"/>
    </row>
    <row r="34" spans="1:14">
      <c r="A34" s="719" t="s">
        <v>631</v>
      </c>
      <c r="B34" s="719"/>
      <c r="C34" s="719"/>
      <c r="D34" s="719"/>
      <c r="E34" s="719"/>
      <c r="F34" s="719"/>
      <c r="G34" s="719"/>
      <c r="H34" s="719"/>
      <c r="I34" s="719"/>
      <c r="J34" s="719"/>
      <c r="K34" s="719"/>
      <c r="L34" s="719"/>
      <c r="M34" s="719"/>
      <c r="N34" s="719"/>
    </row>
    <row r="35" spans="1:14">
      <c r="G35" s="24"/>
      <c r="H35" s="24"/>
    </row>
  </sheetData>
  <mergeCells count="6">
    <mergeCell ref="A34:N34"/>
    <mergeCell ref="A22:M25"/>
    <mergeCell ref="A26:M28"/>
    <mergeCell ref="A29:M31"/>
    <mergeCell ref="A32:M32"/>
    <mergeCell ref="A33:N33"/>
  </mergeCells>
  <hyperlinks>
    <hyperlink ref="T5" location="Content!B37" display="Back to Content Page" xr:uid="{00000000-0004-0000-5800-000000000000}"/>
  </hyperlinks>
  <pageMargins left="0.7" right="0.7" top="0.75" bottom="0.75" header="0.3" footer="0.3"/>
  <pageSetup orientation="landscape" r:id="rId1"/>
  <headerFoot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Q33"/>
  <sheetViews>
    <sheetView zoomScale="93" zoomScaleNormal="93" workbookViewId="0">
      <selection activeCell="F36" sqref="F36"/>
    </sheetView>
  </sheetViews>
  <sheetFormatPr defaultColWidth="9.21875" defaultRowHeight="14.4"/>
  <cols>
    <col min="1" max="1" width="33.77734375" customWidth="1"/>
    <col min="2" max="6" width="9" customWidth="1"/>
    <col min="7" max="10" width="11.77734375" customWidth="1"/>
    <col min="11" max="11" width="10.77734375" customWidth="1"/>
  </cols>
  <sheetData>
    <row r="1" spans="1:17">
      <c r="A1" s="16" t="s">
        <v>596</v>
      </c>
      <c r="B1" s="24"/>
      <c r="C1" s="24"/>
      <c r="D1" s="24"/>
      <c r="E1" s="24"/>
      <c r="F1" s="24"/>
      <c r="G1" s="24"/>
      <c r="H1" s="24"/>
      <c r="I1" s="24"/>
    </row>
    <row r="2" spans="1:17" ht="15" thickBot="1">
      <c r="A2" s="24"/>
      <c r="B2" s="24"/>
      <c r="C2" s="24"/>
      <c r="D2" s="24"/>
      <c r="E2" s="24"/>
      <c r="F2" s="24"/>
      <c r="G2" s="24"/>
      <c r="H2" s="24"/>
      <c r="I2" s="24"/>
    </row>
    <row r="3" spans="1:17">
      <c r="A3" s="334" t="s">
        <v>63</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17">
      <c r="A4" s="176" t="s">
        <v>14</v>
      </c>
      <c r="B4" s="123">
        <v>16000</v>
      </c>
      <c r="C4" s="123">
        <v>16000</v>
      </c>
      <c r="D4" s="123">
        <v>17000</v>
      </c>
      <c r="E4" s="123">
        <v>17000</v>
      </c>
      <c r="F4" s="123">
        <v>15000</v>
      </c>
      <c r="G4" s="123">
        <v>15000</v>
      </c>
      <c r="H4" s="123">
        <v>16000</v>
      </c>
      <c r="I4" s="123">
        <v>17000</v>
      </c>
      <c r="J4" s="123">
        <v>17000</v>
      </c>
      <c r="K4" s="123">
        <v>17000</v>
      </c>
      <c r="L4" s="123">
        <v>16000</v>
      </c>
      <c r="M4" s="123">
        <v>14000</v>
      </c>
      <c r="N4" s="123">
        <v>13000</v>
      </c>
      <c r="O4" s="469"/>
    </row>
    <row r="5" spans="1:17">
      <c r="A5" s="176" t="s">
        <v>13</v>
      </c>
      <c r="B5" s="123">
        <v>6000</v>
      </c>
      <c r="C5" s="123">
        <v>5600</v>
      </c>
      <c r="D5" s="123">
        <v>5100</v>
      </c>
      <c r="E5" s="123">
        <v>4900</v>
      </c>
      <c r="F5" s="123">
        <v>4600</v>
      </c>
      <c r="G5" s="123">
        <v>4600</v>
      </c>
      <c r="H5" s="123">
        <v>4600</v>
      </c>
      <c r="I5" s="123">
        <v>4500</v>
      </c>
      <c r="J5" s="123">
        <v>4500</v>
      </c>
      <c r="K5" s="123">
        <v>4400</v>
      </c>
      <c r="L5" s="123">
        <v>3900</v>
      </c>
      <c r="M5" s="123">
        <v>3900</v>
      </c>
      <c r="N5" s="123">
        <v>3800</v>
      </c>
      <c r="O5" s="469"/>
    </row>
    <row r="6" spans="1:17">
      <c r="A6" s="176" t="s">
        <v>259</v>
      </c>
      <c r="B6" s="123">
        <v>100</v>
      </c>
      <c r="C6" s="123">
        <v>100</v>
      </c>
      <c r="D6" s="123">
        <v>100</v>
      </c>
      <c r="E6" s="123">
        <v>100</v>
      </c>
      <c r="F6" s="123">
        <v>100</v>
      </c>
      <c r="G6" s="123">
        <v>100</v>
      </c>
      <c r="H6" s="123">
        <v>100</v>
      </c>
      <c r="I6" s="123">
        <v>100</v>
      </c>
      <c r="J6" s="123">
        <v>100</v>
      </c>
      <c r="K6" s="123">
        <v>100</v>
      </c>
      <c r="L6" s="123">
        <v>100</v>
      </c>
      <c r="M6" s="123">
        <v>100</v>
      </c>
      <c r="N6" s="123">
        <v>100</v>
      </c>
      <c r="O6" s="469"/>
    </row>
    <row r="7" spans="1:17">
      <c r="A7" s="176" t="s">
        <v>85</v>
      </c>
      <c r="B7" s="123">
        <v>43000</v>
      </c>
      <c r="C7" s="123">
        <v>42000</v>
      </c>
      <c r="D7" s="123">
        <v>40000</v>
      </c>
      <c r="E7" s="123">
        <v>37000</v>
      </c>
      <c r="F7" s="123">
        <v>35000</v>
      </c>
      <c r="G7" s="123">
        <v>32000</v>
      </c>
      <c r="H7" s="123">
        <v>27000</v>
      </c>
      <c r="I7" s="123">
        <v>22000</v>
      </c>
      <c r="J7" s="123">
        <v>20000</v>
      </c>
      <c r="K7" s="123">
        <v>20000</v>
      </c>
      <c r="L7" s="123">
        <v>19000</v>
      </c>
      <c r="M7" s="123">
        <v>14000</v>
      </c>
      <c r="N7" s="123">
        <v>12000</v>
      </c>
      <c r="O7" s="469"/>
      <c r="Q7" t="s">
        <v>12</v>
      </c>
    </row>
    <row r="8" spans="1:17">
      <c r="A8" s="176" t="s">
        <v>258</v>
      </c>
      <c r="B8" s="123">
        <v>6000</v>
      </c>
      <c r="C8" s="123">
        <v>5100</v>
      </c>
      <c r="D8" s="123">
        <v>4700</v>
      </c>
      <c r="E8" s="123">
        <v>4500</v>
      </c>
      <c r="F8" s="123">
        <v>4400</v>
      </c>
      <c r="G8" s="123">
        <v>4200</v>
      </c>
      <c r="H8" s="123">
        <v>3900</v>
      </c>
      <c r="I8" s="123">
        <v>3200</v>
      </c>
      <c r="J8" s="123">
        <v>2900</v>
      </c>
      <c r="K8" s="123">
        <v>3100</v>
      </c>
      <c r="L8" s="123">
        <v>3100</v>
      </c>
      <c r="M8" s="123">
        <v>2700</v>
      </c>
      <c r="N8" s="123">
        <v>2700</v>
      </c>
      <c r="O8" s="469"/>
    </row>
    <row r="9" spans="1:17">
      <c r="A9" s="176" t="s">
        <v>11</v>
      </c>
      <c r="B9" s="123">
        <v>7600</v>
      </c>
      <c r="C9" s="123">
        <v>7100</v>
      </c>
      <c r="D9" s="123">
        <v>7300</v>
      </c>
      <c r="E9" s="123">
        <v>7400</v>
      </c>
      <c r="F9" s="123">
        <v>7400</v>
      </c>
      <c r="G9" s="123">
        <v>7200</v>
      </c>
      <c r="H9" s="123">
        <v>6500</v>
      </c>
      <c r="I9" s="123">
        <v>5800</v>
      </c>
      <c r="J9" s="123">
        <v>5200</v>
      </c>
      <c r="K9" s="123">
        <v>5000</v>
      </c>
      <c r="L9" s="123">
        <v>4700</v>
      </c>
      <c r="M9" s="123">
        <v>4300</v>
      </c>
      <c r="N9" s="123">
        <v>4000</v>
      </c>
      <c r="O9" s="469"/>
    </row>
    <row r="10" spans="1:17">
      <c r="A10" s="176" t="s">
        <v>10</v>
      </c>
      <c r="B10" s="123">
        <v>860</v>
      </c>
      <c r="C10" s="123">
        <v>1000</v>
      </c>
      <c r="D10" s="123">
        <v>1200</v>
      </c>
      <c r="E10" s="123">
        <v>1400</v>
      </c>
      <c r="F10" s="123">
        <v>1600</v>
      </c>
      <c r="G10" s="123">
        <v>1800</v>
      </c>
      <c r="H10" s="123">
        <v>2100</v>
      </c>
      <c r="I10" s="123">
        <v>2300</v>
      </c>
      <c r="J10" s="123">
        <v>2600</v>
      </c>
      <c r="K10" s="123">
        <v>2700</v>
      </c>
      <c r="L10" s="123">
        <v>3000</v>
      </c>
      <c r="M10" s="123">
        <v>3200</v>
      </c>
      <c r="N10" s="123">
        <v>3200</v>
      </c>
      <c r="O10" s="469"/>
    </row>
    <row r="11" spans="1:17">
      <c r="A11" s="176" t="s">
        <v>9</v>
      </c>
      <c r="B11" s="123">
        <v>36000</v>
      </c>
      <c r="C11" s="123">
        <v>31000</v>
      </c>
      <c r="D11" s="123">
        <v>28000</v>
      </c>
      <c r="E11" s="123">
        <v>24000</v>
      </c>
      <c r="F11" s="123">
        <v>21000</v>
      </c>
      <c r="G11" s="123">
        <v>19000</v>
      </c>
      <c r="H11" s="123">
        <v>18000</v>
      </c>
      <c r="I11" s="123">
        <v>17000</v>
      </c>
      <c r="J11" s="123">
        <v>16000</v>
      </c>
      <c r="K11" s="123">
        <v>14000</v>
      </c>
      <c r="L11" s="123">
        <v>13000</v>
      </c>
      <c r="M11" s="123">
        <v>12000</v>
      </c>
      <c r="N11" s="123">
        <v>12000</v>
      </c>
      <c r="O11" s="469"/>
    </row>
    <row r="12" spans="1:17">
      <c r="A12" s="176" t="s">
        <v>8</v>
      </c>
      <c r="B12" s="124">
        <v>93</v>
      </c>
      <c r="C12" s="124">
        <v>108</v>
      </c>
      <c r="D12" s="124">
        <v>105</v>
      </c>
      <c r="E12" s="124">
        <v>102</v>
      </c>
      <c r="F12" s="124">
        <v>103</v>
      </c>
      <c r="G12" s="124">
        <v>87</v>
      </c>
      <c r="H12" s="124">
        <v>124</v>
      </c>
      <c r="I12" s="124">
        <v>124</v>
      </c>
      <c r="J12" s="124">
        <v>123</v>
      </c>
      <c r="K12" s="124">
        <v>147</v>
      </c>
      <c r="L12" s="124">
        <v>141</v>
      </c>
      <c r="M12" s="123"/>
      <c r="N12" s="123"/>
      <c r="O12" s="469"/>
    </row>
    <row r="13" spans="1:17">
      <c r="A13" s="176" t="s">
        <v>6</v>
      </c>
      <c r="B13" s="123">
        <v>74000</v>
      </c>
      <c r="C13" s="123">
        <v>74000</v>
      </c>
      <c r="D13" s="123">
        <v>73000</v>
      </c>
      <c r="E13" s="123">
        <v>73000</v>
      </c>
      <c r="F13" s="123">
        <v>71897</v>
      </c>
      <c r="G13" s="123">
        <v>70904</v>
      </c>
      <c r="H13" s="123">
        <v>56000</v>
      </c>
      <c r="I13" s="123">
        <v>55000</v>
      </c>
      <c r="J13" s="123">
        <v>54000</v>
      </c>
      <c r="K13" s="105">
        <v>49000</v>
      </c>
      <c r="L13" s="105">
        <v>50000</v>
      </c>
      <c r="M13" s="105">
        <v>50000</v>
      </c>
      <c r="N13" s="105">
        <v>48000</v>
      </c>
      <c r="O13" s="469"/>
    </row>
    <row r="14" spans="1:17">
      <c r="A14" s="176" t="s">
        <v>25</v>
      </c>
      <c r="B14" s="123">
        <v>4000</v>
      </c>
      <c r="C14" s="123">
        <v>3800</v>
      </c>
      <c r="D14" s="123">
        <v>3700</v>
      </c>
      <c r="E14" s="123">
        <v>3400</v>
      </c>
      <c r="F14" s="123">
        <v>3100</v>
      </c>
      <c r="G14" s="123">
        <v>3400</v>
      </c>
      <c r="H14" s="123">
        <v>3500</v>
      </c>
      <c r="I14" s="123">
        <v>3700</v>
      </c>
      <c r="J14" s="123">
        <v>3700</v>
      </c>
      <c r="K14" s="123">
        <v>3600</v>
      </c>
      <c r="L14" s="123">
        <v>3100</v>
      </c>
      <c r="M14" s="123">
        <v>3000</v>
      </c>
      <c r="N14" s="123">
        <v>3100</v>
      </c>
      <c r="O14" s="469"/>
    </row>
    <row r="15" spans="1:17">
      <c r="A15" s="176" t="s">
        <v>4</v>
      </c>
      <c r="B15" s="123">
        <v>8</v>
      </c>
      <c r="C15" s="123">
        <v>9</v>
      </c>
      <c r="D15" s="123">
        <v>9</v>
      </c>
      <c r="E15" s="123">
        <v>9</v>
      </c>
      <c r="F15" s="123">
        <v>19</v>
      </c>
      <c r="G15" s="123">
        <v>13</v>
      </c>
      <c r="H15" s="123"/>
      <c r="I15" s="123"/>
      <c r="J15" s="123"/>
      <c r="K15" s="123"/>
      <c r="L15" s="123"/>
      <c r="M15" s="123"/>
      <c r="N15" s="123">
        <v>27</v>
      </c>
      <c r="O15" s="469">
        <v>33</v>
      </c>
    </row>
    <row r="16" spans="1:17">
      <c r="A16" s="176" t="s">
        <v>3</v>
      </c>
      <c r="B16" s="123">
        <v>150000</v>
      </c>
      <c r="C16" s="123">
        <v>120000</v>
      </c>
      <c r="D16" s="123">
        <v>100000</v>
      </c>
      <c r="E16" s="123">
        <v>87000</v>
      </c>
      <c r="F16" s="123">
        <v>77000</v>
      </c>
      <c r="G16" s="123">
        <v>72000</v>
      </c>
      <c r="H16" s="123">
        <v>69000</v>
      </c>
      <c r="I16" s="123">
        <v>62000</v>
      </c>
      <c r="J16" s="123">
        <v>55000</v>
      </c>
      <c r="K16" s="123">
        <v>51000</v>
      </c>
      <c r="L16" s="123">
        <v>48000</v>
      </c>
      <c r="M16" s="123">
        <v>45000</v>
      </c>
      <c r="N16" s="123">
        <v>45000</v>
      </c>
      <c r="O16" s="469"/>
    </row>
    <row r="17" spans="1:15">
      <c r="A17" s="176" t="s">
        <v>65</v>
      </c>
      <c r="B17" s="123">
        <v>68000</v>
      </c>
      <c r="C17" s="123">
        <v>65000</v>
      </c>
      <c r="D17" s="123">
        <v>57000</v>
      </c>
      <c r="E17" s="123">
        <v>47000</v>
      </c>
      <c r="F17" s="123">
        <v>42000</v>
      </c>
      <c r="G17" s="123">
        <v>38000</v>
      </c>
      <c r="H17" s="123">
        <v>36000</v>
      </c>
      <c r="I17" s="123">
        <v>34000</v>
      </c>
      <c r="J17" s="123">
        <v>31000</v>
      </c>
      <c r="K17" s="123">
        <v>30000</v>
      </c>
      <c r="L17" s="123">
        <v>29000</v>
      </c>
      <c r="M17" s="123">
        <v>25000</v>
      </c>
      <c r="N17" s="123">
        <v>22000</v>
      </c>
      <c r="O17" s="469"/>
    </row>
    <row r="18" spans="1:15">
      <c r="A18" s="176" t="s">
        <v>2</v>
      </c>
      <c r="B18" s="123">
        <v>31000</v>
      </c>
      <c r="C18" s="123">
        <v>30000</v>
      </c>
      <c r="D18" s="123">
        <v>28000</v>
      </c>
      <c r="E18" s="123">
        <v>27000</v>
      </c>
      <c r="F18" s="123">
        <v>26000</v>
      </c>
      <c r="G18" s="123">
        <v>25000</v>
      </c>
      <c r="H18" s="123">
        <v>23000</v>
      </c>
      <c r="I18" s="123">
        <v>23000</v>
      </c>
      <c r="J18" s="123">
        <v>25000</v>
      </c>
      <c r="K18" s="123">
        <v>25000</v>
      </c>
      <c r="L18" s="123">
        <v>23000</v>
      </c>
      <c r="M18" s="123">
        <v>20000</v>
      </c>
      <c r="N18" s="123">
        <v>19000</v>
      </c>
      <c r="O18" s="469"/>
    </row>
    <row r="19" spans="1:15" ht="15" thickBot="1">
      <c r="A19" s="187" t="s">
        <v>40</v>
      </c>
      <c r="B19" s="470">
        <v>57000</v>
      </c>
      <c r="C19" s="470">
        <v>45000</v>
      </c>
      <c r="D19" s="470">
        <v>38000</v>
      </c>
      <c r="E19" s="470">
        <v>34000</v>
      </c>
      <c r="F19" s="470">
        <v>31000</v>
      </c>
      <c r="G19" s="470">
        <v>29000</v>
      </c>
      <c r="H19" s="470">
        <v>28000</v>
      </c>
      <c r="I19" s="470">
        <v>27000</v>
      </c>
      <c r="J19" s="470">
        <v>25000</v>
      </c>
      <c r="K19" s="470">
        <v>24000</v>
      </c>
      <c r="L19" s="470">
        <v>23000</v>
      </c>
      <c r="M19" s="470">
        <v>21000</v>
      </c>
      <c r="N19" s="470">
        <v>20000</v>
      </c>
      <c r="O19" s="471"/>
    </row>
    <row r="20" spans="1:15" ht="15" thickBot="1">
      <c r="A20" s="634" t="s">
        <v>27</v>
      </c>
      <c r="B20" s="635">
        <f>SUM(B4:B19)</f>
        <v>499661</v>
      </c>
      <c r="C20" s="635">
        <f t="shared" ref="C20:N20" si="0">SUM(C4:C19)</f>
        <v>445817</v>
      </c>
      <c r="D20" s="635">
        <f t="shared" si="0"/>
        <v>403214</v>
      </c>
      <c r="E20" s="635">
        <f t="shared" si="0"/>
        <v>367811</v>
      </c>
      <c r="F20" s="635">
        <f t="shared" si="0"/>
        <v>340219</v>
      </c>
      <c r="G20" s="635">
        <f t="shared" si="0"/>
        <v>322304</v>
      </c>
      <c r="H20" s="635">
        <f t="shared" si="0"/>
        <v>293824</v>
      </c>
      <c r="I20" s="635">
        <f t="shared" si="0"/>
        <v>276724</v>
      </c>
      <c r="J20" s="635">
        <f t="shared" si="0"/>
        <v>262123</v>
      </c>
      <c r="K20" s="635">
        <f t="shared" si="0"/>
        <v>249047</v>
      </c>
      <c r="L20" s="635">
        <f t="shared" si="0"/>
        <v>239041</v>
      </c>
      <c r="M20" s="635">
        <f t="shared" si="0"/>
        <v>218200</v>
      </c>
      <c r="N20" s="635">
        <f t="shared" si="0"/>
        <v>207927</v>
      </c>
      <c r="O20" s="636"/>
    </row>
    <row r="21" spans="1:15">
      <c r="A21" s="150"/>
      <c r="B21" s="24"/>
      <c r="C21" s="24"/>
      <c r="D21" s="24"/>
      <c r="E21" s="24"/>
      <c r="F21" s="24"/>
      <c r="G21" s="24"/>
      <c r="H21" s="24"/>
      <c r="I21" s="24"/>
    </row>
    <row r="22" spans="1:15" ht="15" customHeight="1">
      <c r="A22" s="149" t="s">
        <v>71</v>
      </c>
      <c r="B22" s="24"/>
      <c r="C22" s="24"/>
      <c r="D22" s="24"/>
      <c r="E22" s="24"/>
      <c r="F22" s="24"/>
      <c r="G22" s="24"/>
      <c r="H22" s="24"/>
      <c r="I22" s="24"/>
    </row>
    <row r="23" spans="1:15" hidden="1">
      <c r="A23" s="685" t="s">
        <v>468</v>
      </c>
      <c r="B23" s="685"/>
      <c r="C23" s="685"/>
      <c r="D23" s="685"/>
      <c r="E23" s="685"/>
      <c r="F23" s="685"/>
      <c r="G23" s="685"/>
      <c r="H23" s="685"/>
      <c r="I23" s="685"/>
      <c r="J23" s="685"/>
      <c r="K23" s="685"/>
    </row>
    <row r="24" spans="1:15" hidden="1">
      <c r="A24" s="685"/>
      <c r="B24" s="685"/>
      <c r="C24" s="685"/>
      <c r="D24" s="685"/>
      <c r="E24" s="685"/>
      <c r="F24" s="685"/>
      <c r="G24" s="685"/>
      <c r="H24" s="685"/>
      <c r="I24" s="685"/>
      <c r="J24" s="685"/>
      <c r="K24" s="685"/>
    </row>
    <row r="25" spans="1:15" hidden="1">
      <c r="A25" s="685"/>
      <c r="B25" s="685"/>
      <c r="C25" s="685"/>
      <c r="D25" s="685"/>
      <c r="E25" s="685"/>
      <c r="F25" s="685"/>
      <c r="G25" s="685"/>
      <c r="H25" s="685"/>
      <c r="I25" s="685"/>
      <c r="J25" s="685"/>
      <c r="K25" s="685"/>
    </row>
    <row r="26" spans="1:15" hidden="1">
      <c r="A26" s="685" t="s">
        <v>469</v>
      </c>
      <c r="B26" s="685"/>
      <c r="C26" s="685"/>
      <c r="D26" s="685"/>
      <c r="E26" s="685"/>
      <c r="F26" s="685"/>
      <c r="G26" s="685"/>
      <c r="H26" s="685"/>
      <c r="I26" s="685"/>
      <c r="J26" s="685"/>
      <c r="K26" s="685"/>
    </row>
    <row r="27" spans="1:15" hidden="1">
      <c r="A27" s="685"/>
      <c r="B27" s="685"/>
      <c r="C27" s="685"/>
      <c r="D27" s="685"/>
      <c r="E27" s="685"/>
      <c r="F27" s="685"/>
      <c r="G27" s="685"/>
      <c r="H27" s="685"/>
      <c r="I27" s="685"/>
      <c r="J27" s="685"/>
      <c r="K27" s="685"/>
    </row>
    <row r="28" spans="1:15" ht="21" hidden="1" customHeight="1">
      <c r="A28" s="685"/>
      <c r="B28" s="685"/>
      <c r="C28" s="685"/>
      <c r="D28" s="685"/>
      <c r="E28" s="685"/>
      <c r="F28" s="685"/>
      <c r="G28" s="685"/>
      <c r="H28" s="685"/>
      <c r="I28" s="685"/>
      <c r="J28" s="685"/>
      <c r="K28" s="685"/>
    </row>
    <row r="29" spans="1:15" ht="27" hidden="1" customHeight="1">
      <c r="A29" s="685" t="s">
        <v>387</v>
      </c>
      <c r="B29" s="685"/>
      <c r="C29" s="685"/>
      <c r="D29" s="685"/>
      <c r="E29" s="685"/>
      <c r="F29" s="685"/>
      <c r="G29" s="685"/>
      <c r="H29" s="685"/>
      <c r="I29" s="685"/>
      <c r="J29" s="685"/>
      <c r="K29" s="685"/>
    </row>
    <row r="30" spans="1:15" ht="33" customHeight="1">
      <c r="A30" s="698" t="s">
        <v>611</v>
      </c>
      <c r="B30" s="698"/>
      <c r="C30" s="698"/>
      <c r="D30" s="698"/>
      <c r="E30" s="698"/>
      <c r="F30" s="698"/>
      <c r="G30" s="698"/>
      <c r="H30" s="698"/>
      <c r="I30" s="698"/>
      <c r="J30" s="698"/>
      <c r="K30" s="698"/>
      <c r="L30" s="698"/>
      <c r="M30" s="698"/>
      <c r="N30" s="698"/>
      <c r="O30" s="347"/>
    </row>
    <row r="31" spans="1:15" ht="10.8" customHeight="1">
      <c r="A31" s="347"/>
      <c r="B31" s="347"/>
      <c r="C31" s="347"/>
      <c r="D31" s="347"/>
      <c r="E31" s="347"/>
      <c r="F31" s="347"/>
      <c r="G31" s="347"/>
      <c r="H31" s="347"/>
      <c r="I31" s="347"/>
      <c r="J31" s="347"/>
      <c r="K31" s="347"/>
      <c r="L31" s="347"/>
      <c r="M31" s="347"/>
      <c r="N31" s="347"/>
      <c r="O31" s="347"/>
    </row>
    <row r="32" spans="1:15" ht="15" customHeight="1">
      <c r="A32" s="155" t="s">
        <v>632</v>
      </c>
      <c r="G32" s="24"/>
      <c r="H32" s="24"/>
    </row>
    <row r="33" spans="7:8">
      <c r="G33" s="24"/>
      <c r="H33" s="24"/>
    </row>
  </sheetData>
  <mergeCells count="4">
    <mergeCell ref="A23:K25"/>
    <mergeCell ref="A26:K28"/>
    <mergeCell ref="A29:K29"/>
    <mergeCell ref="A30:N30"/>
  </mergeCells>
  <hyperlinks>
    <hyperlink ref="Q7" location="Content!B37" display="Back to Content Page" xr:uid="{00000000-0004-0000-5900-000000000000}"/>
  </hyperlinks>
  <pageMargins left="0.7" right="0.7" top="0.75" bottom="0.75" header="0.3" footer="0.3"/>
  <pageSetup scale="83" orientation="landscape" r:id="rId1"/>
  <headerFoot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AB90"/>
  <sheetViews>
    <sheetView topLeftCell="A24" zoomScale="89" zoomScaleNormal="89" workbookViewId="0">
      <selection activeCell="O31" sqref="O31:O33"/>
    </sheetView>
  </sheetViews>
  <sheetFormatPr defaultColWidth="9.21875" defaultRowHeight="14.4"/>
  <cols>
    <col min="1" max="1" width="14.21875" customWidth="1"/>
    <col min="2" max="2" width="9" customWidth="1"/>
    <col min="3" max="15" width="7" customWidth="1"/>
    <col min="16" max="16" width="6.88671875" customWidth="1"/>
    <col min="17" max="17" width="13.88671875" customWidth="1"/>
    <col min="18" max="18" width="9" customWidth="1"/>
    <col min="19" max="28" width="7" customWidth="1"/>
  </cols>
  <sheetData>
    <row r="1" spans="1:16">
      <c r="A1" s="29" t="s">
        <v>597</v>
      </c>
      <c r="B1" s="24"/>
      <c r="C1" s="24"/>
      <c r="D1" s="24"/>
      <c r="E1" s="24"/>
      <c r="F1" s="24"/>
      <c r="G1" s="24"/>
      <c r="H1" s="24"/>
      <c r="I1" s="24"/>
      <c r="J1" s="24"/>
      <c r="K1" s="24"/>
      <c r="L1" s="24"/>
      <c r="M1" s="24"/>
      <c r="N1" s="24"/>
      <c r="O1" s="24"/>
    </row>
    <row r="2" spans="1:16" ht="15" thickBot="1">
      <c r="A2" s="24"/>
      <c r="B2" s="24"/>
      <c r="C2" s="24"/>
      <c r="D2" s="24"/>
      <c r="E2" s="24"/>
      <c r="F2" s="24"/>
      <c r="G2" s="24"/>
      <c r="H2" s="24"/>
      <c r="I2" s="24"/>
      <c r="J2" s="24"/>
      <c r="K2" s="24"/>
      <c r="L2" s="24"/>
      <c r="M2" s="24"/>
      <c r="N2" s="24"/>
      <c r="O2" s="24"/>
    </row>
    <row r="3" spans="1:16">
      <c r="A3" s="169" t="s">
        <v>63</v>
      </c>
      <c r="B3" s="473" t="s">
        <v>45</v>
      </c>
      <c r="C3" s="172">
        <v>2010</v>
      </c>
      <c r="D3" s="172">
        <v>2011</v>
      </c>
      <c r="E3" s="172">
        <v>2012</v>
      </c>
      <c r="F3" s="209">
        <v>2013</v>
      </c>
      <c r="G3" s="209">
        <v>2014</v>
      </c>
      <c r="H3" s="209">
        <v>2015</v>
      </c>
      <c r="I3" s="209">
        <v>2016</v>
      </c>
      <c r="J3" s="209">
        <v>2017</v>
      </c>
      <c r="K3" s="209">
        <v>2018</v>
      </c>
      <c r="L3" s="209">
        <v>2019</v>
      </c>
      <c r="M3" s="209">
        <v>2020</v>
      </c>
      <c r="N3" s="209">
        <v>2021</v>
      </c>
      <c r="O3" s="209">
        <v>2022</v>
      </c>
      <c r="P3" s="180">
        <v>2023</v>
      </c>
    </row>
    <row r="4" spans="1:16">
      <c r="A4" s="731" t="s">
        <v>14</v>
      </c>
      <c r="B4" s="97" t="s">
        <v>43</v>
      </c>
      <c r="C4" s="115"/>
      <c r="D4" s="115"/>
      <c r="E4" s="115">
        <v>2.11</v>
      </c>
      <c r="F4" s="115"/>
      <c r="G4" s="115"/>
      <c r="H4" s="115">
        <v>2.6</v>
      </c>
      <c r="I4" s="115">
        <v>2.6</v>
      </c>
      <c r="J4" s="115"/>
      <c r="K4" s="115" t="s">
        <v>7</v>
      </c>
      <c r="L4" s="115"/>
      <c r="M4" s="115"/>
      <c r="N4" s="115"/>
      <c r="O4" s="115"/>
      <c r="P4" s="181"/>
    </row>
    <row r="5" spans="1:16">
      <c r="A5" s="732"/>
      <c r="B5" s="97" t="s">
        <v>44</v>
      </c>
      <c r="C5" s="115"/>
      <c r="D5" s="115"/>
      <c r="E5" s="115"/>
      <c r="F5" s="115"/>
      <c r="G5" s="115"/>
      <c r="H5" s="115">
        <v>1.2</v>
      </c>
      <c r="I5" s="115">
        <v>1.2</v>
      </c>
      <c r="J5" s="115"/>
      <c r="K5" s="115" t="s">
        <v>7</v>
      </c>
      <c r="L5" s="115"/>
      <c r="M5" s="115"/>
      <c r="N5" s="115"/>
      <c r="O5" s="115"/>
      <c r="P5" s="181"/>
    </row>
    <row r="6" spans="1:16">
      <c r="A6" s="734"/>
      <c r="B6" s="97" t="s">
        <v>46</v>
      </c>
      <c r="C6" s="115">
        <v>2.2000000000000002</v>
      </c>
      <c r="D6" s="115">
        <v>2.2000000000000002</v>
      </c>
      <c r="E6" s="115">
        <v>2.2999999999999998</v>
      </c>
      <c r="F6" s="115">
        <v>2.4</v>
      </c>
      <c r="G6" s="115">
        <v>2.4</v>
      </c>
      <c r="H6" s="115">
        <v>2</v>
      </c>
      <c r="I6" s="115">
        <v>2</v>
      </c>
      <c r="J6" s="115">
        <v>1.8807766827000001</v>
      </c>
      <c r="K6" s="107">
        <v>1.7</v>
      </c>
      <c r="L6" s="107">
        <v>1.6</v>
      </c>
      <c r="M6" s="107">
        <v>1.6</v>
      </c>
      <c r="N6" s="107">
        <v>1.5</v>
      </c>
      <c r="O6" s="107">
        <v>1.5</v>
      </c>
      <c r="P6" s="181"/>
    </row>
    <row r="7" spans="1:16">
      <c r="A7" s="731" t="s">
        <v>13</v>
      </c>
      <c r="B7" s="97" t="s">
        <v>43</v>
      </c>
      <c r="C7" s="115"/>
      <c r="D7" s="115"/>
      <c r="E7" s="115">
        <v>19.3</v>
      </c>
      <c r="F7" s="107">
        <v>19.3</v>
      </c>
      <c r="G7" s="115">
        <v>19.3</v>
      </c>
      <c r="H7" s="115">
        <v>19.3</v>
      </c>
      <c r="I7" s="115">
        <v>19.3</v>
      </c>
      <c r="J7" s="115">
        <v>19.3</v>
      </c>
      <c r="K7" s="115">
        <v>19.3</v>
      </c>
      <c r="L7" s="115">
        <v>19.3</v>
      </c>
      <c r="M7" s="115">
        <v>19.3</v>
      </c>
      <c r="N7" s="107">
        <v>23.8</v>
      </c>
      <c r="O7" s="115">
        <v>23.8</v>
      </c>
      <c r="P7" s="181">
        <v>23.8</v>
      </c>
    </row>
    <row r="8" spans="1:16">
      <c r="A8" s="732"/>
      <c r="B8" s="97" t="s">
        <v>44</v>
      </c>
      <c r="C8" s="115"/>
      <c r="D8" s="115"/>
      <c r="E8" s="115">
        <v>28.2</v>
      </c>
      <c r="F8" s="115">
        <v>28.2</v>
      </c>
      <c r="G8" s="115" t="s">
        <v>612</v>
      </c>
      <c r="H8" s="115" t="s">
        <v>612</v>
      </c>
      <c r="I8" s="115" t="s">
        <v>612</v>
      </c>
      <c r="J8" s="115">
        <v>28.2</v>
      </c>
      <c r="K8" s="115">
        <v>28.2</v>
      </c>
      <c r="L8" s="115">
        <v>28.2</v>
      </c>
      <c r="M8" s="115">
        <v>28.2</v>
      </c>
      <c r="N8" s="107">
        <v>11.8</v>
      </c>
      <c r="O8" s="115">
        <v>11.8</v>
      </c>
      <c r="P8" s="181">
        <v>11.8</v>
      </c>
    </row>
    <row r="9" spans="1:16">
      <c r="A9" s="734"/>
      <c r="B9" s="97" t="s">
        <v>46</v>
      </c>
      <c r="C9" s="115">
        <v>23.7</v>
      </c>
      <c r="D9" s="115">
        <v>23.4</v>
      </c>
      <c r="E9" s="115">
        <v>24.3</v>
      </c>
      <c r="F9" s="107">
        <v>24.3</v>
      </c>
      <c r="G9" s="115">
        <v>24.3</v>
      </c>
      <c r="H9" s="115">
        <v>24.3</v>
      </c>
      <c r="I9" s="115">
        <v>24.3</v>
      </c>
      <c r="J9" s="107">
        <v>20</v>
      </c>
      <c r="K9" s="107">
        <v>19.399999999999999</v>
      </c>
      <c r="L9" s="107">
        <v>18.7</v>
      </c>
      <c r="M9" s="107">
        <v>18</v>
      </c>
      <c r="N9" s="107">
        <v>17.899999999999999</v>
      </c>
      <c r="O9" s="115">
        <v>17.899999999999999</v>
      </c>
      <c r="P9" s="181">
        <v>17.899999999999999</v>
      </c>
    </row>
    <row r="10" spans="1:16" ht="15" customHeight="1">
      <c r="A10" s="731" t="s">
        <v>259</v>
      </c>
      <c r="B10" s="97" t="s">
        <v>43</v>
      </c>
      <c r="C10" s="115"/>
      <c r="D10" s="115"/>
      <c r="E10" s="115"/>
      <c r="F10" s="115"/>
      <c r="G10" s="115"/>
      <c r="H10" s="115"/>
      <c r="I10" s="115"/>
      <c r="J10" s="115"/>
      <c r="K10" s="115"/>
      <c r="L10" s="115"/>
      <c r="M10" s="115"/>
      <c r="N10" s="115"/>
      <c r="O10" s="115"/>
      <c r="P10" s="181"/>
    </row>
    <row r="11" spans="1:16">
      <c r="A11" s="732"/>
      <c r="B11" s="97" t="s">
        <v>44</v>
      </c>
      <c r="C11" s="115"/>
      <c r="D11" s="115"/>
      <c r="E11" s="115"/>
      <c r="F11" s="115"/>
      <c r="G11" s="115"/>
      <c r="H11" s="115"/>
      <c r="I11" s="115"/>
      <c r="J11" s="115"/>
      <c r="K11" s="115"/>
      <c r="L11" s="115"/>
      <c r="M11" s="115"/>
      <c r="N11" s="115"/>
      <c r="O11" s="115"/>
      <c r="P11" s="181"/>
    </row>
    <row r="12" spans="1:16">
      <c r="A12" s="734"/>
      <c r="B12" s="97" t="s">
        <v>46</v>
      </c>
      <c r="C12" s="107">
        <v>0.1</v>
      </c>
      <c r="D12" s="107">
        <v>0.1</v>
      </c>
      <c r="E12" s="107">
        <v>0.1</v>
      </c>
      <c r="F12" s="107">
        <v>0.1</v>
      </c>
      <c r="G12" s="107">
        <v>0.1</v>
      </c>
      <c r="H12" s="107">
        <v>0.1</v>
      </c>
      <c r="I12" s="107">
        <v>0.1</v>
      </c>
      <c r="J12" s="107">
        <v>0.1</v>
      </c>
      <c r="K12" s="107">
        <v>0.1</v>
      </c>
      <c r="L12" s="107">
        <v>0.1</v>
      </c>
      <c r="M12" s="107">
        <v>0.1</v>
      </c>
      <c r="N12" s="107">
        <v>0.1</v>
      </c>
      <c r="O12" s="107">
        <v>0.1</v>
      </c>
      <c r="P12" s="181"/>
    </row>
    <row r="13" spans="1:16">
      <c r="A13" s="731" t="s">
        <v>85</v>
      </c>
      <c r="B13" s="97" t="s">
        <v>43</v>
      </c>
      <c r="C13" s="115"/>
      <c r="D13" s="115"/>
      <c r="E13" s="115"/>
      <c r="F13" s="115"/>
      <c r="G13" s="115">
        <v>1.6</v>
      </c>
      <c r="H13" s="115"/>
      <c r="I13" s="115"/>
      <c r="J13" s="115"/>
      <c r="K13" s="115"/>
      <c r="L13" s="115"/>
      <c r="M13" s="115"/>
      <c r="N13" s="115"/>
      <c r="O13" s="115"/>
      <c r="P13" s="181"/>
    </row>
    <row r="14" spans="1:16">
      <c r="A14" s="732"/>
      <c r="B14" s="97" t="s">
        <v>44</v>
      </c>
      <c r="C14" s="115"/>
      <c r="D14" s="115"/>
      <c r="E14" s="115"/>
      <c r="F14" s="115"/>
      <c r="G14" s="115">
        <v>0.6</v>
      </c>
      <c r="H14" s="115"/>
      <c r="I14" s="115"/>
      <c r="J14" s="115"/>
      <c r="K14" s="115"/>
      <c r="L14" s="115"/>
      <c r="M14" s="115"/>
      <c r="N14" s="115"/>
      <c r="O14" s="115"/>
      <c r="P14" s="181"/>
    </row>
    <row r="15" spans="1:16">
      <c r="A15" s="734"/>
      <c r="B15" s="97" t="s">
        <v>46</v>
      </c>
      <c r="C15" s="107">
        <v>1.1000000000000001</v>
      </c>
      <c r="D15" s="107">
        <v>1</v>
      </c>
      <c r="E15" s="107">
        <v>1</v>
      </c>
      <c r="F15" s="107">
        <v>0.9</v>
      </c>
      <c r="G15" s="115">
        <v>1.2</v>
      </c>
      <c r="H15" s="107">
        <v>0.8</v>
      </c>
      <c r="I15" s="107">
        <v>0.8</v>
      </c>
      <c r="J15" s="107">
        <v>0.8</v>
      </c>
      <c r="K15" s="107">
        <v>0.7</v>
      </c>
      <c r="L15" s="107">
        <v>0.7</v>
      </c>
      <c r="M15" s="107">
        <v>0.7</v>
      </c>
      <c r="N15" s="107">
        <v>0.6</v>
      </c>
      <c r="O15" s="107">
        <v>0.6</v>
      </c>
      <c r="P15" s="181"/>
    </row>
    <row r="16" spans="1:16" ht="15" customHeight="1">
      <c r="A16" s="731" t="s">
        <v>258</v>
      </c>
      <c r="B16" s="97" t="s">
        <v>43</v>
      </c>
      <c r="C16" s="115"/>
      <c r="D16" s="115"/>
      <c r="E16" s="115"/>
      <c r="F16" s="115"/>
      <c r="G16" s="115" t="s">
        <v>7</v>
      </c>
      <c r="H16" s="115"/>
      <c r="I16" s="115">
        <v>32.5</v>
      </c>
      <c r="J16" s="115"/>
      <c r="K16" s="115"/>
      <c r="L16" s="115"/>
      <c r="M16" s="115"/>
      <c r="N16" s="115"/>
      <c r="O16" s="115"/>
      <c r="P16" s="181"/>
    </row>
    <row r="17" spans="1:16">
      <c r="A17" s="732"/>
      <c r="B17" s="97" t="s">
        <v>44</v>
      </c>
      <c r="C17" s="115"/>
      <c r="D17" s="115"/>
      <c r="E17" s="115"/>
      <c r="F17" s="115"/>
      <c r="G17" s="115" t="s">
        <v>7</v>
      </c>
      <c r="H17" s="115"/>
      <c r="I17" s="115">
        <v>20.399999999999999</v>
      </c>
      <c r="J17" s="115"/>
      <c r="K17" s="115"/>
      <c r="L17" s="115"/>
      <c r="M17" s="115"/>
      <c r="N17" s="115"/>
      <c r="O17" s="115"/>
      <c r="P17" s="181"/>
    </row>
    <row r="18" spans="1:16">
      <c r="A18" s="734"/>
      <c r="B18" s="97" t="s">
        <v>46</v>
      </c>
      <c r="C18" s="115">
        <v>25.9</v>
      </c>
      <c r="D18" s="115">
        <v>26</v>
      </c>
      <c r="E18" s="115">
        <v>26.5</v>
      </c>
      <c r="F18" s="115">
        <v>27.4</v>
      </c>
      <c r="G18" s="115">
        <v>27.4</v>
      </c>
      <c r="H18" s="115">
        <v>27.4</v>
      </c>
      <c r="I18" s="115">
        <v>27</v>
      </c>
      <c r="J18" s="107">
        <v>29.2</v>
      </c>
      <c r="K18" s="107">
        <v>28.9</v>
      </c>
      <c r="L18" s="107">
        <v>28.4</v>
      </c>
      <c r="M18" s="107">
        <v>27.6</v>
      </c>
      <c r="N18" s="107">
        <v>26.8</v>
      </c>
      <c r="O18" s="107">
        <v>25.9</v>
      </c>
      <c r="P18" s="181"/>
    </row>
    <row r="19" spans="1:16" ht="16.5" customHeight="1">
      <c r="A19" s="731" t="s">
        <v>11</v>
      </c>
      <c r="B19" s="97" t="s">
        <v>43</v>
      </c>
      <c r="C19" s="115"/>
      <c r="D19" s="115"/>
      <c r="E19" s="115"/>
      <c r="F19" s="115"/>
      <c r="G19" s="115">
        <v>19</v>
      </c>
      <c r="H19" s="115">
        <v>30</v>
      </c>
      <c r="I19" s="115"/>
      <c r="J19" s="115">
        <v>29.7</v>
      </c>
      <c r="K19" s="115"/>
      <c r="L19" s="482"/>
      <c r="M19" s="482"/>
      <c r="N19" s="482"/>
      <c r="O19" s="482"/>
      <c r="P19" s="484"/>
    </row>
    <row r="20" spans="1:16">
      <c r="A20" s="732"/>
      <c r="B20" s="97" t="s">
        <v>44</v>
      </c>
      <c r="C20" s="115"/>
      <c r="D20" s="115"/>
      <c r="E20" s="115"/>
      <c r="F20" s="115"/>
      <c r="G20" s="115">
        <v>30</v>
      </c>
      <c r="H20" s="115">
        <v>19</v>
      </c>
      <c r="I20" s="115"/>
      <c r="J20" s="115">
        <v>19.100000000000001</v>
      </c>
      <c r="K20" s="115"/>
      <c r="L20" s="482"/>
      <c r="M20" s="482"/>
      <c r="N20" s="482"/>
      <c r="O20" s="482"/>
      <c r="P20" s="484"/>
    </row>
    <row r="21" spans="1:16">
      <c r="A21" s="734"/>
      <c r="B21" s="97" t="s">
        <v>46</v>
      </c>
      <c r="C21" s="115">
        <v>22.7</v>
      </c>
      <c r="D21" s="115">
        <v>22.8</v>
      </c>
      <c r="E21" s="115">
        <v>22.9</v>
      </c>
      <c r="F21" s="115">
        <v>22.9</v>
      </c>
      <c r="G21" s="115">
        <v>24.5</v>
      </c>
      <c r="H21" s="115">
        <v>24.5</v>
      </c>
      <c r="I21" s="115"/>
      <c r="J21" s="115">
        <v>24.3</v>
      </c>
      <c r="K21" s="107">
        <v>22.4</v>
      </c>
      <c r="L21" s="483">
        <v>21.7</v>
      </c>
      <c r="M21" s="483">
        <v>21</v>
      </c>
      <c r="N21" s="483">
        <v>20.2</v>
      </c>
      <c r="O21" s="483">
        <v>19.3</v>
      </c>
      <c r="P21" s="484"/>
    </row>
    <row r="22" spans="1:16">
      <c r="A22" s="731" t="s">
        <v>10</v>
      </c>
      <c r="B22" s="97" t="s">
        <v>43</v>
      </c>
      <c r="C22" s="115"/>
      <c r="D22" s="115"/>
      <c r="E22" s="115"/>
      <c r="F22" s="115">
        <v>0.68</v>
      </c>
      <c r="G22" s="115">
        <v>0.6</v>
      </c>
      <c r="H22" s="115">
        <v>0.6</v>
      </c>
      <c r="I22" s="115">
        <v>0.5</v>
      </c>
      <c r="J22" s="115"/>
      <c r="K22" s="115"/>
      <c r="L22" s="115"/>
      <c r="M22" s="115"/>
      <c r="N22" s="115"/>
      <c r="O22" s="115"/>
      <c r="P22" s="484"/>
    </row>
    <row r="23" spans="1:16">
      <c r="A23" s="732"/>
      <c r="B23" s="97" t="s">
        <v>44</v>
      </c>
      <c r="C23" s="115"/>
      <c r="D23" s="115"/>
      <c r="E23" s="115"/>
      <c r="F23" s="115">
        <v>1.51</v>
      </c>
      <c r="G23" s="115">
        <v>1.3</v>
      </c>
      <c r="H23" s="115">
        <v>1.3</v>
      </c>
      <c r="I23" s="115">
        <v>1.3</v>
      </c>
      <c r="J23" s="115"/>
      <c r="K23" s="115"/>
      <c r="L23" s="115"/>
      <c r="M23" s="115"/>
      <c r="N23" s="115"/>
      <c r="O23" s="115"/>
      <c r="P23" s="484"/>
    </row>
    <row r="24" spans="1:16">
      <c r="A24" s="734"/>
      <c r="B24" s="97" t="s">
        <v>46</v>
      </c>
      <c r="C24" s="115">
        <v>1.28</v>
      </c>
      <c r="D24" s="115">
        <v>1.24</v>
      </c>
      <c r="E24" s="115">
        <v>1.17</v>
      </c>
      <c r="F24" s="115">
        <v>1.1000000000000001</v>
      </c>
      <c r="G24" s="115">
        <v>0.9</v>
      </c>
      <c r="H24" s="115">
        <v>0.9</v>
      </c>
      <c r="I24" s="115">
        <v>0.9</v>
      </c>
      <c r="J24" s="107">
        <v>0.3</v>
      </c>
      <c r="K24" s="107">
        <v>0.3</v>
      </c>
      <c r="L24" s="107">
        <v>0.3</v>
      </c>
      <c r="M24" s="107">
        <v>0.4</v>
      </c>
      <c r="N24" s="107">
        <v>0.4</v>
      </c>
      <c r="O24" s="107">
        <v>0.4</v>
      </c>
      <c r="P24" s="484"/>
    </row>
    <row r="25" spans="1:16">
      <c r="A25" s="461" t="s">
        <v>9</v>
      </c>
      <c r="B25" s="97" t="s">
        <v>43</v>
      </c>
      <c r="C25" s="115"/>
      <c r="D25" s="115"/>
      <c r="E25" s="115"/>
      <c r="F25" s="115"/>
      <c r="G25" s="115"/>
      <c r="H25" s="115"/>
      <c r="I25" s="115"/>
      <c r="J25" s="115"/>
      <c r="K25" s="115"/>
      <c r="L25" s="115"/>
      <c r="M25" s="115"/>
      <c r="N25" s="115"/>
      <c r="O25" s="115"/>
      <c r="P25" s="484"/>
    </row>
    <row r="26" spans="1:16">
      <c r="A26" s="462"/>
      <c r="B26" s="97" t="s">
        <v>44</v>
      </c>
      <c r="C26" s="115"/>
      <c r="D26" s="115"/>
      <c r="E26" s="115"/>
      <c r="F26" s="115"/>
      <c r="G26" s="115"/>
      <c r="H26" s="115"/>
      <c r="I26" s="115"/>
      <c r="J26" s="115"/>
      <c r="K26" s="115"/>
      <c r="L26" s="115"/>
      <c r="M26" s="115"/>
      <c r="N26" s="115"/>
      <c r="O26" s="115"/>
      <c r="P26" s="484"/>
    </row>
    <row r="27" spans="1:16">
      <c r="A27" s="463"/>
      <c r="B27" s="97" t="s">
        <v>46</v>
      </c>
      <c r="C27" s="107">
        <v>10.6</v>
      </c>
      <c r="D27" s="107">
        <v>10.4</v>
      </c>
      <c r="E27" s="107">
        <v>10.3</v>
      </c>
      <c r="F27" s="107">
        <v>10.1</v>
      </c>
      <c r="G27" s="107">
        <v>9.9</v>
      </c>
      <c r="H27" s="107">
        <v>9.6</v>
      </c>
      <c r="I27" s="107">
        <v>9.4</v>
      </c>
      <c r="J27" s="107">
        <v>9.1</v>
      </c>
      <c r="K27" s="107">
        <v>8.6999999999999993</v>
      </c>
      <c r="L27" s="107">
        <v>8.3000000000000007</v>
      </c>
      <c r="M27" s="107">
        <v>7.9</v>
      </c>
      <c r="N27" s="107">
        <v>7.5</v>
      </c>
      <c r="O27" s="107">
        <v>7.1</v>
      </c>
      <c r="P27" s="484"/>
    </row>
    <row r="28" spans="1:16">
      <c r="A28" s="731" t="s">
        <v>8</v>
      </c>
      <c r="B28" s="97" t="s">
        <v>43</v>
      </c>
      <c r="C28" s="115">
        <v>0.8</v>
      </c>
      <c r="D28" s="115">
        <v>0.8</v>
      </c>
      <c r="E28" s="115">
        <v>0.8</v>
      </c>
      <c r="F28" s="115">
        <v>0.75</v>
      </c>
      <c r="G28" s="115">
        <v>0.77</v>
      </c>
      <c r="H28" s="115">
        <v>0.79</v>
      </c>
      <c r="I28" s="115">
        <v>0.81</v>
      </c>
      <c r="J28" s="115">
        <v>0.82</v>
      </c>
      <c r="K28" s="115">
        <v>0.85</v>
      </c>
      <c r="L28" s="115">
        <v>0.88</v>
      </c>
      <c r="M28" s="115">
        <v>0.9</v>
      </c>
      <c r="N28" s="115">
        <v>0.91</v>
      </c>
      <c r="O28" s="115">
        <v>0.94</v>
      </c>
      <c r="P28" s="484"/>
    </row>
    <row r="29" spans="1:16">
      <c r="A29" s="732"/>
      <c r="B29" s="97" t="s">
        <v>44</v>
      </c>
      <c r="C29" s="115">
        <v>1.8</v>
      </c>
      <c r="D29" s="115">
        <v>1.8</v>
      </c>
      <c r="E29" s="115">
        <v>1.8</v>
      </c>
      <c r="F29" s="115">
        <v>1.59</v>
      </c>
      <c r="G29" s="115">
        <v>1.61</v>
      </c>
      <c r="H29" s="115">
        <v>1.62</v>
      </c>
      <c r="I29" s="115">
        <v>1.63</v>
      </c>
      <c r="J29" s="115">
        <v>1.61</v>
      </c>
      <c r="K29" s="115">
        <v>1.6</v>
      </c>
      <c r="L29" s="115">
        <v>1.58</v>
      </c>
      <c r="M29" s="115">
        <v>1.57</v>
      </c>
      <c r="N29" s="115">
        <v>1.56</v>
      </c>
      <c r="O29" s="115">
        <v>1.55</v>
      </c>
      <c r="P29" s="484"/>
    </row>
    <row r="30" spans="1:16">
      <c r="A30" s="734"/>
      <c r="B30" s="97" t="s">
        <v>46</v>
      </c>
      <c r="C30" s="115">
        <v>1.3</v>
      </c>
      <c r="D30" s="115">
        <v>1.3</v>
      </c>
      <c r="E30" s="115">
        <v>1.3</v>
      </c>
      <c r="F30" s="115">
        <v>1.19</v>
      </c>
      <c r="G30" s="115">
        <v>1.21</v>
      </c>
      <c r="H30" s="115">
        <v>1.22</v>
      </c>
      <c r="I30" s="115">
        <v>1.23</v>
      </c>
      <c r="J30" s="115">
        <v>1.23</v>
      </c>
      <c r="K30" s="115">
        <v>1.22</v>
      </c>
      <c r="L30" s="115">
        <v>1.23</v>
      </c>
      <c r="M30" s="115">
        <v>1.24</v>
      </c>
      <c r="N30" s="115">
        <v>1.24</v>
      </c>
      <c r="O30" s="115">
        <v>1.26</v>
      </c>
      <c r="P30" s="484"/>
    </row>
    <row r="31" spans="1:16">
      <c r="A31" s="731" t="s">
        <v>6</v>
      </c>
      <c r="B31" s="97" t="s">
        <v>43</v>
      </c>
      <c r="C31" s="115">
        <v>13.4</v>
      </c>
      <c r="D31" s="115">
        <v>13.4</v>
      </c>
      <c r="E31" s="115">
        <v>13.4</v>
      </c>
      <c r="F31" s="115">
        <v>13.4</v>
      </c>
      <c r="G31" s="115">
        <v>13.4</v>
      </c>
      <c r="H31" s="115">
        <v>15.1</v>
      </c>
      <c r="I31" s="115"/>
      <c r="J31" s="115"/>
      <c r="K31" s="115"/>
      <c r="L31" s="115"/>
      <c r="M31" s="115"/>
      <c r="N31" s="115">
        <v>15.4</v>
      </c>
      <c r="O31" s="115"/>
      <c r="P31" s="484"/>
    </row>
    <row r="32" spans="1:16">
      <c r="A32" s="732"/>
      <c r="B32" s="97" t="s">
        <v>44</v>
      </c>
      <c r="C32" s="115">
        <v>9.1</v>
      </c>
      <c r="D32" s="115">
        <v>9</v>
      </c>
      <c r="E32" s="115">
        <v>9</v>
      </c>
      <c r="F32" s="115">
        <v>8.9</v>
      </c>
      <c r="G32" s="115">
        <v>8.8000000000000007</v>
      </c>
      <c r="H32" s="115">
        <v>10.199999999999999</v>
      </c>
      <c r="I32" s="115"/>
      <c r="J32" s="115"/>
      <c r="K32" s="115"/>
      <c r="L32" s="115"/>
      <c r="M32" s="115"/>
      <c r="N32" s="115">
        <v>9</v>
      </c>
      <c r="O32" s="115"/>
      <c r="P32" s="484"/>
    </row>
    <row r="33" spans="1:16">
      <c r="A33" s="734"/>
      <c r="B33" s="97" t="s">
        <v>46</v>
      </c>
      <c r="C33" s="115">
        <v>11.4</v>
      </c>
      <c r="D33" s="115">
        <v>11.4</v>
      </c>
      <c r="E33" s="115">
        <v>11.4</v>
      </c>
      <c r="F33" s="115">
        <v>11.3</v>
      </c>
      <c r="G33" s="115">
        <v>11.3</v>
      </c>
      <c r="H33" s="115">
        <v>13.2</v>
      </c>
      <c r="I33" s="115">
        <v>12.023193233199899</v>
      </c>
      <c r="J33" s="115">
        <v>11.9844298533</v>
      </c>
      <c r="K33" s="115" t="s">
        <v>103</v>
      </c>
      <c r="L33" s="115">
        <v>12.4</v>
      </c>
      <c r="M33" s="115"/>
      <c r="N33" s="115">
        <v>12.4</v>
      </c>
      <c r="O33" s="115"/>
      <c r="P33" s="484"/>
    </row>
    <row r="34" spans="1:16">
      <c r="A34" s="731" t="s">
        <v>5</v>
      </c>
      <c r="B34" s="97" t="s">
        <v>43</v>
      </c>
      <c r="C34" s="115"/>
      <c r="D34" s="115"/>
      <c r="E34" s="115"/>
      <c r="F34" s="115"/>
      <c r="G34" s="115"/>
      <c r="H34" s="115"/>
      <c r="I34" s="115"/>
      <c r="J34" s="115"/>
      <c r="K34" s="115"/>
      <c r="L34" s="115"/>
      <c r="M34" s="115"/>
      <c r="N34" s="115"/>
      <c r="O34" s="115"/>
      <c r="P34" s="484"/>
    </row>
    <row r="35" spans="1:16">
      <c r="A35" s="732"/>
      <c r="B35" s="97" t="s">
        <v>44</v>
      </c>
      <c r="C35" s="115"/>
      <c r="D35" s="115"/>
      <c r="E35" s="115"/>
      <c r="F35" s="115"/>
      <c r="G35" s="115"/>
      <c r="H35" s="115"/>
      <c r="I35" s="115"/>
      <c r="J35" s="115"/>
      <c r="K35" s="115"/>
      <c r="L35" s="115"/>
      <c r="M35" s="115"/>
      <c r="N35" s="115"/>
      <c r="O35" s="115"/>
      <c r="P35" s="484"/>
    </row>
    <row r="36" spans="1:16">
      <c r="A36" s="734"/>
      <c r="B36" s="97" t="s">
        <v>46</v>
      </c>
      <c r="C36" s="115">
        <v>13.6</v>
      </c>
      <c r="D36" s="115">
        <v>13.4</v>
      </c>
      <c r="E36" s="115">
        <v>14.5</v>
      </c>
      <c r="F36" s="115">
        <v>14.3</v>
      </c>
      <c r="G36" s="115">
        <v>13.976767092399999</v>
      </c>
      <c r="H36" s="115">
        <v>13.872896486399901</v>
      </c>
      <c r="I36" s="115">
        <v>13.781862925899899</v>
      </c>
      <c r="J36" s="115">
        <v>13.702294553</v>
      </c>
      <c r="K36" s="107">
        <v>12.3</v>
      </c>
      <c r="L36" s="107">
        <v>12.1</v>
      </c>
      <c r="M36" s="107">
        <v>11.8</v>
      </c>
      <c r="N36" s="107">
        <v>11.4</v>
      </c>
      <c r="O36" s="115">
        <v>11</v>
      </c>
      <c r="P36" s="484"/>
    </row>
    <row r="37" spans="1:16">
      <c r="A37" s="461" t="s">
        <v>4</v>
      </c>
      <c r="B37" s="97" t="s">
        <v>43</v>
      </c>
      <c r="C37" s="115"/>
      <c r="D37" s="115"/>
      <c r="E37" s="115"/>
      <c r="F37" s="115"/>
      <c r="G37" s="115"/>
      <c r="H37" s="115"/>
      <c r="I37" s="115"/>
      <c r="J37" s="115"/>
      <c r="K37" s="115"/>
      <c r="L37" s="115"/>
      <c r="M37" s="115"/>
      <c r="N37" s="115"/>
      <c r="O37" s="115"/>
      <c r="P37" s="484"/>
    </row>
    <row r="38" spans="1:16">
      <c r="A38" s="462"/>
      <c r="B38" s="97" t="s">
        <v>44</v>
      </c>
      <c r="C38" s="115"/>
      <c r="D38" s="115"/>
      <c r="E38" s="115"/>
      <c r="F38" s="115"/>
      <c r="G38" s="115"/>
      <c r="H38" s="115"/>
      <c r="I38" s="115"/>
      <c r="J38" s="115"/>
      <c r="K38" s="115"/>
      <c r="L38" s="115"/>
      <c r="M38" s="115"/>
      <c r="N38" s="115"/>
      <c r="O38" s="115"/>
      <c r="P38" s="484"/>
    </row>
    <row r="39" spans="1:16">
      <c r="A39" s="463"/>
      <c r="B39" s="97" t="s">
        <v>46</v>
      </c>
      <c r="C39" s="115"/>
      <c r="D39" s="115"/>
      <c r="E39" s="115"/>
      <c r="F39" s="115"/>
      <c r="G39" s="115"/>
      <c r="H39" s="115"/>
      <c r="I39" s="115"/>
      <c r="J39" s="115"/>
      <c r="K39" s="115"/>
      <c r="L39" s="115"/>
      <c r="M39" s="115"/>
      <c r="N39" s="115"/>
      <c r="O39" s="115"/>
      <c r="P39" s="484"/>
    </row>
    <row r="40" spans="1:16">
      <c r="A40" s="731" t="s">
        <v>3</v>
      </c>
      <c r="B40" s="97" t="s">
        <v>43</v>
      </c>
      <c r="C40" s="115">
        <v>21.31</v>
      </c>
      <c r="D40" s="115">
        <v>21.45</v>
      </c>
      <c r="E40" s="115">
        <v>21.53</v>
      </c>
      <c r="F40" s="115">
        <v>21.48</v>
      </c>
      <c r="G40" s="115">
        <v>21.4</v>
      </c>
      <c r="H40" s="115">
        <v>21.34</v>
      </c>
      <c r="I40" s="115">
        <v>21.29</v>
      </c>
      <c r="J40" s="115">
        <v>21.17</v>
      </c>
      <c r="K40" s="115"/>
      <c r="L40" s="115"/>
      <c r="M40" s="115"/>
      <c r="N40" s="115"/>
      <c r="O40" s="115"/>
      <c r="P40" s="484"/>
    </row>
    <row r="41" spans="1:16">
      <c r="A41" s="732"/>
      <c r="B41" s="97" t="s">
        <v>44</v>
      </c>
      <c r="C41" s="115">
        <v>15.29</v>
      </c>
      <c r="D41" s="115">
        <v>15.32</v>
      </c>
      <c r="E41" s="115">
        <v>15.32</v>
      </c>
      <c r="F41" s="115">
        <v>15.23</v>
      </c>
      <c r="G41" s="115">
        <v>15.11</v>
      </c>
      <c r="H41" s="115">
        <v>15.02</v>
      </c>
      <c r="I41" s="115">
        <v>14.94</v>
      </c>
      <c r="J41" s="115">
        <v>14.82</v>
      </c>
      <c r="K41" s="115"/>
      <c r="L41" s="115"/>
      <c r="M41" s="115"/>
      <c r="N41" s="115"/>
      <c r="O41" s="115"/>
      <c r="P41" s="484"/>
    </row>
    <row r="42" spans="1:16">
      <c r="A42" s="734"/>
      <c r="B42" s="97" t="s">
        <v>46</v>
      </c>
      <c r="C42" s="115">
        <v>17.899999999999999</v>
      </c>
      <c r="D42" s="115">
        <v>18.100000000000001</v>
      </c>
      <c r="E42" s="115">
        <v>18.3</v>
      </c>
      <c r="F42" s="115">
        <v>18.5</v>
      </c>
      <c r="G42" s="115">
        <v>18.7</v>
      </c>
      <c r="H42" s="115">
        <v>18.8</v>
      </c>
      <c r="I42" s="107">
        <v>18.8</v>
      </c>
      <c r="J42" s="107">
        <v>18.8</v>
      </c>
      <c r="K42" s="107">
        <v>18.8</v>
      </c>
      <c r="L42" s="107">
        <v>18.7</v>
      </c>
      <c r="M42" s="107">
        <v>18.5</v>
      </c>
      <c r="N42" s="107">
        <v>18.2</v>
      </c>
      <c r="O42" s="107">
        <v>17.8</v>
      </c>
      <c r="P42" s="484"/>
    </row>
    <row r="43" spans="1:16">
      <c r="A43" s="731" t="s">
        <v>65</v>
      </c>
      <c r="B43" s="97" t="s">
        <v>43</v>
      </c>
      <c r="C43" s="115">
        <v>6.6</v>
      </c>
      <c r="D43" s="115">
        <v>6.2</v>
      </c>
      <c r="E43" s="115">
        <v>6.2</v>
      </c>
      <c r="F43" s="115">
        <v>6.2</v>
      </c>
      <c r="G43" s="115">
        <v>6.2</v>
      </c>
      <c r="H43" s="115">
        <v>6.2</v>
      </c>
      <c r="I43" s="115">
        <v>6.2</v>
      </c>
      <c r="J43" s="115">
        <v>6.2</v>
      </c>
      <c r="K43" s="115">
        <v>6.2</v>
      </c>
      <c r="L43" s="115">
        <v>6.2</v>
      </c>
      <c r="M43" s="115"/>
      <c r="N43" s="115"/>
      <c r="O43" s="115"/>
      <c r="P43" s="484"/>
    </row>
    <row r="44" spans="1:16">
      <c r="A44" s="732"/>
      <c r="B44" s="97" t="s">
        <v>44</v>
      </c>
      <c r="C44" s="115">
        <v>4.5999999999999996</v>
      </c>
      <c r="D44" s="115">
        <v>3.8</v>
      </c>
      <c r="E44" s="115">
        <v>3.8</v>
      </c>
      <c r="F44" s="115">
        <v>3.8</v>
      </c>
      <c r="G44" s="115">
        <v>3.8</v>
      </c>
      <c r="H44" s="115">
        <v>3.8</v>
      </c>
      <c r="I44" s="115">
        <v>3.1</v>
      </c>
      <c r="J44" s="115">
        <v>3.1</v>
      </c>
      <c r="K44" s="115">
        <v>3.1</v>
      </c>
      <c r="L44" s="115">
        <v>3.1</v>
      </c>
      <c r="M44" s="115"/>
      <c r="N44" s="115"/>
      <c r="O44" s="115"/>
      <c r="P44" s="484"/>
    </row>
    <row r="45" spans="1:16">
      <c r="A45" s="734"/>
      <c r="B45" s="97" t="s">
        <v>46</v>
      </c>
      <c r="C45" s="115">
        <v>5.7</v>
      </c>
      <c r="D45" s="115">
        <v>5.0999999999999996</v>
      </c>
      <c r="E45" s="115">
        <v>5.0999999999999996</v>
      </c>
      <c r="F45" s="115">
        <v>5.0999999999999996</v>
      </c>
      <c r="G45" s="115">
        <v>5.0999999999999996</v>
      </c>
      <c r="H45" s="115">
        <v>5.0999999999999996</v>
      </c>
      <c r="I45" s="115">
        <v>4.7</v>
      </c>
      <c r="J45" s="115">
        <v>4.7</v>
      </c>
      <c r="K45" s="115">
        <v>4.7</v>
      </c>
      <c r="L45" s="115">
        <v>4.7</v>
      </c>
      <c r="M45" s="107">
        <v>4.7</v>
      </c>
      <c r="N45" s="107">
        <v>4.5</v>
      </c>
      <c r="O45" s="107">
        <v>4.3</v>
      </c>
      <c r="P45" s="484"/>
    </row>
    <row r="46" spans="1:16">
      <c r="A46" s="461" t="s">
        <v>2</v>
      </c>
      <c r="B46" s="97" t="s">
        <v>43</v>
      </c>
      <c r="C46" s="115"/>
      <c r="D46" s="115"/>
      <c r="E46" s="115">
        <v>13.3</v>
      </c>
      <c r="F46" s="115">
        <v>13.1</v>
      </c>
      <c r="G46" s="115">
        <v>15.1</v>
      </c>
      <c r="H46" s="115"/>
      <c r="I46" s="115"/>
      <c r="J46" s="115"/>
      <c r="K46" s="115"/>
      <c r="L46" s="115"/>
      <c r="M46" s="115"/>
      <c r="N46" s="115"/>
      <c r="O46" s="115"/>
      <c r="P46" s="484"/>
    </row>
    <row r="47" spans="1:16">
      <c r="A47" s="462"/>
      <c r="B47" s="97" t="s">
        <v>44</v>
      </c>
      <c r="C47" s="115"/>
      <c r="D47" s="115"/>
      <c r="E47" s="115">
        <v>12.5</v>
      </c>
      <c r="F47" s="115">
        <v>12.2</v>
      </c>
      <c r="G47" s="115">
        <v>11.3</v>
      </c>
      <c r="H47" s="115"/>
      <c r="I47" s="115"/>
      <c r="J47" s="115"/>
      <c r="K47" s="115"/>
      <c r="L47" s="115"/>
      <c r="M47" s="115"/>
      <c r="N47" s="115"/>
      <c r="O47" s="115"/>
      <c r="P47" s="484"/>
    </row>
    <row r="48" spans="1:16">
      <c r="A48" s="463"/>
      <c r="B48" s="97" t="s">
        <v>46</v>
      </c>
      <c r="C48" s="115">
        <v>12.7</v>
      </c>
      <c r="D48" s="115">
        <v>12.5</v>
      </c>
      <c r="E48" s="115">
        <v>12.9</v>
      </c>
      <c r="F48" s="115">
        <v>12.6</v>
      </c>
      <c r="G48" s="115">
        <v>13.3</v>
      </c>
      <c r="H48" s="115">
        <v>13</v>
      </c>
      <c r="I48" s="115">
        <v>12.9</v>
      </c>
      <c r="J48" s="115">
        <v>12.7</v>
      </c>
      <c r="K48" s="115">
        <v>12.5</v>
      </c>
      <c r="L48" s="115">
        <v>12.2</v>
      </c>
      <c r="M48" s="115">
        <v>11.8</v>
      </c>
      <c r="N48" s="115">
        <v>11.3</v>
      </c>
      <c r="O48" s="115">
        <v>10.8</v>
      </c>
      <c r="P48" s="484"/>
    </row>
    <row r="49" spans="1:28">
      <c r="A49" s="461" t="s">
        <v>1</v>
      </c>
      <c r="B49" s="97" t="s">
        <v>43</v>
      </c>
      <c r="C49" s="115">
        <v>17.7</v>
      </c>
      <c r="D49" s="115"/>
      <c r="E49" s="115"/>
      <c r="F49" s="115"/>
      <c r="G49" s="115"/>
      <c r="H49" s="115"/>
      <c r="I49" s="115"/>
      <c r="J49" s="115"/>
      <c r="K49" s="115"/>
      <c r="L49" s="115"/>
      <c r="M49" s="115"/>
      <c r="N49" s="115"/>
      <c r="O49" s="115"/>
      <c r="P49" s="484"/>
    </row>
    <row r="50" spans="1:28">
      <c r="A50" s="462"/>
      <c r="B50" s="97" t="s">
        <v>44</v>
      </c>
      <c r="C50" s="115">
        <v>12.3</v>
      </c>
      <c r="D50" s="115"/>
      <c r="E50" s="115"/>
      <c r="F50" s="115"/>
      <c r="G50" s="115"/>
      <c r="H50" s="115"/>
      <c r="I50" s="115"/>
      <c r="J50" s="115"/>
      <c r="K50" s="115"/>
      <c r="L50" s="115"/>
      <c r="M50" s="115"/>
      <c r="N50" s="115"/>
      <c r="O50" s="115"/>
      <c r="P50" s="484"/>
    </row>
    <row r="51" spans="1:28" ht="15" thickBot="1">
      <c r="A51" s="464"/>
      <c r="B51" s="170" t="s">
        <v>46</v>
      </c>
      <c r="C51" s="182">
        <v>15.2</v>
      </c>
      <c r="D51" s="182">
        <v>14.9</v>
      </c>
      <c r="E51" s="182">
        <v>15.4</v>
      </c>
      <c r="F51" s="182">
        <v>15</v>
      </c>
      <c r="G51" s="182">
        <v>16.739999999999998</v>
      </c>
      <c r="H51" s="340">
        <v>14.4</v>
      </c>
      <c r="I51" s="340">
        <v>14</v>
      </c>
      <c r="J51" s="340">
        <v>13.6</v>
      </c>
      <c r="K51" s="340">
        <v>13.1</v>
      </c>
      <c r="L51" s="340">
        <v>12.6</v>
      </c>
      <c r="M51" s="340">
        <v>12.1</v>
      </c>
      <c r="N51" s="340">
        <v>11.6</v>
      </c>
      <c r="O51" s="632">
        <v>11</v>
      </c>
      <c r="P51" s="485"/>
    </row>
    <row r="54" spans="1:28" ht="15" customHeight="1">
      <c r="A54" s="29" t="s">
        <v>28</v>
      </c>
    </row>
    <row r="55" spans="1:28" ht="14.7" hidden="1" customHeight="1">
      <c r="A55" s="685" t="s">
        <v>144</v>
      </c>
      <c r="B55" s="685"/>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row>
    <row r="56" spans="1:28" ht="14.7" hidden="1" customHeight="1">
      <c r="A56" s="685"/>
      <c r="B56" s="685"/>
      <c r="C56" s="685"/>
      <c r="D56" s="685"/>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row>
    <row r="57" spans="1:28" hidden="1">
      <c r="A57" s="685"/>
      <c r="B57" s="685"/>
      <c r="C57" s="685"/>
      <c r="D57" s="685"/>
      <c r="E57" s="685"/>
      <c r="F57" s="685"/>
      <c r="G57" s="685"/>
      <c r="H57" s="685"/>
      <c r="I57" s="685"/>
      <c r="J57" s="685"/>
      <c r="K57" s="685"/>
      <c r="L57" s="685"/>
      <c r="M57" s="685"/>
      <c r="N57" s="685"/>
      <c r="O57" s="685"/>
      <c r="P57" s="685"/>
      <c r="Q57" s="685"/>
      <c r="R57" s="685"/>
      <c r="S57" s="685"/>
      <c r="T57" s="685"/>
      <c r="U57" s="685"/>
      <c r="V57" s="685"/>
      <c r="W57" s="685"/>
      <c r="X57" s="685"/>
      <c r="Y57" s="685"/>
      <c r="Z57" s="685"/>
      <c r="AA57" s="685"/>
      <c r="AB57" s="685"/>
    </row>
    <row r="58" spans="1:28" ht="14.7" hidden="1" customHeight="1">
      <c r="A58" s="685" t="s">
        <v>121</v>
      </c>
      <c r="B58" s="685"/>
      <c r="C58" s="685"/>
      <c r="D58" s="685"/>
      <c r="E58" s="685"/>
      <c r="F58" s="685"/>
      <c r="G58" s="685"/>
      <c r="H58" s="685"/>
      <c r="I58" s="685"/>
      <c r="J58" s="685"/>
      <c r="K58" s="685"/>
      <c r="L58" s="685"/>
      <c r="M58" s="685"/>
      <c r="N58" s="685"/>
      <c r="O58" s="685"/>
      <c r="P58" s="685"/>
      <c r="Q58" s="685"/>
      <c r="R58" s="685"/>
      <c r="S58" s="685"/>
      <c r="T58" s="685"/>
      <c r="U58" s="685"/>
      <c r="V58" s="685"/>
      <c r="W58" s="685"/>
      <c r="X58" s="685"/>
      <c r="Y58" s="685"/>
      <c r="Z58" s="685"/>
      <c r="AA58" s="685"/>
      <c r="AB58" s="685"/>
    </row>
    <row r="59" spans="1:28" ht="14.7" hidden="1" customHeight="1">
      <c r="A59" s="685"/>
      <c r="B59" s="685"/>
      <c r="C59" s="685"/>
      <c r="D59" s="685"/>
      <c r="E59" s="685"/>
      <c r="F59" s="685"/>
      <c r="G59" s="685"/>
      <c r="H59" s="685"/>
      <c r="I59" s="685"/>
      <c r="J59" s="685"/>
      <c r="K59" s="685"/>
      <c r="L59" s="685"/>
      <c r="M59" s="685"/>
      <c r="N59" s="685"/>
      <c r="O59" s="685"/>
      <c r="P59" s="685"/>
      <c r="Q59" s="685"/>
      <c r="R59" s="685"/>
      <c r="S59" s="685"/>
      <c r="T59" s="685"/>
      <c r="U59" s="685"/>
      <c r="V59" s="685"/>
      <c r="W59" s="685"/>
      <c r="X59" s="685"/>
      <c r="Y59" s="685"/>
      <c r="Z59" s="685"/>
      <c r="AA59" s="685"/>
      <c r="AB59" s="685"/>
    </row>
    <row r="60" spans="1:28" hidden="1">
      <c r="A60" s="685"/>
      <c r="B60" s="685"/>
      <c r="C60" s="685"/>
      <c r="D60" s="685"/>
      <c r="E60" s="685"/>
      <c r="F60" s="685"/>
      <c r="G60" s="685"/>
      <c r="H60" s="685"/>
      <c r="I60" s="685"/>
      <c r="J60" s="685"/>
      <c r="K60" s="685"/>
      <c r="L60" s="685"/>
      <c r="M60" s="685"/>
      <c r="N60" s="685"/>
      <c r="O60" s="685"/>
      <c r="P60" s="685"/>
      <c r="Q60" s="685"/>
      <c r="R60" s="685"/>
      <c r="S60" s="685"/>
      <c r="T60" s="685"/>
      <c r="U60" s="685"/>
      <c r="V60" s="685"/>
      <c r="W60" s="685"/>
      <c r="X60" s="685"/>
      <c r="Y60" s="685"/>
      <c r="Z60" s="685"/>
      <c r="AA60" s="685"/>
      <c r="AB60" s="685"/>
    </row>
    <row r="61" spans="1:28" hidden="1">
      <c r="A61" s="685" t="s">
        <v>342</v>
      </c>
      <c r="B61" s="685"/>
      <c r="C61" s="685"/>
      <c r="D61" s="685"/>
      <c r="E61" s="685"/>
      <c r="F61" s="685"/>
      <c r="G61" s="685"/>
      <c r="H61" s="685"/>
      <c r="I61" s="685"/>
      <c r="J61" s="685"/>
      <c r="K61" s="685"/>
      <c r="L61" s="685"/>
      <c r="M61" s="685"/>
      <c r="N61" s="685"/>
      <c r="O61" s="685"/>
      <c r="P61" s="685"/>
      <c r="Q61" s="685"/>
      <c r="R61" s="685"/>
      <c r="S61" s="685"/>
      <c r="T61" s="685"/>
      <c r="U61" s="685"/>
      <c r="V61" s="685"/>
      <c r="W61" s="685"/>
      <c r="X61" s="685"/>
      <c r="Y61" s="685"/>
      <c r="Z61" s="685"/>
      <c r="AA61" s="685"/>
      <c r="AB61" s="685"/>
    </row>
    <row r="62" spans="1:28" hidden="1">
      <c r="A62" s="685"/>
      <c r="B62" s="685"/>
      <c r="C62" s="685"/>
      <c r="D62" s="685"/>
      <c r="E62" s="685"/>
      <c r="F62" s="685"/>
      <c r="G62" s="685"/>
      <c r="H62" s="685"/>
      <c r="I62" s="685"/>
      <c r="J62" s="685"/>
      <c r="K62" s="685"/>
      <c r="L62" s="685"/>
      <c r="M62" s="685"/>
      <c r="N62" s="685"/>
      <c r="O62" s="685"/>
      <c r="P62" s="685"/>
      <c r="Q62" s="685"/>
      <c r="R62" s="685"/>
      <c r="S62" s="685"/>
      <c r="T62" s="685"/>
      <c r="U62" s="685"/>
      <c r="V62" s="685"/>
      <c r="W62" s="685"/>
      <c r="X62" s="685"/>
      <c r="Y62" s="685"/>
      <c r="Z62" s="685"/>
      <c r="AA62" s="685"/>
      <c r="AB62" s="685"/>
    </row>
    <row r="63" spans="1:28" hidden="1">
      <c r="A63" s="685"/>
      <c r="B63" s="685"/>
      <c r="C63" s="685"/>
      <c r="D63" s="685"/>
      <c r="E63" s="685"/>
      <c r="F63" s="685"/>
      <c r="G63" s="685"/>
      <c r="H63" s="685"/>
      <c r="I63" s="685"/>
      <c r="J63" s="685"/>
      <c r="K63" s="685"/>
      <c r="L63" s="685"/>
      <c r="M63" s="685"/>
      <c r="N63" s="685"/>
      <c r="O63" s="685"/>
      <c r="P63" s="685"/>
      <c r="Q63" s="685"/>
      <c r="R63" s="685"/>
      <c r="S63" s="685"/>
      <c r="T63" s="685"/>
      <c r="U63" s="685"/>
      <c r="V63" s="685"/>
      <c r="W63" s="685"/>
      <c r="X63" s="685"/>
      <c r="Y63" s="685"/>
      <c r="Z63" s="685"/>
      <c r="AA63" s="685"/>
      <c r="AB63" s="685"/>
    </row>
    <row r="64" spans="1:28" ht="21.75" hidden="1" customHeight="1">
      <c r="A64" s="820" t="s">
        <v>388</v>
      </c>
      <c r="B64" s="820"/>
      <c r="C64" s="820"/>
      <c r="D64" s="820"/>
      <c r="E64" s="820"/>
      <c r="F64" s="820"/>
      <c r="G64" s="820"/>
      <c r="H64" s="820"/>
      <c r="I64" s="820"/>
      <c r="J64" s="820"/>
      <c r="K64" s="820"/>
      <c r="L64" s="820"/>
      <c r="M64" s="820"/>
      <c r="N64" s="820"/>
      <c r="O64" s="820"/>
      <c r="P64" s="820"/>
      <c r="Q64" s="820"/>
      <c r="R64" s="820"/>
      <c r="S64" s="820"/>
      <c r="T64" s="820"/>
      <c r="U64" s="820"/>
      <c r="V64" s="820"/>
      <c r="W64" s="820"/>
      <c r="X64" s="820"/>
      <c r="Y64" s="820"/>
      <c r="Z64" s="820"/>
      <c r="AA64" s="820"/>
      <c r="AB64" s="820"/>
    </row>
    <row r="65" spans="1:28" ht="43.8" customHeight="1">
      <c r="A65" s="698" t="s">
        <v>614</v>
      </c>
      <c r="B65" s="698"/>
      <c r="C65" s="698"/>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row>
    <row r="66" spans="1:28">
      <c r="A66" s="347"/>
      <c r="B66" s="347"/>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row>
    <row r="67" spans="1:28" ht="37.200000000000003" customHeight="1">
      <c r="A67" s="719" t="s">
        <v>613</v>
      </c>
      <c r="B67" s="719"/>
      <c r="C67" s="719"/>
      <c r="D67" s="719"/>
      <c r="E67" s="719"/>
      <c r="F67" s="719"/>
      <c r="G67" s="719"/>
      <c r="H67" s="719"/>
      <c r="I67" s="719"/>
      <c r="J67" s="719"/>
      <c r="K67" s="719"/>
      <c r="L67" s="719"/>
      <c r="M67" s="719"/>
      <c r="N67" s="719"/>
      <c r="O67" s="719"/>
      <c r="P67" s="719"/>
      <c r="Q67" s="719"/>
      <c r="R67" s="719"/>
      <c r="S67" s="719"/>
      <c r="T67" s="719"/>
      <c r="U67" s="719"/>
      <c r="V67" s="719"/>
      <c r="W67" s="719"/>
      <c r="X67" s="719"/>
      <c r="Y67" s="719"/>
      <c r="Z67" s="719"/>
      <c r="AA67" s="719"/>
      <c r="AB67" s="719"/>
    </row>
    <row r="68" spans="1:28">
      <c r="A68" s="151"/>
      <c r="B68" s="151"/>
      <c r="C68" s="151"/>
      <c r="D68" s="151"/>
      <c r="E68" s="151"/>
      <c r="F68" s="151"/>
      <c r="G68" s="151"/>
      <c r="H68" s="151"/>
      <c r="I68" s="151"/>
      <c r="J68" s="151"/>
      <c r="K68" s="151"/>
      <c r="L68" s="151"/>
      <c r="M68" s="151"/>
      <c r="N68" s="151"/>
    </row>
    <row r="76" spans="1:28">
      <c r="O76" s="24"/>
    </row>
    <row r="77" spans="1:28">
      <c r="A77" s="24"/>
      <c r="B77" s="24"/>
      <c r="C77" s="24"/>
      <c r="D77" s="24"/>
      <c r="E77" s="24"/>
      <c r="F77" s="24"/>
      <c r="G77" s="24"/>
      <c r="H77" s="24"/>
      <c r="I77" s="24"/>
      <c r="J77" s="24"/>
      <c r="K77" s="24"/>
      <c r="L77" s="24"/>
      <c r="M77" s="24"/>
      <c r="N77" s="24"/>
      <c r="O77" s="24"/>
    </row>
    <row r="78" spans="1:28" ht="15" customHeight="1">
      <c r="C78" s="24"/>
      <c r="D78" s="24"/>
      <c r="E78" s="24"/>
      <c r="F78" s="24"/>
      <c r="G78" s="24"/>
      <c r="H78" s="24"/>
      <c r="I78" s="24"/>
      <c r="J78" s="24"/>
      <c r="K78" s="24"/>
      <c r="L78" s="24"/>
      <c r="M78" s="24"/>
      <c r="N78" s="24"/>
      <c r="O78" s="24"/>
    </row>
    <row r="79" spans="1:28">
      <c r="B79" s="11"/>
      <c r="J79" s="24"/>
      <c r="K79" s="24"/>
      <c r="L79" s="24"/>
      <c r="M79" s="24"/>
      <c r="N79" s="24"/>
      <c r="O79" s="24"/>
    </row>
    <row r="80" spans="1:28">
      <c r="A80" s="24"/>
      <c r="B80" s="24"/>
      <c r="J80" s="24"/>
      <c r="K80" s="24"/>
      <c r="L80" s="24"/>
      <c r="M80" s="24"/>
      <c r="N80" s="24"/>
      <c r="O80" s="24"/>
    </row>
    <row r="81" spans="1:15">
      <c r="A81" s="24"/>
      <c r="B81" s="24"/>
      <c r="J81" s="24"/>
      <c r="K81" s="24"/>
      <c r="L81" s="24"/>
      <c r="M81" s="24"/>
      <c r="N81" s="24"/>
      <c r="O81" s="24"/>
    </row>
    <row r="82" spans="1:15">
      <c r="A82" s="24"/>
      <c r="B82" s="24"/>
      <c r="J82" s="24"/>
      <c r="K82" s="24"/>
      <c r="L82" s="24"/>
      <c r="M82" s="24"/>
      <c r="N82" s="24"/>
      <c r="O82" s="24"/>
    </row>
    <row r="83" spans="1:15">
      <c r="A83" s="24"/>
      <c r="B83" s="15"/>
      <c r="J83" s="24"/>
      <c r="K83" s="24"/>
      <c r="L83" s="24"/>
      <c r="M83" s="24"/>
      <c r="N83" s="24"/>
      <c r="O83" s="24"/>
    </row>
    <row r="84" spans="1:15">
      <c r="A84" s="24"/>
      <c r="B84" s="24"/>
      <c r="J84" s="24"/>
      <c r="K84" s="24"/>
      <c r="L84" s="24"/>
      <c r="M84" s="24"/>
      <c r="N84" s="24"/>
      <c r="O84" s="24"/>
    </row>
    <row r="85" spans="1:15">
      <c r="A85" s="24"/>
      <c r="B85" s="24"/>
      <c r="J85" s="24"/>
      <c r="K85" s="24"/>
      <c r="L85" s="24"/>
      <c r="M85" s="24"/>
      <c r="N85" s="24"/>
      <c r="O85" s="24"/>
    </row>
    <row r="86" spans="1:15">
      <c r="A86" s="24"/>
      <c r="B86" s="24"/>
      <c r="J86" s="24"/>
      <c r="K86" s="24"/>
      <c r="L86" s="24"/>
      <c r="M86" s="24"/>
      <c r="N86" s="24"/>
      <c r="O86" s="24"/>
    </row>
    <row r="87" spans="1:15">
      <c r="A87" s="24"/>
      <c r="B87" s="24"/>
      <c r="J87" s="24"/>
      <c r="K87" s="24"/>
      <c r="L87" s="24"/>
      <c r="M87" s="24"/>
      <c r="N87" s="24"/>
      <c r="O87" s="24"/>
    </row>
    <row r="88" spans="1:15">
      <c r="A88" s="24"/>
      <c r="J88" s="24"/>
      <c r="K88" s="24"/>
      <c r="L88" s="24"/>
      <c r="M88" s="24"/>
      <c r="N88" s="24"/>
      <c r="O88" s="24"/>
    </row>
    <row r="89" spans="1:15">
      <c r="A89" s="24"/>
      <c r="B89" s="24"/>
      <c r="C89" s="24"/>
      <c r="D89" s="24"/>
      <c r="E89" s="24"/>
      <c r="F89" s="24"/>
      <c r="G89" s="24"/>
      <c r="H89" s="24"/>
      <c r="I89" s="24"/>
      <c r="J89" s="24"/>
      <c r="K89" s="24"/>
      <c r="L89" s="24"/>
      <c r="M89" s="24"/>
      <c r="N89" s="24"/>
    </row>
    <row r="90" spans="1:15">
      <c r="A90" s="24"/>
      <c r="B90" s="24"/>
      <c r="C90" s="24"/>
    </row>
  </sheetData>
  <mergeCells count="18">
    <mergeCell ref="A61:AB63"/>
    <mergeCell ref="A65:AB65"/>
    <mergeCell ref="A67:AB67"/>
    <mergeCell ref="A4:A6"/>
    <mergeCell ref="A7:A9"/>
    <mergeCell ref="A10:A12"/>
    <mergeCell ref="A55:AB57"/>
    <mergeCell ref="A58:AB60"/>
    <mergeCell ref="A13:A15"/>
    <mergeCell ref="A16:A18"/>
    <mergeCell ref="A19:A21"/>
    <mergeCell ref="A22:A24"/>
    <mergeCell ref="A28:A30"/>
    <mergeCell ref="A31:A33"/>
    <mergeCell ref="A34:A36"/>
    <mergeCell ref="A40:A42"/>
    <mergeCell ref="A43:A45"/>
    <mergeCell ref="A64:AB64"/>
  </mergeCells>
  <hyperlinks>
    <hyperlink ref="P6" location="Content!B5" display="Back to Content Page" xr:uid="{00000000-0004-0000-5A00-000000000000}"/>
  </hyperlinks>
  <printOptions horizontalCentered="1" verticalCentered="1"/>
  <pageMargins left="0.7" right="0.7" top="0.75" bottom="0.75" header="0.3" footer="0.3"/>
  <pageSetup paperSize="9" scale="69" orientation="landscape" r:id="rId1"/>
  <headerFoot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Q32"/>
  <sheetViews>
    <sheetView zoomScale="93" zoomScaleNormal="93" workbookViewId="0">
      <selection activeCell="A23" sqref="A23"/>
    </sheetView>
  </sheetViews>
  <sheetFormatPr defaultColWidth="9.21875" defaultRowHeight="14.4"/>
  <cols>
    <col min="1" max="1" width="33.77734375" customWidth="1"/>
    <col min="2" max="15" width="12.21875" customWidth="1"/>
  </cols>
  <sheetData>
    <row r="1" spans="1:17">
      <c r="A1" s="16" t="s">
        <v>598</v>
      </c>
      <c r="B1" s="24"/>
      <c r="C1" s="24"/>
      <c r="D1" s="24"/>
      <c r="E1" s="24"/>
      <c r="F1" s="24"/>
      <c r="G1" s="24"/>
      <c r="H1" s="24"/>
      <c r="I1" s="24"/>
    </row>
    <row r="2" spans="1:17" ht="15" thickBot="1">
      <c r="A2" s="24"/>
      <c r="B2" s="24"/>
      <c r="C2" s="24"/>
      <c r="D2" s="24"/>
      <c r="E2" s="24"/>
      <c r="F2" s="24"/>
      <c r="G2" s="24"/>
      <c r="H2" s="24"/>
      <c r="I2" s="24"/>
    </row>
    <row r="3" spans="1:17">
      <c r="A3" s="334" t="s">
        <v>63</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17">
      <c r="A4" s="176" t="s">
        <v>14</v>
      </c>
      <c r="B4" s="123">
        <v>220000</v>
      </c>
      <c r="C4" s="123">
        <v>230000</v>
      </c>
      <c r="D4" s="123">
        <v>240000</v>
      </c>
      <c r="E4" s="123">
        <v>250000</v>
      </c>
      <c r="F4" s="123">
        <v>260000</v>
      </c>
      <c r="G4" s="123">
        <v>260000</v>
      </c>
      <c r="H4" s="123">
        <v>270000</v>
      </c>
      <c r="I4" s="123">
        <v>270000</v>
      </c>
      <c r="J4" s="123">
        <v>270000</v>
      </c>
      <c r="K4" s="123">
        <v>270000</v>
      </c>
      <c r="L4" s="123">
        <v>280000</v>
      </c>
      <c r="M4" s="123">
        <v>280000</v>
      </c>
      <c r="N4" s="123">
        <v>280000</v>
      </c>
      <c r="O4" s="469"/>
      <c r="P4" t="s">
        <v>16</v>
      </c>
    </row>
    <row r="5" spans="1:17">
      <c r="A5" s="176" t="s">
        <v>13</v>
      </c>
      <c r="B5" s="123">
        <v>300000</v>
      </c>
      <c r="C5" s="123">
        <v>300000</v>
      </c>
      <c r="D5" s="123">
        <v>310000</v>
      </c>
      <c r="E5" s="123">
        <v>310000</v>
      </c>
      <c r="F5" s="123">
        <v>320000</v>
      </c>
      <c r="G5" s="123">
        <v>330000</v>
      </c>
      <c r="H5" s="123">
        <v>330000</v>
      </c>
      <c r="I5" s="123">
        <v>330000</v>
      </c>
      <c r="J5" s="123">
        <v>340000</v>
      </c>
      <c r="K5" s="123">
        <v>340000</v>
      </c>
      <c r="L5" s="123">
        <v>340000</v>
      </c>
      <c r="M5" s="123">
        <v>340000</v>
      </c>
      <c r="N5" s="123">
        <v>340000</v>
      </c>
      <c r="O5" s="469"/>
    </row>
    <row r="6" spans="1:17">
      <c r="A6" s="176" t="s">
        <v>259</v>
      </c>
      <c r="B6" s="123">
        <v>100</v>
      </c>
      <c r="C6" s="123">
        <v>100</v>
      </c>
      <c r="D6" s="123">
        <v>100</v>
      </c>
      <c r="E6" s="123">
        <v>200</v>
      </c>
      <c r="F6" s="123">
        <v>200</v>
      </c>
      <c r="G6" s="123">
        <v>200</v>
      </c>
      <c r="H6" s="123">
        <v>200</v>
      </c>
      <c r="I6" s="123">
        <v>200</v>
      </c>
      <c r="J6" s="123">
        <v>200</v>
      </c>
      <c r="K6" s="123">
        <v>200</v>
      </c>
      <c r="L6" s="123">
        <v>200</v>
      </c>
      <c r="M6" s="123">
        <v>200</v>
      </c>
      <c r="N6" s="123">
        <v>200</v>
      </c>
      <c r="O6" s="469"/>
    </row>
    <row r="7" spans="1:17">
      <c r="A7" s="176" t="s">
        <v>85</v>
      </c>
      <c r="B7" s="123">
        <v>450000</v>
      </c>
      <c r="C7" s="123">
        <v>440000</v>
      </c>
      <c r="D7" s="123">
        <v>430000</v>
      </c>
      <c r="E7" s="123">
        <v>430000</v>
      </c>
      <c r="F7" s="123">
        <v>430000</v>
      </c>
      <c r="G7" s="123">
        <v>420000</v>
      </c>
      <c r="H7" s="123">
        <v>420000</v>
      </c>
      <c r="I7" s="123">
        <v>430000</v>
      </c>
      <c r="J7" s="123">
        <v>430000</v>
      </c>
      <c r="K7" s="123">
        <v>430000</v>
      </c>
      <c r="L7" s="123">
        <v>430000</v>
      </c>
      <c r="M7" s="123">
        <v>430000</v>
      </c>
      <c r="N7" s="123">
        <v>430000</v>
      </c>
      <c r="O7" s="469"/>
      <c r="Q7" t="s">
        <v>12</v>
      </c>
    </row>
    <row r="8" spans="1:17">
      <c r="A8" s="176" t="s">
        <v>258</v>
      </c>
      <c r="B8" s="123">
        <v>180000</v>
      </c>
      <c r="C8" s="123">
        <v>180000</v>
      </c>
      <c r="D8" s="123">
        <v>190000</v>
      </c>
      <c r="E8" s="123">
        <v>200000</v>
      </c>
      <c r="F8" s="123">
        <v>200000</v>
      </c>
      <c r="G8" s="123">
        <v>210000</v>
      </c>
      <c r="H8" s="123">
        <v>210000</v>
      </c>
      <c r="I8" s="123">
        <v>210000</v>
      </c>
      <c r="J8" s="123">
        <v>210000</v>
      </c>
      <c r="K8" s="123">
        <v>220000</v>
      </c>
      <c r="L8" s="123">
        <v>220000</v>
      </c>
      <c r="M8" s="123">
        <v>220000</v>
      </c>
      <c r="N8" s="123">
        <v>220000</v>
      </c>
      <c r="O8" s="469"/>
    </row>
    <row r="9" spans="1:17">
      <c r="A9" s="176" t="s">
        <v>11</v>
      </c>
      <c r="B9" s="123">
        <v>260000</v>
      </c>
      <c r="C9" s="123">
        <v>270000</v>
      </c>
      <c r="D9" s="123">
        <v>270000</v>
      </c>
      <c r="E9" s="123">
        <v>270000</v>
      </c>
      <c r="F9" s="123">
        <v>280000</v>
      </c>
      <c r="G9" s="123">
        <v>280000</v>
      </c>
      <c r="H9" s="123">
        <v>280000</v>
      </c>
      <c r="I9" s="123">
        <v>280000</v>
      </c>
      <c r="J9" s="123">
        <v>280000</v>
      </c>
      <c r="K9" s="123">
        <v>280000</v>
      </c>
      <c r="L9" s="123">
        <v>270000</v>
      </c>
      <c r="M9" s="123">
        <v>270000</v>
      </c>
      <c r="N9" s="123">
        <v>270000</v>
      </c>
      <c r="O9" s="469"/>
      <c r="P9" t="s">
        <v>16</v>
      </c>
    </row>
    <row r="10" spans="1:17">
      <c r="A10" s="176" t="s">
        <v>10</v>
      </c>
      <c r="B10" s="123">
        <v>16000</v>
      </c>
      <c r="C10" s="123">
        <v>18000</v>
      </c>
      <c r="D10" s="123">
        <v>21000</v>
      </c>
      <c r="E10" s="123">
        <v>25000</v>
      </c>
      <c r="F10" s="123">
        <v>28000</v>
      </c>
      <c r="G10" s="123">
        <v>32000</v>
      </c>
      <c r="H10" s="123">
        <v>36000</v>
      </c>
      <c r="I10" s="123">
        <v>40000</v>
      </c>
      <c r="J10" s="123">
        <v>45000</v>
      </c>
      <c r="K10" s="123">
        <v>50000</v>
      </c>
      <c r="L10" s="123">
        <v>55000</v>
      </c>
      <c r="M10" s="123">
        <v>60000</v>
      </c>
      <c r="N10" s="123">
        <v>65000</v>
      </c>
      <c r="O10" s="469"/>
    </row>
    <row r="11" spans="1:17">
      <c r="A11" s="176" t="s">
        <v>9</v>
      </c>
      <c r="B11" s="123">
        <v>780000</v>
      </c>
      <c r="C11" s="123">
        <v>800000</v>
      </c>
      <c r="D11" s="123">
        <v>830000</v>
      </c>
      <c r="E11" s="123">
        <v>850000</v>
      </c>
      <c r="F11" s="123">
        <v>870000</v>
      </c>
      <c r="G11" s="123">
        <v>890000</v>
      </c>
      <c r="H11" s="123">
        <v>910000</v>
      </c>
      <c r="I11" s="123">
        <v>920000</v>
      </c>
      <c r="J11" s="123">
        <v>930000</v>
      </c>
      <c r="K11" s="123">
        <v>940000</v>
      </c>
      <c r="L11" s="123">
        <v>950000</v>
      </c>
      <c r="M11" s="123">
        <v>950000</v>
      </c>
      <c r="N11" s="123">
        <v>950000</v>
      </c>
      <c r="O11" s="469"/>
    </row>
    <row r="12" spans="1:17">
      <c r="A12" s="176" t="s">
        <v>8</v>
      </c>
      <c r="B12" s="123"/>
      <c r="C12" s="123"/>
      <c r="D12" s="123"/>
      <c r="E12" s="123"/>
      <c r="F12" s="123"/>
      <c r="G12" s="123"/>
      <c r="H12" s="123"/>
      <c r="I12" s="123"/>
      <c r="J12" s="123"/>
      <c r="K12" s="123"/>
      <c r="L12" s="123"/>
      <c r="M12" s="123"/>
      <c r="N12" s="123"/>
      <c r="O12" s="469"/>
    </row>
    <row r="13" spans="1:17">
      <c r="A13" s="176" t="s">
        <v>6</v>
      </c>
      <c r="B13" s="123">
        <v>1400000</v>
      </c>
      <c r="C13" s="123">
        <v>1500000</v>
      </c>
      <c r="D13" s="123">
        <v>1600000</v>
      </c>
      <c r="E13" s="123">
        <v>1700000</v>
      </c>
      <c r="F13" s="123">
        <v>1700000</v>
      </c>
      <c r="G13" s="123">
        <v>1800000</v>
      </c>
      <c r="H13" s="123">
        <v>1900000</v>
      </c>
      <c r="I13" s="123">
        <v>2000000</v>
      </c>
      <c r="J13" s="123">
        <v>2000000</v>
      </c>
      <c r="K13" s="123">
        <v>1300000</v>
      </c>
      <c r="L13" s="123"/>
      <c r="M13" s="123">
        <v>2097000</v>
      </c>
      <c r="N13" s="123">
        <v>2300000</v>
      </c>
      <c r="O13" s="469"/>
    </row>
    <row r="14" spans="1:17">
      <c r="A14" s="176" t="s">
        <v>25</v>
      </c>
      <c r="B14" s="123">
        <v>170000</v>
      </c>
      <c r="C14" s="123">
        <v>170000</v>
      </c>
      <c r="D14" s="123">
        <v>180000</v>
      </c>
      <c r="E14" s="123">
        <v>180000</v>
      </c>
      <c r="F14" s="123">
        <v>190000</v>
      </c>
      <c r="G14" s="123">
        <v>190000</v>
      </c>
      <c r="H14" s="123">
        <v>200000</v>
      </c>
      <c r="I14" s="123">
        <v>200000</v>
      </c>
      <c r="J14" s="123">
        <v>200000</v>
      </c>
      <c r="K14" s="123">
        <v>210000</v>
      </c>
      <c r="L14" s="123">
        <v>210000</v>
      </c>
      <c r="M14" s="123">
        <v>210000</v>
      </c>
      <c r="N14" s="123">
        <v>210000</v>
      </c>
      <c r="O14" s="469"/>
    </row>
    <row r="15" spans="1:17">
      <c r="A15" s="176" t="s">
        <v>4</v>
      </c>
      <c r="B15" s="123"/>
      <c r="C15" s="123"/>
      <c r="D15" s="123"/>
      <c r="E15" s="123"/>
      <c r="F15" s="123"/>
      <c r="G15" s="123"/>
      <c r="H15" s="123"/>
      <c r="I15" s="123"/>
      <c r="J15" s="123"/>
      <c r="K15" s="123"/>
      <c r="L15" s="123"/>
      <c r="M15" s="123"/>
      <c r="N15" s="123"/>
      <c r="O15" s="469"/>
    </row>
    <row r="16" spans="1:17">
      <c r="A16" s="176" t="s">
        <v>3</v>
      </c>
      <c r="B16" s="123">
        <v>5400000</v>
      </c>
      <c r="C16" s="123">
        <v>5700000</v>
      </c>
      <c r="D16" s="123">
        <v>5900000</v>
      </c>
      <c r="E16" s="123">
        <v>6100000</v>
      </c>
      <c r="F16" s="123">
        <v>6300000</v>
      </c>
      <c r="G16" s="123">
        <v>6500000</v>
      </c>
      <c r="H16" s="123">
        <v>6700000</v>
      </c>
      <c r="I16" s="123">
        <v>6900000</v>
      </c>
      <c r="J16" s="123">
        <v>7000000</v>
      </c>
      <c r="K16" s="123">
        <v>7100000</v>
      </c>
      <c r="L16" s="123">
        <v>7300000</v>
      </c>
      <c r="M16" s="123">
        <v>7300000</v>
      </c>
      <c r="N16" s="123">
        <v>7400000</v>
      </c>
      <c r="O16" s="469"/>
    </row>
    <row r="17" spans="1:15">
      <c r="A17" s="176" t="s">
        <v>65</v>
      </c>
      <c r="B17" s="123">
        <v>1200000</v>
      </c>
      <c r="C17" s="123">
        <v>1300000</v>
      </c>
      <c r="D17" s="123">
        <v>1300000</v>
      </c>
      <c r="E17" s="123">
        <v>1300000</v>
      </c>
      <c r="F17" s="123">
        <v>1400000</v>
      </c>
      <c r="G17" s="123">
        <v>1400000</v>
      </c>
      <c r="H17" s="123">
        <v>1500000</v>
      </c>
      <c r="I17" s="123">
        <v>1500000</v>
      </c>
      <c r="J17" s="123">
        <v>1600000</v>
      </c>
      <c r="K17" s="123">
        <v>1600000</v>
      </c>
      <c r="L17" s="123">
        <v>1600000</v>
      </c>
      <c r="M17" s="123">
        <v>1600000</v>
      </c>
      <c r="N17" s="123">
        <v>1600000</v>
      </c>
      <c r="O17" s="469"/>
    </row>
    <row r="18" spans="1:15">
      <c r="A18" s="176" t="s">
        <v>2</v>
      </c>
      <c r="B18" s="123">
        <v>960000</v>
      </c>
      <c r="C18" s="123">
        <v>1000000</v>
      </c>
      <c r="D18" s="123">
        <v>1000000</v>
      </c>
      <c r="E18" s="123">
        <v>1100000</v>
      </c>
      <c r="F18" s="123">
        <v>1100000</v>
      </c>
      <c r="G18" s="123">
        <v>1200000</v>
      </c>
      <c r="H18" s="123">
        <v>1200000</v>
      </c>
      <c r="I18" s="123">
        <v>1200000</v>
      </c>
      <c r="J18" s="123">
        <v>1300000</v>
      </c>
      <c r="K18" s="123">
        <v>1300000</v>
      </c>
      <c r="L18" s="123">
        <v>1300000</v>
      </c>
      <c r="M18" s="123">
        <v>1300000</v>
      </c>
      <c r="N18" s="123">
        <v>1300000</v>
      </c>
      <c r="O18" s="469"/>
    </row>
    <row r="19" spans="1:15" ht="15" thickBot="1">
      <c r="A19" s="187" t="s">
        <v>40</v>
      </c>
      <c r="B19" s="470">
        <v>1100000</v>
      </c>
      <c r="C19" s="470">
        <v>1100000</v>
      </c>
      <c r="D19" s="470">
        <v>1200000</v>
      </c>
      <c r="E19" s="470">
        <v>1200000</v>
      </c>
      <c r="F19" s="470">
        <v>1200000</v>
      </c>
      <c r="G19" s="470">
        <v>1200000</v>
      </c>
      <c r="H19" s="470">
        <v>1200000</v>
      </c>
      <c r="I19" s="470">
        <v>1200000</v>
      </c>
      <c r="J19" s="470">
        <v>1200000</v>
      </c>
      <c r="K19" s="470">
        <v>1200000</v>
      </c>
      <c r="L19" s="470">
        <v>1200000</v>
      </c>
      <c r="M19" s="470">
        <v>1200000</v>
      </c>
      <c r="N19" s="470">
        <v>1200000</v>
      </c>
      <c r="O19" s="471"/>
    </row>
    <row r="20" spans="1:15">
      <c r="A20" s="150"/>
      <c r="B20" s="24"/>
      <c r="C20" s="24"/>
      <c r="D20" s="24"/>
      <c r="E20" s="24"/>
      <c r="F20" s="24"/>
      <c r="G20" s="24"/>
      <c r="H20" s="24"/>
      <c r="I20" s="24"/>
    </row>
    <row r="21" spans="1:15" ht="15" customHeight="1">
      <c r="A21" s="149" t="s">
        <v>71</v>
      </c>
      <c r="B21" s="24"/>
      <c r="C21" s="24"/>
      <c r="D21" s="24"/>
      <c r="E21" s="24"/>
      <c r="F21" s="24"/>
      <c r="G21" s="24"/>
      <c r="H21" s="24"/>
      <c r="I21" s="24"/>
    </row>
    <row r="22" spans="1:15">
      <c r="A22" s="698" t="s">
        <v>611</v>
      </c>
      <c r="B22" s="698"/>
      <c r="C22" s="698"/>
      <c r="D22" s="698"/>
      <c r="E22" s="698"/>
      <c r="F22" s="698"/>
      <c r="G22" s="698"/>
      <c r="H22" s="698"/>
      <c r="I22" s="698"/>
      <c r="J22" s="698"/>
      <c r="K22" s="698"/>
      <c r="L22" s="698"/>
      <c r="M22" s="698"/>
      <c r="N22" s="347"/>
      <c r="O22" s="347"/>
    </row>
    <row r="23" spans="1:15">
      <c r="A23" s="155" t="s">
        <v>610</v>
      </c>
      <c r="B23" s="347"/>
      <c r="C23" s="347"/>
      <c r="D23" s="347"/>
      <c r="E23" s="347"/>
      <c r="F23" s="347"/>
      <c r="G23" s="347"/>
      <c r="H23" s="347"/>
      <c r="I23" s="347"/>
      <c r="J23" s="347"/>
      <c r="K23" s="347"/>
      <c r="L23" s="347"/>
      <c r="M23" s="347"/>
      <c r="N23" s="347"/>
      <c r="O23" s="347"/>
    </row>
    <row r="24" spans="1:15">
      <c r="G24" s="24"/>
      <c r="H24" s="24"/>
    </row>
    <row r="25" spans="1:15">
      <c r="G25" s="24"/>
      <c r="H25" s="24"/>
    </row>
    <row r="26" spans="1:15">
      <c r="G26" s="24"/>
      <c r="H26" s="24"/>
    </row>
    <row r="27" spans="1:15">
      <c r="G27" s="24"/>
      <c r="H27" s="24"/>
    </row>
    <row r="28" spans="1:15">
      <c r="G28" s="24"/>
      <c r="H28" s="24"/>
    </row>
    <row r="29" spans="1:15">
      <c r="G29" s="24"/>
      <c r="H29" s="24"/>
    </row>
    <row r="30" spans="1:15">
      <c r="G30" s="24"/>
      <c r="H30" s="24"/>
    </row>
    <row r="31" spans="1:15">
      <c r="G31" s="24"/>
      <c r="H31" s="24"/>
    </row>
    <row r="32" spans="1:15">
      <c r="G32" s="24"/>
      <c r="H32" s="24"/>
    </row>
  </sheetData>
  <mergeCells count="1">
    <mergeCell ref="A22:M22"/>
  </mergeCells>
  <hyperlinks>
    <hyperlink ref="Q7" location="Content!B37" display="Back to Content Page" xr:uid="{00000000-0004-0000-5B00-000000000000}"/>
  </hyperlinks>
  <pageMargins left="0.7" right="0.7" top="0.75" bottom="0.75" header="0.3" footer="0.3"/>
  <pageSetup scale="68" orientation="landscape" r:id="rId1"/>
  <headerFoot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Q27"/>
  <sheetViews>
    <sheetView zoomScale="93" zoomScaleNormal="93" workbookViewId="0">
      <selection activeCell="Q9" sqref="Q9:Q10"/>
    </sheetView>
  </sheetViews>
  <sheetFormatPr defaultColWidth="9.21875" defaultRowHeight="14.4"/>
  <cols>
    <col min="1" max="1" width="33.77734375" customWidth="1"/>
    <col min="2" max="15" width="8.88671875" customWidth="1"/>
  </cols>
  <sheetData>
    <row r="1" spans="1:17">
      <c r="A1" s="16" t="s">
        <v>601</v>
      </c>
      <c r="B1" s="24"/>
      <c r="C1" s="24"/>
      <c r="D1" s="24"/>
      <c r="E1" s="24"/>
      <c r="F1" s="24"/>
      <c r="G1" s="24"/>
      <c r="H1" s="24"/>
      <c r="I1" s="24"/>
    </row>
    <row r="2" spans="1:17" ht="15" thickBot="1">
      <c r="A2" s="24"/>
      <c r="B2" s="24"/>
      <c r="C2" s="24"/>
      <c r="D2" s="24"/>
      <c r="E2" s="24"/>
      <c r="F2" s="24"/>
      <c r="G2" s="24"/>
      <c r="H2" s="24"/>
      <c r="I2" s="24"/>
    </row>
    <row r="3" spans="1:17">
      <c r="A3" s="334" t="s">
        <v>63</v>
      </c>
      <c r="B3" s="172">
        <v>2010</v>
      </c>
      <c r="C3" s="172">
        <v>2011</v>
      </c>
      <c r="D3" s="172">
        <v>2012</v>
      </c>
      <c r="E3" s="209">
        <v>2013</v>
      </c>
      <c r="F3" s="209">
        <v>2014</v>
      </c>
      <c r="G3" s="172">
        <v>2015</v>
      </c>
      <c r="H3" s="209">
        <v>2016</v>
      </c>
      <c r="I3" s="209">
        <v>2017</v>
      </c>
      <c r="J3" s="209">
        <v>2018</v>
      </c>
      <c r="K3" s="209">
        <v>2019</v>
      </c>
      <c r="L3" s="209">
        <v>2020</v>
      </c>
      <c r="M3" s="209">
        <v>2021</v>
      </c>
      <c r="N3" s="209">
        <v>2022</v>
      </c>
      <c r="O3" s="180">
        <v>2023</v>
      </c>
    </row>
    <row r="4" spans="1:17">
      <c r="A4" s="176" t="s">
        <v>14</v>
      </c>
      <c r="B4" s="123">
        <v>19000</v>
      </c>
      <c r="C4" s="123">
        <v>19000</v>
      </c>
      <c r="D4" s="123">
        <v>18000</v>
      </c>
      <c r="E4" s="123">
        <v>17000</v>
      </c>
      <c r="F4" s="123">
        <v>15000</v>
      </c>
      <c r="G4" s="123">
        <v>14000</v>
      </c>
      <c r="H4" s="123">
        <v>14000</v>
      </c>
      <c r="I4" s="123">
        <v>13000</v>
      </c>
      <c r="J4" s="123">
        <v>13000</v>
      </c>
      <c r="K4" s="123">
        <v>12000</v>
      </c>
      <c r="L4" s="123">
        <v>12000</v>
      </c>
      <c r="M4" s="123">
        <v>11000</v>
      </c>
      <c r="N4" s="123">
        <v>11000</v>
      </c>
      <c r="O4" s="469"/>
    </row>
    <row r="5" spans="1:17">
      <c r="A5" s="176" t="s">
        <v>13</v>
      </c>
      <c r="B5" s="123">
        <v>11000</v>
      </c>
      <c r="C5" s="123">
        <v>11000</v>
      </c>
      <c r="D5" s="123">
        <v>10000</v>
      </c>
      <c r="E5" s="123">
        <v>9500</v>
      </c>
      <c r="F5" s="123">
        <v>9300</v>
      </c>
      <c r="G5" s="123">
        <v>8900</v>
      </c>
      <c r="H5" s="123">
        <v>8100</v>
      </c>
      <c r="I5" s="123">
        <v>7400</v>
      </c>
      <c r="J5" s="123">
        <v>6400</v>
      </c>
      <c r="K5" s="123">
        <v>5400</v>
      </c>
      <c r="L5" s="123">
        <v>4900</v>
      </c>
      <c r="M5" s="123">
        <v>4400</v>
      </c>
      <c r="N5" s="123">
        <v>3900</v>
      </c>
      <c r="O5" s="469"/>
    </row>
    <row r="6" spans="1:17">
      <c r="A6" s="176" t="s">
        <v>259</v>
      </c>
      <c r="B6" s="123">
        <v>100</v>
      </c>
      <c r="C6" s="123">
        <v>100</v>
      </c>
      <c r="D6" s="123">
        <v>100</v>
      </c>
      <c r="E6" s="123">
        <v>100</v>
      </c>
      <c r="F6" s="123">
        <v>100</v>
      </c>
      <c r="G6" s="123">
        <v>100</v>
      </c>
      <c r="H6" s="123">
        <v>100</v>
      </c>
      <c r="I6" s="123">
        <v>100</v>
      </c>
      <c r="J6" s="123">
        <v>100</v>
      </c>
      <c r="K6" s="123">
        <v>100</v>
      </c>
      <c r="L6" s="123">
        <v>100</v>
      </c>
      <c r="M6" s="123">
        <v>100</v>
      </c>
      <c r="N6" s="123">
        <v>100</v>
      </c>
      <c r="O6" s="469"/>
    </row>
    <row r="7" spans="1:17">
      <c r="A7" s="176" t="s">
        <v>85</v>
      </c>
      <c r="B7" s="123">
        <v>24000</v>
      </c>
      <c r="C7" s="123">
        <v>23000</v>
      </c>
      <c r="D7" s="123">
        <v>21000</v>
      </c>
      <c r="E7" s="123">
        <v>20000</v>
      </c>
      <c r="F7" s="123">
        <v>20000</v>
      </c>
      <c r="G7" s="123">
        <v>18000</v>
      </c>
      <c r="H7" s="123">
        <v>18000</v>
      </c>
      <c r="I7" s="123">
        <v>16000</v>
      </c>
      <c r="J7" s="123">
        <v>15000</v>
      </c>
      <c r="K7" s="123">
        <v>15000</v>
      </c>
      <c r="L7" s="123">
        <v>13000</v>
      </c>
      <c r="M7" s="123">
        <v>10000</v>
      </c>
      <c r="N7" s="123">
        <v>8000</v>
      </c>
      <c r="O7" s="469"/>
      <c r="Q7" t="s">
        <v>12</v>
      </c>
    </row>
    <row r="8" spans="1:17">
      <c r="A8" s="176" t="s">
        <v>258</v>
      </c>
      <c r="B8" s="123">
        <v>12000</v>
      </c>
      <c r="C8" s="123">
        <v>12000</v>
      </c>
      <c r="D8" s="123">
        <v>12000</v>
      </c>
      <c r="E8" s="123">
        <v>12000</v>
      </c>
      <c r="F8" s="123">
        <v>12000</v>
      </c>
      <c r="G8" s="123">
        <v>9700</v>
      </c>
      <c r="H8" s="123">
        <v>7500</v>
      </c>
      <c r="I8" s="123">
        <v>6400</v>
      </c>
      <c r="J8" s="123">
        <v>6500</v>
      </c>
      <c r="K8" s="123">
        <v>6000</v>
      </c>
      <c r="L8" s="123">
        <v>4300</v>
      </c>
      <c r="M8" s="123">
        <v>4400</v>
      </c>
      <c r="N8" s="123">
        <v>3600</v>
      </c>
      <c r="O8" s="469"/>
    </row>
    <row r="9" spans="1:17">
      <c r="A9" s="176" t="s">
        <v>11</v>
      </c>
      <c r="B9" s="123">
        <v>15000</v>
      </c>
      <c r="C9" s="123">
        <v>15000</v>
      </c>
      <c r="D9" s="123">
        <v>14000</v>
      </c>
      <c r="E9" s="123">
        <v>14000</v>
      </c>
      <c r="F9" s="123">
        <v>13000</v>
      </c>
      <c r="G9" s="123">
        <v>12000</v>
      </c>
      <c r="H9" s="123">
        <v>10000</v>
      </c>
      <c r="I9" s="123">
        <v>8500</v>
      </c>
      <c r="J9" s="123">
        <v>7200</v>
      </c>
      <c r="K9" s="123">
        <v>6700</v>
      </c>
      <c r="L9" s="123">
        <v>5900</v>
      </c>
      <c r="M9" s="123">
        <v>5100</v>
      </c>
      <c r="N9" s="123">
        <v>4100</v>
      </c>
      <c r="O9" s="469"/>
    </row>
    <row r="10" spans="1:17">
      <c r="A10" s="176" t="s">
        <v>10</v>
      </c>
      <c r="B10" s="123">
        <v>2900</v>
      </c>
      <c r="C10" s="123">
        <v>3300</v>
      </c>
      <c r="D10" s="123">
        <v>3700</v>
      </c>
      <c r="E10" s="123">
        <v>4200</v>
      </c>
      <c r="F10" s="123">
        <v>4600</v>
      </c>
      <c r="G10" s="123">
        <v>5100</v>
      </c>
      <c r="H10" s="123">
        <v>5600</v>
      </c>
      <c r="I10" s="123">
        <v>5900</v>
      </c>
      <c r="J10" s="123">
        <v>6400</v>
      </c>
      <c r="K10" s="123">
        <v>6700</v>
      </c>
      <c r="L10" s="123">
        <v>7100</v>
      </c>
      <c r="M10" s="123">
        <v>7200</v>
      </c>
      <c r="N10" s="123">
        <v>7300</v>
      </c>
      <c r="O10" s="469"/>
    </row>
    <row r="11" spans="1:17">
      <c r="A11" s="176" t="s">
        <v>9</v>
      </c>
      <c r="B11" s="123">
        <v>38000</v>
      </c>
      <c r="C11" s="123">
        <v>38000</v>
      </c>
      <c r="D11" s="123">
        <v>37000</v>
      </c>
      <c r="E11" s="123">
        <v>35000</v>
      </c>
      <c r="F11" s="123">
        <v>34000</v>
      </c>
      <c r="G11" s="123">
        <v>32000</v>
      </c>
      <c r="H11" s="123">
        <v>29000</v>
      </c>
      <c r="I11" s="123">
        <v>26000</v>
      </c>
      <c r="J11" s="123">
        <v>22000</v>
      </c>
      <c r="K11" s="123">
        <v>19000</v>
      </c>
      <c r="L11" s="123">
        <v>17000</v>
      </c>
      <c r="M11" s="123">
        <v>15000</v>
      </c>
      <c r="N11" s="123">
        <v>12000</v>
      </c>
      <c r="O11" s="469"/>
    </row>
    <row r="12" spans="1:17">
      <c r="A12" s="176" t="s">
        <v>8</v>
      </c>
      <c r="B12" s="123"/>
      <c r="C12" s="123"/>
      <c r="D12" s="123"/>
      <c r="E12" s="123"/>
      <c r="F12" s="123"/>
      <c r="G12" s="123"/>
      <c r="H12" s="123"/>
      <c r="I12" s="123"/>
      <c r="J12" s="123"/>
      <c r="K12" s="123"/>
      <c r="L12" s="123"/>
      <c r="M12" s="123"/>
      <c r="N12" s="123"/>
      <c r="O12" s="469"/>
    </row>
    <row r="13" spans="1:17">
      <c r="A13" s="176" t="s">
        <v>6</v>
      </c>
      <c r="B13" s="123">
        <v>120000</v>
      </c>
      <c r="C13" s="123">
        <v>130000</v>
      </c>
      <c r="D13" s="123">
        <v>130000</v>
      </c>
      <c r="E13" s="123">
        <v>130000</v>
      </c>
      <c r="F13" s="123">
        <v>130000</v>
      </c>
      <c r="G13" s="123">
        <v>130000</v>
      </c>
      <c r="H13" s="123">
        <v>130000</v>
      </c>
      <c r="I13" s="123">
        <v>130000</v>
      </c>
      <c r="J13" s="123">
        <v>130000</v>
      </c>
      <c r="K13" s="123">
        <v>120000</v>
      </c>
      <c r="L13" s="123">
        <v>120000</v>
      </c>
      <c r="M13" s="123">
        <v>63000</v>
      </c>
      <c r="N13" s="123">
        <v>76000</v>
      </c>
      <c r="O13" s="469"/>
    </row>
    <row r="14" spans="1:17">
      <c r="A14" s="176" t="s">
        <v>25</v>
      </c>
      <c r="B14" s="123">
        <v>8600</v>
      </c>
      <c r="C14" s="123">
        <v>8300</v>
      </c>
      <c r="D14" s="123">
        <v>8200</v>
      </c>
      <c r="E14" s="123">
        <v>8000</v>
      </c>
      <c r="F14" s="123">
        <v>7800</v>
      </c>
      <c r="G14" s="123">
        <v>7700</v>
      </c>
      <c r="H14" s="123">
        <v>7700</v>
      </c>
      <c r="I14" s="123">
        <v>7300</v>
      </c>
      <c r="J14" s="123">
        <v>6800</v>
      </c>
      <c r="K14" s="123">
        <v>6300</v>
      </c>
      <c r="L14" s="123">
        <v>5500</v>
      </c>
      <c r="M14" s="123">
        <v>5500</v>
      </c>
      <c r="N14" s="123">
        <v>4900</v>
      </c>
      <c r="O14" s="469"/>
    </row>
    <row r="15" spans="1:17">
      <c r="A15" s="176" t="s">
        <v>4</v>
      </c>
      <c r="B15" s="123"/>
      <c r="C15" s="123"/>
      <c r="D15" s="123"/>
      <c r="E15" s="123"/>
      <c r="F15" s="123"/>
      <c r="G15" s="123"/>
      <c r="H15" s="123"/>
      <c r="I15" s="123"/>
      <c r="J15" s="123"/>
      <c r="K15" s="123"/>
      <c r="L15" s="123"/>
      <c r="M15" s="123"/>
      <c r="N15" s="123"/>
      <c r="O15" s="469"/>
    </row>
    <row r="16" spans="1:17">
      <c r="A16" s="176" t="s">
        <v>3</v>
      </c>
      <c r="B16" s="123">
        <v>320000</v>
      </c>
      <c r="C16" s="123">
        <v>310000</v>
      </c>
      <c r="D16" s="123">
        <v>300000</v>
      </c>
      <c r="E16" s="123">
        <v>280000</v>
      </c>
      <c r="F16" s="123">
        <v>260000</v>
      </c>
      <c r="G16" s="123">
        <v>250000</v>
      </c>
      <c r="H16" s="123">
        <v>230000</v>
      </c>
      <c r="I16" s="123">
        <v>200000</v>
      </c>
      <c r="J16" s="123">
        <v>180000</v>
      </c>
      <c r="K16" s="123">
        <v>170000</v>
      </c>
      <c r="L16" s="123">
        <v>160000</v>
      </c>
      <c r="M16" s="123">
        <v>150000</v>
      </c>
      <c r="N16" s="123">
        <v>140000</v>
      </c>
      <c r="O16" s="469"/>
    </row>
    <row r="17" spans="1:15">
      <c r="A17" s="176" t="s">
        <v>65</v>
      </c>
      <c r="B17" s="123">
        <v>75000</v>
      </c>
      <c r="C17" s="123">
        <v>78000</v>
      </c>
      <c r="D17" s="123">
        <v>78000</v>
      </c>
      <c r="E17" s="123">
        <v>75000</v>
      </c>
      <c r="F17" s="123">
        <v>74000</v>
      </c>
      <c r="G17" s="123">
        <v>71000</v>
      </c>
      <c r="H17" s="123">
        <v>70000</v>
      </c>
      <c r="I17" s="123">
        <v>63000</v>
      </c>
      <c r="J17" s="123">
        <v>59000</v>
      </c>
      <c r="K17" s="123">
        <v>50000</v>
      </c>
      <c r="L17" s="123">
        <v>38000</v>
      </c>
      <c r="M17" s="123">
        <v>29000</v>
      </c>
      <c r="N17" s="123">
        <v>24000</v>
      </c>
      <c r="O17" s="469"/>
    </row>
    <row r="18" spans="1:15">
      <c r="A18" s="176" t="s">
        <v>2</v>
      </c>
      <c r="B18" s="123">
        <v>56000</v>
      </c>
      <c r="C18" s="123">
        <v>57000</v>
      </c>
      <c r="D18" s="123">
        <v>58000</v>
      </c>
      <c r="E18" s="123">
        <v>59000</v>
      </c>
      <c r="F18" s="123">
        <v>58000</v>
      </c>
      <c r="G18" s="123">
        <v>55000</v>
      </c>
      <c r="H18" s="123">
        <v>54000</v>
      </c>
      <c r="I18" s="123">
        <v>56000</v>
      </c>
      <c r="J18" s="123">
        <v>54000</v>
      </c>
      <c r="K18" s="123">
        <v>46000</v>
      </c>
      <c r="L18" s="123">
        <v>38000</v>
      </c>
      <c r="M18" s="123">
        <v>32000</v>
      </c>
      <c r="N18" s="123">
        <v>28000</v>
      </c>
      <c r="O18" s="469"/>
    </row>
    <row r="19" spans="1:15" ht="15" thickBot="1">
      <c r="A19" s="187" t="s">
        <v>40</v>
      </c>
      <c r="B19" s="470">
        <v>58000</v>
      </c>
      <c r="C19" s="470">
        <v>49000</v>
      </c>
      <c r="D19" s="470">
        <v>48000</v>
      </c>
      <c r="E19" s="470">
        <v>46000</v>
      </c>
      <c r="F19" s="470">
        <v>43000</v>
      </c>
      <c r="G19" s="470">
        <v>40000</v>
      </c>
      <c r="H19" s="470">
        <v>34000</v>
      </c>
      <c r="I19" s="470">
        <v>27000</v>
      </c>
      <c r="J19" s="470">
        <v>21000</v>
      </c>
      <c r="K19" s="470">
        <v>17000</v>
      </c>
      <c r="L19" s="470">
        <v>15000</v>
      </c>
      <c r="M19" s="470">
        <v>13000</v>
      </c>
      <c r="N19" s="470">
        <v>13000</v>
      </c>
      <c r="O19" s="471"/>
    </row>
    <row r="20" spans="1:15">
      <c r="A20" s="150"/>
      <c r="B20" s="24"/>
      <c r="C20" s="24"/>
      <c r="D20" s="24"/>
      <c r="E20" s="24"/>
      <c r="F20" s="24"/>
      <c r="G20" s="24"/>
      <c r="H20" s="24"/>
      <c r="I20" s="24"/>
    </row>
    <row r="21" spans="1:15" ht="15" customHeight="1">
      <c r="A21" s="149" t="s">
        <v>71</v>
      </c>
      <c r="B21" s="24"/>
      <c r="C21" s="24"/>
      <c r="D21" s="24"/>
      <c r="E21" s="24"/>
      <c r="F21" s="24"/>
      <c r="G21" s="24"/>
      <c r="H21" s="24"/>
      <c r="I21" s="24"/>
    </row>
    <row r="22" spans="1:15" ht="19.8" customHeight="1">
      <c r="A22" s="685" t="s">
        <v>609</v>
      </c>
      <c r="B22" s="685"/>
      <c r="C22" s="685"/>
      <c r="D22" s="685"/>
      <c r="E22" s="685"/>
      <c r="F22" s="685"/>
      <c r="G22" s="685"/>
      <c r="H22" s="685"/>
      <c r="I22" s="685"/>
      <c r="J22" s="685"/>
      <c r="K22" s="685"/>
      <c r="L22" s="685"/>
      <c r="M22" s="685"/>
      <c r="N22" s="347"/>
      <c r="O22" s="347"/>
    </row>
    <row r="23" spans="1:15">
      <c r="G23" s="24"/>
      <c r="H23" s="24"/>
    </row>
    <row r="24" spans="1:15">
      <c r="A24" s="155" t="s">
        <v>617</v>
      </c>
      <c r="G24" s="24"/>
      <c r="H24" s="24"/>
    </row>
    <row r="25" spans="1:15">
      <c r="G25" s="24"/>
      <c r="H25" s="24"/>
    </row>
    <row r="26" spans="1:15">
      <c r="G26" s="24"/>
      <c r="H26" s="24"/>
    </row>
    <row r="27" spans="1:15">
      <c r="G27" s="24"/>
      <c r="H27" s="24"/>
    </row>
  </sheetData>
  <mergeCells count="1">
    <mergeCell ref="A22:M22"/>
  </mergeCells>
  <hyperlinks>
    <hyperlink ref="Q7" location="Content!B37" display="Back to Content Page" xr:uid="{00000000-0004-0000-5C00-000000000000}"/>
  </hyperlinks>
  <pageMargins left="0.7" right="0.7" top="0.75" bottom="0.75" header="0.3" footer="0.3"/>
  <pageSetup scale="82" orientation="landscape" r:id="rId1"/>
  <headerFoot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Z50"/>
  <sheetViews>
    <sheetView zoomScale="90" zoomScaleNormal="90" workbookViewId="0">
      <selection activeCell="S18" sqref="S18"/>
    </sheetView>
  </sheetViews>
  <sheetFormatPr defaultColWidth="9.21875" defaultRowHeight="14.4"/>
  <cols>
    <col min="1" max="1" width="33.77734375" customWidth="1"/>
    <col min="2" max="2" width="9" customWidth="1"/>
    <col min="3" max="11" width="7" customWidth="1"/>
  </cols>
  <sheetData>
    <row r="1" spans="1:18">
      <c r="A1" s="29" t="s">
        <v>600</v>
      </c>
      <c r="B1" s="24"/>
      <c r="C1" s="24"/>
      <c r="D1" s="24"/>
      <c r="E1" s="24"/>
      <c r="F1" s="24"/>
      <c r="G1" s="24"/>
      <c r="H1" s="24"/>
      <c r="I1" s="24"/>
      <c r="J1" s="24"/>
      <c r="K1" s="24"/>
    </row>
    <row r="2" spans="1:18" ht="15" thickBot="1">
      <c r="A2" s="24"/>
      <c r="B2" s="24"/>
      <c r="C2" s="24"/>
      <c r="D2" s="24"/>
      <c r="E2" s="24"/>
      <c r="F2" s="24"/>
      <c r="G2" s="24"/>
      <c r="H2" s="24"/>
      <c r="I2" s="24"/>
      <c r="J2" s="24"/>
      <c r="K2" s="24"/>
    </row>
    <row r="3" spans="1:18" s="1" customFormat="1">
      <c r="A3" s="235" t="s">
        <v>15</v>
      </c>
      <c r="B3" s="345" t="s">
        <v>45</v>
      </c>
      <c r="C3" s="209">
        <v>2010</v>
      </c>
      <c r="D3" s="209">
        <v>2011</v>
      </c>
      <c r="E3" s="209">
        <v>2012</v>
      </c>
      <c r="F3" s="172">
        <v>2013</v>
      </c>
      <c r="G3" s="172">
        <v>2014</v>
      </c>
      <c r="H3" s="172">
        <v>2015</v>
      </c>
      <c r="I3" s="209">
        <v>2016</v>
      </c>
      <c r="J3" s="209">
        <v>2017</v>
      </c>
      <c r="K3" s="209">
        <v>2018</v>
      </c>
      <c r="L3" s="209">
        <v>2019</v>
      </c>
      <c r="M3" s="209">
        <v>2020</v>
      </c>
      <c r="N3" s="209">
        <v>2021</v>
      </c>
      <c r="O3" s="209">
        <v>2022</v>
      </c>
      <c r="P3" s="180">
        <v>2023</v>
      </c>
    </row>
    <row r="4" spans="1:18">
      <c r="A4" s="486" t="s">
        <v>14</v>
      </c>
      <c r="B4" s="97" t="s">
        <v>43</v>
      </c>
      <c r="C4" s="115">
        <v>1.3</v>
      </c>
      <c r="D4" s="115">
        <v>1.3</v>
      </c>
      <c r="E4" s="115">
        <v>1.3</v>
      </c>
      <c r="F4" s="115">
        <v>1.2</v>
      </c>
      <c r="G4" s="115">
        <v>1.1000000000000001</v>
      </c>
      <c r="H4" s="115">
        <v>1.1000000000000001</v>
      </c>
      <c r="I4" s="115">
        <v>1</v>
      </c>
      <c r="J4" s="115">
        <v>0.9</v>
      </c>
      <c r="K4" s="115">
        <v>0.9</v>
      </c>
      <c r="L4" s="115">
        <v>0.8</v>
      </c>
      <c r="M4" s="115">
        <v>0.8</v>
      </c>
      <c r="N4" s="115">
        <v>0.8</v>
      </c>
      <c r="O4" s="115">
        <v>0.7</v>
      </c>
      <c r="P4" s="181"/>
    </row>
    <row r="5" spans="1:18">
      <c r="A5" s="486"/>
      <c r="B5" s="97" t="s">
        <v>44</v>
      </c>
      <c r="C5" s="115">
        <v>0.4</v>
      </c>
      <c r="D5" s="115">
        <v>0.4</v>
      </c>
      <c r="E5" s="115">
        <v>0.4</v>
      </c>
      <c r="F5" s="115">
        <v>0.4</v>
      </c>
      <c r="G5" s="115">
        <v>0.4</v>
      </c>
      <c r="H5" s="115">
        <v>0.3</v>
      </c>
      <c r="I5" s="115">
        <v>0.3</v>
      </c>
      <c r="J5" s="115">
        <v>0.3</v>
      </c>
      <c r="K5" s="115">
        <v>0.3</v>
      </c>
      <c r="L5" s="115">
        <v>0.3</v>
      </c>
      <c r="M5" s="115">
        <v>0.3</v>
      </c>
      <c r="N5" s="115">
        <v>0.3</v>
      </c>
      <c r="O5" s="115">
        <v>0.3</v>
      </c>
      <c r="P5" s="181"/>
    </row>
    <row r="6" spans="1:18">
      <c r="A6" s="486" t="s">
        <v>13</v>
      </c>
      <c r="B6" s="97" t="s">
        <v>43</v>
      </c>
      <c r="C6" s="115">
        <v>10.199999999999999</v>
      </c>
      <c r="D6" s="115">
        <v>9</v>
      </c>
      <c r="E6" s="115">
        <v>4</v>
      </c>
      <c r="F6" s="115">
        <v>4</v>
      </c>
      <c r="G6" s="115">
        <v>4</v>
      </c>
      <c r="H6" s="115">
        <v>4</v>
      </c>
      <c r="I6" s="115">
        <v>9.3000000000000007</v>
      </c>
      <c r="J6" s="115">
        <v>9.1</v>
      </c>
      <c r="K6" s="115">
        <v>8.9</v>
      </c>
      <c r="L6" s="115">
        <v>8.9</v>
      </c>
      <c r="M6" s="115" t="s">
        <v>7</v>
      </c>
      <c r="N6" s="115">
        <v>4.5999999999999996</v>
      </c>
      <c r="O6" s="115">
        <v>4.5999999999999996</v>
      </c>
      <c r="P6" s="181">
        <v>4.5999999999999996</v>
      </c>
    </row>
    <row r="7" spans="1:18">
      <c r="A7" s="486"/>
      <c r="B7" s="97" t="s">
        <v>44</v>
      </c>
      <c r="C7" s="115">
        <v>3.7</v>
      </c>
      <c r="D7" s="115">
        <v>4.0999999999999996</v>
      </c>
      <c r="E7" s="115">
        <v>11.1</v>
      </c>
      <c r="F7" s="115">
        <v>11.1</v>
      </c>
      <c r="G7" s="115">
        <v>11.1</v>
      </c>
      <c r="H7" s="115">
        <v>11.1</v>
      </c>
      <c r="I7" s="115">
        <v>5</v>
      </c>
      <c r="J7" s="115">
        <v>5</v>
      </c>
      <c r="K7" s="115">
        <v>4.9000000000000004</v>
      </c>
      <c r="L7" s="115">
        <v>4.9000000000000004</v>
      </c>
      <c r="M7" s="115" t="s">
        <v>7</v>
      </c>
      <c r="N7" s="115">
        <v>2.1</v>
      </c>
      <c r="O7" s="115">
        <v>2.1</v>
      </c>
      <c r="P7" s="181">
        <v>2.1</v>
      </c>
      <c r="R7" s="48" t="s">
        <v>12</v>
      </c>
    </row>
    <row r="8" spans="1:18">
      <c r="A8" s="486" t="s">
        <v>259</v>
      </c>
      <c r="B8" s="97" t="s">
        <v>43</v>
      </c>
      <c r="C8" s="115">
        <v>0.1</v>
      </c>
      <c r="D8" s="115">
        <v>0.1</v>
      </c>
      <c r="E8" s="115">
        <v>0.1</v>
      </c>
      <c r="F8" s="115">
        <v>0.1</v>
      </c>
      <c r="G8" s="115">
        <v>0.1</v>
      </c>
      <c r="H8" s="115">
        <v>0.1</v>
      </c>
      <c r="I8" s="115">
        <v>0.1</v>
      </c>
      <c r="J8" s="115">
        <v>0.1</v>
      </c>
      <c r="K8" s="115">
        <v>0.1</v>
      </c>
      <c r="L8" s="115">
        <v>0.1</v>
      </c>
      <c r="M8" s="115">
        <v>0.1</v>
      </c>
      <c r="N8" s="115">
        <v>0.1</v>
      </c>
      <c r="O8" s="115">
        <v>0.1</v>
      </c>
      <c r="P8" s="181"/>
    </row>
    <row r="9" spans="1:18">
      <c r="A9" s="486"/>
      <c r="B9" s="97" t="s">
        <v>44</v>
      </c>
      <c r="C9" s="115">
        <v>0.1</v>
      </c>
      <c r="D9" s="115">
        <v>0.1</v>
      </c>
      <c r="E9" s="115">
        <v>0.1</v>
      </c>
      <c r="F9" s="115">
        <v>0.1</v>
      </c>
      <c r="G9" s="115">
        <v>0.1</v>
      </c>
      <c r="H9" s="115">
        <v>0.1</v>
      </c>
      <c r="I9" s="115">
        <v>0.1</v>
      </c>
      <c r="J9" s="115">
        <v>0.1</v>
      </c>
      <c r="K9" s="115">
        <v>0.1</v>
      </c>
      <c r="L9" s="115">
        <v>0.1</v>
      </c>
      <c r="M9" s="115">
        <v>0.1</v>
      </c>
      <c r="N9" s="115">
        <v>0.1</v>
      </c>
      <c r="O9" s="115">
        <v>0.1</v>
      </c>
      <c r="P9" s="181"/>
    </row>
    <row r="10" spans="1:18">
      <c r="A10" s="486" t="s">
        <v>85</v>
      </c>
      <c r="B10" s="97" t="s">
        <v>43</v>
      </c>
      <c r="C10" s="115">
        <v>0.5</v>
      </c>
      <c r="D10" s="115">
        <v>0.5</v>
      </c>
      <c r="E10" s="115">
        <v>0.4</v>
      </c>
      <c r="F10" s="115">
        <v>0.4</v>
      </c>
      <c r="G10" s="115">
        <v>0.4</v>
      </c>
      <c r="H10" s="115">
        <v>0.4</v>
      </c>
      <c r="I10" s="115">
        <v>0.4</v>
      </c>
      <c r="J10" s="115">
        <v>0.4</v>
      </c>
      <c r="K10" s="115">
        <v>0.3</v>
      </c>
      <c r="L10" s="115">
        <v>0.3</v>
      </c>
      <c r="M10" s="115">
        <v>0.3</v>
      </c>
      <c r="N10" s="115">
        <v>0.3</v>
      </c>
      <c r="O10" s="115">
        <v>0.2</v>
      </c>
      <c r="P10" s="181"/>
    </row>
    <row r="11" spans="1:18">
      <c r="A11" s="486"/>
      <c r="B11" s="97" t="s">
        <v>44</v>
      </c>
      <c r="C11" s="115">
        <v>0.3</v>
      </c>
      <c r="D11" s="115">
        <v>0.3</v>
      </c>
      <c r="E11" s="115">
        <v>0.3</v>
      </c>
      <c r="F11" s="115">
        <v>0.3</v>
      </c>
      <c r="G11" s="115">
        <v>0.3</v>
      </c>
      <c r="H11" s="115">
        <v>0.2</v>
      </c>
      <c r="I11" s="115">
        <v>0.2</v>
      </c>
      <c r="J11" s="115">
        <v>0.2</v>
      </c>
      <c r="K11" s="115">
        <v>0.2</v>
      </c>
      <c r="L11" s="115">
        <v>0.2</v>
      </c>
      <c r="M11" s="115">
        <v>0.2</v>
      </c>
      <c r="N11" s="115">
        <v>0.2</v>
      </c>
      <c r="O11" s="115">
        <v>0.2</v>
      </c>
      <c r="P11" s="181"/>
    </row>
    <row r="12" spans="1:18">
      <c r="A12" s="486" t="s">
        <v>258</v>
      </c>
      <c r="B12" s="97" t="s">
        <v>43</v>
      </c>
      <c r="C12" s="115">
        <v>21.7</v>
      </c>
      <c r="D12" s="115">
        <v>20.9</v>
      </c>
      <c r="E12" s="115">
        <v>20.399999999999999</v>
      </c>
      <c r="F12" s="115">
        <v>20.100000000000001</v>
      </c>
      <c r="G12" s="115">
        <v>19.600000000000001</v>
      </c>
      <c r="H12" s="115">
        <v>18.8</v>
      </c>
      <c r="I12" s="115">
        <v>17.600000000000001</v>
      </c>
      <c r="J12" s="115">
        <v>16.3</v>
      </c>
      <c r="K12" s="115">
        <v>15.4</v>
      </c>
      <c r="L12" s="115">
        <v>14.6</v>
      </c>
      <c r="M12" s="115">
        <v>13.5</v>
      </c>
      <c r="N12" s="115">
        <v>12.7</v>
      </c>
      <c r="O12" s="115">
        <v>11.7</v>
      </c>
      <c r="P12" s="181"/>
    </row>
    <row r="13" spans="1:18">
      <c r="A13" s="486"/>
      <c r="B13" s="97" t="s">
        <v>44</v>
      </c>
      <c r="C13" s="115">
        <v>4.3</v>
      </c>
      <c r="D13" s="115">
        <v>3.8</v>
      </c>
      <c r="E13" s="115">
        <v>3.5</v>
      </c>
      <c r="F13" s="115">
        <v>3.5</v>
      </c>
      <c r="G13" s="115">
        <v>3.7</v>
      </c>
      <c r="H13" s="115">
        <v>3.9</v>
      </c>
      <c r="I13" s="115">
        <v>4</v>
      </c>
      <c r="J13" s="115">
        <v>4.0999999999999996</v>
      </c>
      <c r="K13" s="115">
        <v>4.2</v>
      </c>
      <c r="L13" s="115">
        <v>4.3</v>
      </c>
      <c r="M13" s="115">
        <v>4.3</v>
      </c>
      <c r="N13" s="115">
        <v>4.2</v>
      </c>
      <c r="O13" s="115">
        <v>4.0999999999999996</v>
      </c>
      <c r="P13" s="181"/>
    </row>
    <row r="14" spans="1:18">
      <c r="A14" s="486" t="s">
        <v>11</v>
      </c>
      <c r="B14" s="97" t="s">
        <v>43</v>
      </c>
      <c r="C14" s="115">
        <v>13.7</v>
      </c>
      <c r="D14" s="115">
        <v>13.5</v>
      </c>
      <c r="E14" s="115">
        <v>13.2</v>
      </c>
      <c r="F14" s="115">
        <v>13.1</v>
      </c>
      <c r="G14" s="115">
        <v>12.8</v>
      </c>
      <c r="H14" s="115">
        <v>12.5</v>
      </c>
      <c r="I14" s="115">
        <v>11.9</v>
      </c>
      <c r="J14" s="115">
        <v>11.1</v>
      </c>
      <c r="K14" s="115">
        <v>10.4</v>
      </c>
      <c r="L14" s="115">
        <v>9.6</v>
      </c>
      <c r="M14" s="115">
        <v>8.9</v>
      </c>
      <c r="N14" s="115">
        <v>8.1999999999999993</v>
      </c>
      <c r="O14" s="115">
        <v>7.4</v>
      </c>
      <c r="P14" s="181"/>
    </row>
    <row r="15" spans="1:18">
      <c r="A15" s="486"/>
      <c r="B15" s="97" t="s">
        <v>44</v>
      </c>
      <c r="C15" s="115">
        <v>4.4000000000000004</v>
      </c>
      <c r="D15" s="115">
        <v>4.3</v>
      </c>
      <c r="E15" s="115">
        <v>4.3</v>
      </c>
      <c r="F15" s="115">
        <v>4.4000000000000004</v>
      </c>
      <c r="G15" s="115">
        <v>4.4000000000000004</v>
      </c>
      <c r="H15" s="115">
        <v>4.3</v>
      </c>
      <c r="I15" s="115">
        <v>4.2</v>
      </c>
      <c r="J15" s="115">
        <v>4</v>
      </c>
      <c r="K15" s="115">
        <v>3.8</v>
      </c>
      <c r="L15" s="115">
        <v>3.7</v>
      </c>
      <c r="M15" s="115">
        <v>3.6</v>
      </c>
      <c r="N15" s="115">
        <v>3.4</v>
      </c>
      <c r="O15" s="115">
        <v>3.3</v>
      </c>
      <c r="P15" s="181"/>
    </row>
    <row r="16" spans="1:18">
      <c r="A16" s="486" t="s">
        <v>10</v>
      </c>
      <c r="B16" s="97" t="s">
        <v>43</v>
      </c>
      <c r="C16" s="115">
        <v>0.33</v>
      </c>
      <c r="D16" s="115">
        <v>0.31</v>
      </c>
      <c r="E16" s="115">
        <v>0.26</v>
      </c>
      <c r="F16" s="115">
        <v>0.23</v>
      </c>
      <c r="G16" s="115">
        <v>0.23</v>
      </c>
      <c r="H16" s="115">
        <v>0.23</v>
      </c>
      <c r="I16" s="115">
        <v>0.1</v>
      </c>
      <c r="J16" s="115">
        <v>0.1</v>
      </c>
      <c r="K16" s="115">
        <v>0.2</v>
      </c>
      <c r="L16" s="115">
        <v>0.2</v>
      </c>
      <c r="M16" s="115">
        <v>0.2</v>
      </c>
      <c r="N16" s="115">
        <v>0.2</v>
      </c>
      <c r="O16" s="115">
        <v>0.2</v>
      </c>
      <c r="P16" s="181"/>
    </row>
    <row r="17" spans="1:16">
      <c r="A17" s="486"/>
      <c r="B17" s="97" t="s">
        <v>44</v>
      </c>
      <c r="C17" s="115">
        <v>0.1</v>
      </c>
      <c r="D17" s="115">
        <v>0.1</v>
      </c>
      <c r="E17" s="115">
        <v>0.1</v>
      </c>
      <c r="F17" s="115">
        <v>0.1</v>
      </c>
      <c r="G17" s="115">
        <v>0.1</v>
      </c>
      <c r="H17" s="115">
        <v>0.1</v>
      </c>
      <c r="I17" s="115">
        <v>0.1</v>
      </c>
      <c r="J17" s="115">
        <v>0.1</v>
      </c>
      <c r="K17" s="115">
        <v>0.1</v>
      </c>
      <c r="L17" s="115">
        <v>0.1</v>
      </c>
      <c r="M17" s="115">
        <v>0.1</v>
      </c>
      <c r="N17" s="115">
        <v>0.1</v>
      </c>
      <c r="O17" s="115">
        <v>0.1</v>
      </c>
      <c r="P17" s="181"/>
    </row>
    <row r="18" spans="1:16">
      <c r="A18" s="486" t="s">
        <v>9</v>
      </c>
      <c r="B18" s="97" t="s">
        <v>43</v>
      </c>
      <c r="C18" s="115">
        <v>5.4</v>
      </c>
      <c r="D18" s="115">
        <v>5.2</v>
      </c>
      <c r="E18" s="115">
        <v>5</v>
      </c>
      <c r="F18" s="115">
        <v>4.7</v>
      </c>
      <c r="G18" s="115">
        <v>4.4000000000000004</v>
      </c>
      <c r="H18" s="115">
        <v>4.0999999999999996</v>
      </c>
      <c r="I18" s="115">
        <v>3.7</v>
      </c>
      <c r="J18" s="115">
        <v>3.4</v>
      </c>
      <c r="K18" s="115">
        <v>3.1</v>
      </c>
      <c r="L18" s="115">
        <v>2.8</v>
      </c>
      <c r="M18" s="115">
        <v>2.6</v>
      </c>
      <c r="N18" s="115">
        <v>2.4</v>
      </c>
      <c r="O18" s="115">
        <v>2.2000000000000002</v>
      </c>
      <c r="P18" s="181"/>
    </row>
    <row r="19" spans="1:16">
      <c r="A19" s="486"/>
      <c r="B19" s="97" t="s">
        <v>44</v>
      </c>
      <c r="C19" s="115">
        <v>2.2999999999999998</v>
      </c>
      <c r="D19" s="115">
        <v>2.2999999999999998</v>
      </c>
      <c r="E19" s="115">
        <v>2.2999999999999998</v>
      </c>
      <c r="F19" s="115">
        <v>2.2000000000000002</v>
      </c>
      <c r="G19" s="115">
        <v>2.1</v>
      </c>
      <c r="H19" s="115">
        <v>2</v>
      </c>
      <c r="I19" s="115">
        <v>1.9</v>
      </c>
      <c r="J19" s="115">
        <v>1.8</v>
      </c>
      <c r="K19" s="115">
        <v>1.8</v>
      </c>
      <c r="L19" s="115">
        <v>1.7</v>
      </c>
      <c r="M19" s="115">
        <v>1.6</v>
      </c>
      <c r="N19" s="115">
        <v>1.6</v>
      </c>
      <c r="O19" s="115">
        <v>1.5</v>
      </c>
      <c r="P19" s="181"/>
    </row>
    <row r="20" spans="1:16">
      <c r="A20" s="486" t="s">
        <v>8</v>
      </c>
      <c r="B20" s="97" t="s">
        <v>43</v>
      </c>
      <c r="C20" s="115">
        <v>0.28999999999999998</v>
      </c>
      <c r="D20" s="115">
        <v>0.27</v>
      </c>
      <c r="E20" s="115">
        <v>0.23</v>
      </c>
      <c r="F20" s="115">
        <v>0.2</v>
      </c>
      <c r="G20" s="115">
        <v>0.2</v>
      </c>
      <c r="H20" s="115">
        <v>0.2</v>
      </c>
      <c r="I20" s="115">
        <v>0.2</v>
      </c>
      <c r="J20" s="115">
        <v>0.2</v>
      </c>
      <c r="K20" s="115">
        <v>0.2</v>
      </c>
      <c r="L20" s="115">
        <v>0.3</v>
      </c>
      <c r="M20" s="115">
        <v>0.4</v>
      </c>
      <c r="N20" s="115">
        <v>0.3</v>
      </c>
      <c r="O20" s="115">
        <v>6.5</v>
      </c>
      <c r="P20" s="181"/>
    </row>
    <row r="21" spans="1:16">
      <c r="A21" s="486"/>
      <c r="B21" s="97" t="s">
        <v>44</v>
      </c>
      <c r="C21" s="115">
        <v>0.33</v>
      </c>
      <c r="D21" s="115">
        <v>0.31</v>
      </c>
      <c r="E21" s="115">
        <v>0.26</v>
      </c>
      <c r="F21" s="115">
        <v>0.23</v>
      </c>
      <c r="G21" s="115">
        <v>0.23</v>
      </c>
      <c r="H21" s="115">
        <v>0.23</v>
      </c>
      <c r="I21" s="115">
        <v>0.1</v>
      </c>
      <c r="J21" s="115">
        <v>0.1</v>
      </c>
      <c r="K21" s="115">
        <v>0.2</v>
      </c>
      <c r="L21" s="115">
        <v>0.2</v>
      </c>
      <c r="M21" s="115">
        <v>0.2</v>
      </c>
      <c r="N21" s="115">
        <v>0.2</v>
      </c>
      <c r="O21" s="115">
        <v>2.7</v>
      </c>
      <c r="P21" s="181"/>
    </row>
    <row r="22" spans="1:16">
      <c r="A22" s="486" t="s">
        <v>6</v>
      </c>
      <c r="B22" s="97" t="s">
        <v>43</v>
      </c>
      <c r="C22" s="115">
        <v>8.24</v>
      </c>
      <c r="D22" s="115">
        <v>7.95</v>
      </c>
      <c r="E22" s="115">
        <v>7.71</v>
      </c>
      <c r="F22" s="115">
        <v>7.53</v>
      </c>
      <c r="G22" s="115">
        <v>7.4</v>
      </c>
      <c r="H22" s="115">
        <v>7.3</v>
      </c>
      <c r="I22" s="115">
        <v>7.6</v>
      </c>
      <c r="J22" s="115">
        <v>7.4</v>
      </c>
      <c r="K22" s="115">
        <v>7.2</v>
      </c>
      <c r="L22" s="115">
        <v>7.4</v>
      </c>
      <c r="M22" s="115">
        <v>7.2</v>
      </c>
      <c r="N22" s="115">
        <v>8</v>
      </c>
      <c r="O22" s="115"/>
      <c r="P22" s="181"/>
    </row>
    <row r="23" spans="1:16">
      <c r="A23" s="486"/>
      <c r="B23" s="97" t="s">
        <v>44</v>
      </c>
      <c r="C23" s="115">
        <v>3</v>
      </c>
      <c r="D23" s="115">
        <v>2.93</v>
      </c>
      <c r="E23" s="115">
        <v>2.88</v>
      </c>
      <c r="F23" s="115">
        <v>2.85</v>
      </c>
      <c r="G23" s="115">
        <v>2.7</v>
      </c>
      <c r="H23" s="115">
        <v>2.7</v>
      </c>
      <c r="I23" s="115">
        <v>3</v>
      </c>
      <c r="J23" s="115">
        <v>3</v>
      </c>
      <c r="K23" s="115">
        <v>3</v>
      </c>
      <c r="L23" s="115">
        <v>3.1</v>
      </c>
      <c r="M23" s="115">
        <v>3</v>
      </c>
      <c r="N23" s="115">
        <v>2.6</v>
      </c>
      <c r="O23" s="115"/>
      <c r="P23" s="181"/>
    </row>
    <row r="24" spans="1:16">
      <c r="A24" s="486" t="s">
        <v>5</v>
      </c>
      <c r="B24" s="97" t="s">
        <v>43</v>
      </c>
      <c r="C24" s="115">
        <v>4.4000000000000004</v>
      </c>
      <c r="D24" s="115">
        <v>4.4000000000000004</v>
      </c>
      <c r="E24" s="115">
        <v>4.5</v>
      </c>
      <c r="F24" s="115">
        <v>4.5</v>
      </c>
      <c r="G24" s="115">
        <v>4.5999999999999996</v>
      </c>
      <c r="H24" s="115">
        <v>4.8</v>
      </c>
      <c r="I24" s="115">
        <v>5.0999999999999996</v>
      </c>
      <c r="J24" s="115">
        <v>5.4</v>
      </c>
      <c r="K24" s="115">
        <v>5.7</v>
      </c>
      <c r="L24" s="115">
        <v>5.8</v>
      </c>
      <c r="M24" s="115">
        <v>5.8</v>
      </c>
      <c r="N24" s="115">
        <v>5.8</v>
      </c>
      <c r="O24" s="115">
        <v>5.7</v>
      </c>
      <c r="P24" s="181"/>
    </row>
    <row r="25" spans="1:16">
      <c r="A25" s="486"/>
      <c r="B25" s="97" t="s">
        <v>44</v>
      </c>
      <c r="C25" s="115">
        <v>2</v>
      </c>
      <c r="D25" s="115">
        <v>2.1</v>
      </c>
      <c r="E25" s="115">
        <v>2.2000000000000002</v>
      </c>
      <c r="F25" s="115">
        <v>2.2999999999999998</v>
      </c>
      <c r="G25" s="115">
        <v>2.4</v>
      </c>
      <c r="H25" s="115">
        <v>2.4</v>
      </c>
      <c r="I25" s="115">
        <v>2.5</v>
      </c>
      <c r="J25" s="115">
        <v>2.6</v>
      </c>
      <c r="K25" s="115">
        <v>2.6</v>
      </c>
      <c r="L25" s="115">
        <v>2.7</v>
      </c>
      <c r="M25" s="115">
        <v>2.6</v>
      </c>
      <c r="N25" s="115">
        <v>2.6</v>
      </c>
      <c r="O25" s="115">
        <v>2.5</v>
      </c>
      <c r="P25" s="181"/>
    </row>
    <row r="26" spans="1:16">
      <c r="A26" s="486" t="s">
        <v>4</v>
      </c>
      <c r="B26" s="97" t="s">
        <v>43</v>
      </c>
      <c r="C26" s="115"/>
      <c r="D26" s="115"/>
      <c r="E26" s="115">
        <v>0.83</v>
      </c>
      <c r="F26" s="115"/>
      <c r="G26" s="115"/>
      <c r="H26" s="115"/>
      <c r="I26" s="115"/>
      <c r="J26" s="115"/>
      <c r="K26" s="115"/>
      <c r="L26" s="115"/>
      <c r="M26" s="115"/>
      <c r="N26" s="115"/>
      <c r="O26" s="115"/>
      <c r="P26" s="181"/>
    </row>
    <row r="27" spans="1:16">
      <c r="A27" s="486"/>
      <c r="B27" s="97" t="s">
        <v>44</v>
      </c>
      <c r="C27" s="115"/>
      <c r="D27" s="115"/>
      <c r="E27" s="115">
        <v>0.78</v>
      </c>
      <c r="F27" s="115"/>
      <c r="G27" s="115"/>
      <c r="H27" s="115"/>
      <c r="I27" s="115"/>
      <c r="J27" s="115"/>
      <c r="K27" s="115"/>
      <c r="L27" s="115"/>
      <c r="M27" s="115"/>
      <c r="N27" s="115"/>
      <c r="O27" s="115"/>
      <c r="P27" s="181"/>
    </row>
    <row r="28" spans="1:16">
      <c r="A28" s="486" t="s">
        <v>3</v>
      </c>
      <c r="B28" s="97" t="s">
        <v>43</v>
      </c>
      <c r="C28" s="115">
        <v>8.3344091345757541</v>
      </c>
      <c r="D28" s="115">
        <v>8.3927409325656939</v>
      </c>
      <c r="E28" s="115">
        <v>8.4954750493621258</v>
      </c>
      <c r="F28" s="115">
        <v>8.5058066062079938</v>
      </c>
      <c r="G28" s="115">
        <v>8.4626348556713857</v>
      </c>
      <c r="H28" s="115">
        <v>8.4252467303680785</v>
      </c>
      <c r="I28" s="115">
        <v>8.2326267574361864</v>
      </c>
      <c r="J28" s="115">
        <v>8.069923858658095</v>
      </c>
      <c r="K28" s="115">
        <v>7.9199369817690073</v>
      </c>
      <c r="L28" s="115">
        <v>7.7876397190103646</v>
      </c>
      <c r="M28" s="115">
        <v>7.6824800600390724</v>
      </c>
      <c r="N28" s="115">
        <v>7.6061763096856225</v>
      </c>
      <c r="O28" s="115">
        <v>7.5294479137037769</v>
      </c>
      <c r="P28" s="181"/>
    </row>
    <row r="29" spans="1:16">
      <c r="A29" s="486"/>
      <c r="B29" s="97" t="s">
        <v>44</v>
      </c>
      <c r="C29" s="115">
        <v>3.9425877349825522</v>
      </c>
      <c r="D29" s="115">
        <v>3.9612745724739584</v>
      </c>
      <c r="E29" s="115">
        <v>4.0089111668059036</v>
      </c>
      <c r="F29" s="115">
        <v>4.0271593459392196</v>
      </c>
      <c r="G29" s="115">
        <v>4.0331664469546498</v>
      </c>
      <c r="H29" s="115">
        <v>4.0565613499443343</v>
      </c>
      <c r="I29" s="115">
        <v>4.0110595157917119</v>
      </c>
      <c r="J29" s="115">
        <v>3.9925970139950149</v>
      </c>
      <c r="K29" s="115">
        <v>3.9844570246428637</v>
      </c>
      <c r="L29" s="115">
        <v>3.9933069379054031</v>
      </c>
      <c r="M29" s="115">
        <v>4.0188343627678256</v>
      </c>
      <c r="N29" s="115">
        <v>4.0522839718870403</v>
      </c>
      <c r="O29" s="115">
        <v>4.0774053562580725</v>
      </c>
      <c r="P29" s="181"/>
    </row>
    <row r="30" spans="1:16">
      <c r="A30" s="486" t="s">
        <v>65</v>
      </c>
      <c r="B30" s="97" t="s">
        <v>43</v>
      </c>
      <c r="C30" s="115">
        <v>3.1</v>
      </c>
      <c r="D30" s="115">
        <v>3</v>
      </c>
      <c r="E30" s="115">
        <v>3</v>
      </c>
      <c r="F30" s="115">
        <v>3</v>
      </c>
      <c r="G30" s="115">
        <v>2.9</v>
      </c>
      <c r="H30" s="115">
        <v>2.8</v>
      </c>
      <c r="I30" s="115">
        <v>2.8</v>
      </c>
      <c r="J30" s="115">
        <v>2.6</v>
      </c>
      <c r="K30" s="115">
        <v>2.5</v>
      </c>
      <c r="L30" s="115">
        <v>2.2999999999999998</v>
      </c>
      <c r="M30" s="115">
        <v>2.1</v>
      </c>
      <c r="N30" s="115">
        <v>1.9</v>
      </c>
      <c r="O30" s="115">
        <v>1.7</v>
      </c>
      <c r="P30" s="181"/>
    </row>
    <row r="31" spans="1:16">
      <c r="A31" s="486"/>
      <c r="B31" s="97" t="s">
        <v>44</v>
      </c>
      <c r="C31" s="115">
        <v>1.5</v>
      </c>
      <c r="D31" s="115">
        <v>1.4</v>
      </c>
      <c r="E31" s="115">
        <v>1.4</v>
      </c>
      <c r="F31" s="115">
        <v>1.4</v>
      </c>
      <c r="G31" s="115">
        <v>1.4</v>
      </c>
      <c r="H31" s="115">
        <v>1.3</v>
      </c>
      <c r="I31" s="115">
        <v>1.3</v>
      </c>
      <c r="J31" s="115">
        <v>1.2</v>
      </c>
      <c r="K31" s="115">
        <v>1.2</v>
      </c>
      <c r="L31" s="115">
        <v>1.1000000000000001</v>
      </c>
      <c r="M31" s="115">
        <v>1</v>
      </c>
      <c r="N31" s="115">
        <v>0.9</v>
      </c>
      <c r="O31" s="115">
        <v>0.9</v>
      </c>
      <c r="P31" s="181"/>
    </row>
    <row r="32" spans="1:16">
      <c r="A32" s="486" t="s">
        <v>2</v>
      </c>
      <c r="B32" s="97" t="s">
        <v>43</v>
      </c>
      <c r="C32" s="115">
        <v>7.5</v>
      </c>
      <c r="D32" s="115">
        <v>7.4</v>
      </c>
      <c r="E32" s="115">
        <v>7.3</v>
      </c>
      <c r="F32" s="115">
        <v>7.3</v>
      </c>
      <c r="G32" s="115">
        <v>7.1</v>
      </c>
      <c r="H32" s="115">
        <v>7</v>
      </c>
      <c r="I32" s="115">
        <v>6.7</v>
      </c>
      <c r="J32" s="115">
        <v>6.6</v>
      </c>
      <c r="K32" s="115">
        <v>6.3</v>
      </c>
      <c r="L32" s="115">
        <v>6</v>
      </c>
      <c r="M32" s="115">
        <v>5.5</v>
      </c>
      <c r="N32" s="115">
        <v>5</v>
      </c>
      <c r="O32" s="115">
        <v>4.5</v>
      </c>
      <c r="P32" s="181"/>
    </row>
    <row r="33" spans="1:26">
      <c r="A33" s="486"/>
      <c r="B33" s="97" t="s">
        <v>44</v>
      </c>
      <c r="C33" s="115">
        <v>3.1</v>
      </c>
      <c r="D33" s="115">
        <v>3.1</v>
      </c>
      <c r="E33" s="115">
        <v>3.1</v>
      </c>
      <c r="F33" s="115">
        <v>3</v>
      </c>
      <c r="G33" s="115">
        <v>2.9</v>
      </c>
      <c r="H33" s="115">
        <v>2.8</v>
      </c>
      <c r="I33" s="115">
        <v>2.7</v>
      </c>
      <c r="J33" s="115">
        <v>2.6</v>
      </c>
      <c r="K33" s="115">
        <v>2.5</v>
      </c>
      <c r="L33" s="115">
        <v>2.2999999999999998</v>
      </c>
      <c r="M33" s="115">
        <v>2.2000000000000002</v>
      </c>
      <c r="N33" s="115">
        <v>2</v>
      </c>
      <c r="O33" s="115">
        <v>1.9</v>
      </c>
      <c r="P33" s="181"/>
    </row>
    <row r="34" spans="1:26">
      <c r="A34" s="486" t="s">
        <v>1</v>
      </c>
      <c r="B34" s="97" t="s">
        <v>43</v>
      </c>
      <c r="C34" s="115">
        <v>8.9</v>
      </c>
      <c r="D34" s="115">
        <v>8.6</v>
      </c>
      <c r="E34" s="115">
        <v>8.4</v>
      </c>
      <c r="F34" s="115">
        <v>8.1999999999999993</v>
      </c>
      <c r="G34" s="115">
        <v>7.9</v>
      </c>
      <c r="H34" s="115">
        <v>7.5</v>
      </c>
      <c r="I34" s="115">
        <v>7.2</v>
      </c>
      <c r="J34" s="115">
        <v>6.7</v>
      </c>
      <c r="K34" s="115">
        <v>6.2</v>
      </c>
      <c r="L34" s="115">
        <v>5.7</v>
      </c>
      <c r="M34" s="115">
        <v>5.2</v>
      </c>
      <c r="N34" s="115">
        <v>4.7</v>
      </c>
      <c r="O34" s="115">
        <v>4.4000000000000004</v>
      </c>
      <c r="P34" s="181"/>
    </row>
    <row r="35" spans="1:26" ht="15" thickBot="1">
      <c r="A35" s="487"/>
      <c r="B35" s="170" t="s">
        <v>44</v>
      </c>
      <c r="C35" s="182">
        <v>4</v>
      </c>
      <c r="D35" s="182">
        <v>4</v>
      </c>
      <c r="E35" s="182">
        <v>4</v>
      </c>
      <c r="F35" s="182">
        <v>4</v>
      </c>
      <c r="G35" s="182">
        <v>3.9</v>
      </c>
      <c r="H35" s="182">
        <v>3.8</v>
      </c>
      <c r="I35" s="182">
        <v>3.7</v>
      </c>
      <c r="J35" s="182">
        <v>3.5</v>
      </c>
      <c r="K35" s="182">
        <v>3.4</v>
      </c>
      <c r="L35" s="182">
        <v>3.2</v>
      </c>
      <c r="M35" s="182">
        <v>3.1</v>
      </c>
      <c r="N35" s="182">
        <v>2.9</v>
      </c>
      <c r="O35" s="182">
        <v>2.8</v>
      </c>
      <c r="P35" s="341"/>
    </row>
    <row r="36" spans="1:26">
      <c r="A36" s="157"/>
    </row>
    <row r="37" spans="1:26" ht="15" customHeight="1">
      <c r="A37" s="149" t="s">
        <v>26</v>
      </c>
      <c r="B37" s="24"/>
      <c r="C37" s="24"/>
      <c r="D37" s="24"/>
      <c r="E37" s="24"/>
      <c r="F37" s="24"/>
      <c r="G37" s="24"/>
      <c r="H37" s="24"/>
      <c r="I37" s="24"/>
      <c r="J37" s="24"/>
      <c r="K37" s="24"/>
    </row>
    <row r="38" spans="1:26" hidden="1">
      <c r="A38" s="685" t="s">
        <v>143</v>
      </c>
      <c r="B38" s="685"/>
      <c r="C38" s="685"/>
      <c r="D38" s="685"/>
      <c r="E38" s="685"/>
      <c r="F38" s="685"/>
      <c r="G38" s="685"/>
      <c r="H38" s="685"/>
      <c r="I38" s="685"/>
      <c r="J38" s="685"/>
      <c r="K38" s="685"/>
      <c r="L38" s="685"/>
      <c r="M38" s="164"/>
      <c r="N38" s="164"/>
      <c r="O38" s="164"/>
      <c r="P38" s="164"/>
    </row>
    <row r="39" spans="1:26" ht="15" hidden="1" customHeight="1">
      <c r="A39" s="685"/>
      <c r="B39" s="685"/>
      <c r="C39" s="685"/>
      <c r="D39" s="685"/>
      <c r="E39" s="685"/>
      <c r="F39" s="685"/>
      <c r="G39" s="685"/>
      <c r="H39" s="685"/>
      <c r="I39" s="685"/>
      <c r="J39" s="685"/>
      <c r="K39" s="685"/>
      <c r="L39" s="685"/>
      <c r="M39" s="164"/>
      <c r="N39" s="164"/>
      <c r="O39" s="164"/>
      <c r="P39" s="164"/>
    </row>
    <row r="40" spans="1:26" ht="15" hidden="1" customHeight="1">
      <c r="A40" s="685"/>
      <c r="B40" s="685"/>
      <c r="C40" s="685"/>
      <c r="D40" s="685"/>
      <c r="E40" s="685"/>
      <c r="F40" s="685"/>
      <c r="G40" s="685"/>
      <c r="H40" s="685"/>
      <c r="I40" s="685"/>
      <c r="J40" s="685"/>
      <c r="K40" s="685"/>
      <c r="L40" s="685"/>
      <c r="M40" s="164"/>
      <c r="N40" s="164"/>
      <c r="O40" s="164"/>
      <c r="P40" s="164"/>
    </row>
    <row r="41" spans="1:26" ht="15" hidden="1" customHeight="1">
      <c r="A41" s="685" t="s">
        <v>341</v>
      </c>
      <c r="B41" s="685"/>
      <c r="C41" s="685"/>
      <c r="D41" s="685"/>
      <c r="E41" s="685"/>
      <c r="F41" s="685"/>
      <c r="G41" s="685"/>
      <c r="H41" s="685"/>
      <c r="I41" s="685"/>
      <c r="J41" s="685"/>
      <c r="K41" s="685"/>
      <c r="L41" s="685"/>
      <c r="M41" s="164"/>
      <c r="N41" s="164"/>
      <c r="O41" s="164"/>
      <c r="P41" s="164"/>
    </row>
    <row r="42" spans="1:26" ht="15" hidden="1" customHeight="1">
      <c r="A42" s="685"/>
      <c r="B42" s="685"/>
      <c r="C42" s="685"/>
      <c r="D42" s="685"/>
      <c r="E42" s="685"/>
      <c r="F42" s="685"/>
      <c r="G42" s="685"/>
      <c r="H42" s="685"/>
      <c r="I42" s="685"/>
      <c r="J42" s="685"/>
      <c r="K42" s="685"/>
      <c r="L42" s="685"/>
      <c r="M42" s="164"/>
      <c r="N42" s="164"/>
      <c r="O42" s="164"/>
      <c r="P42" s="164"/>
    </row>
    <row r="43" spans="1:26" ht="15" hidden="1" customHeight="1">
      <c r="A43" s="685"/>
      <c r="B43" s="685"/>
      <c r="C43" s="685"/>
      <c r="D43" s="685"/>
      <c r="E43" s="685"/>
      <c r="F43" s="685"/>
      <c r="G43" s="685"/>
      <c r="H43" s="685"/>
      <c r="I43" s="685"/>
      <c r="J43" s="685"/>
      <c r="K43" s="685"/>
      <c r="L43" s="685"/>
      <c r="M43" s="164"/>
      <c r="N43" s="164"/>
      <c r="O43" s="164"/>
      <c r="P43" s="164"/>
    </row>
    <row r="44" spans="1:26" ht="15" hidden="1" customHeight="1">
      <c r="A44" s="685"/>
      <c r="B44" s="685"/>
      <c r="C44" s="685"/>
      <c r="D44" s="685"/>
      <c r="E44" s="685"/>
      <c r="F44" s="685"/>
      <c r="G44" s="685"/>
      <c r="H44" s="685"/>
      <c r="I44" s="685"/>
      <c r="J44" s="685"/>
      <c r="K44" s="685"/>
      <c r="L44" s="685"/>
      <c r="M44" s="164"/>
      <c r="N44" s="164"/>
      <c r="O44" s="164"/>
      <c r="P44" s="164"/>
    </row>
    <row r="45" spans="1:26" ht="53.25" hidden="1" customHeight="1">
      <c r="A45" s="703" t="s">
        <v>389</v>
      </c>
      <c r="B45" s="703"/>
      <c r="C45" s="703"/>
      <c r="D45" s="703"/>
      <c r="E45" s="703"/>
      <c r="F45" s="703"/>
      <c r="G45" s="703"/>
      <c r="H45" s="703"/>
      <c r="I45" s="703"/>
      <c r="J45" s="703"/>
      <c r="K45" s="703"/>
      <c r="L45" s="703"/>
      <c r="M45" s="151"/>
      <c r="N45" s="151"/>
      <c r="O45" s="151"/>
      <c r="P45" s="151"/>
    </row>
    <row r="46" spans="1:26">
      <c r="A46" s="698" t="s">
        <v>611</v>
      </c>
      <c r="B46" s="698"/>
      <c r="C46" s="698"/>
      <c r="D46" s="698"/>
      <c r="E46" s="698"/>
      <c r="F46" s="698"/>
      <c r="G46" s="698"/>
      <c r="H46" s="698"/>
      <c r="I46" s="698"/>
      <c r="J46" s="698"/>
      <c r="K46" s="698"/>
      <c r="L46" s="698"/>
      <c r="M46" s="698"/>
      <c r="N46" s="698"/>
      <c r="O46" s="150"/>
      <c r="P46" s="150"/>
      <c r="Q46" s="24"/>
      <c r="R46" s="24"/>
      <c r="S46" s="24"/>
      <c r="T46" s="24"/>
      <c r="U46" s="24"/>
      <c r="V46" s="24"/>
      <c r="W46" s="24"/>
      <c r="X46" s="24"/>
      <c r="Y46" s="24"/>
      <c r="Z46" s="24"/>
    </row>
    <row r="47" spans="1:26" ht="21" customHeight="1">
      <c r="A47" s="719" t="s">
        <v>633</v>
      </c>
      <c r="B47" s="719"/>
      <c r="C47" s="719"/>
      <c r="D47" s="719"/>
      <c r="E47" s="719"/>
      <c r="F47" s="719"/>
      <c r="G47" s="719"/>
      <c r="H47" s="719"/>
      <c r="I47" s="719"/>
      <c r="J47" s="719"/>
      <c r="K47" s="719"/>
      <c r="L47" s="719"/>
      <c r="M47" s="719"/>
      <c r="N47" s="719"/>
    </row>
    <row r="48" spans="1:26" ht="15" customHeight="1">
      <c r="A48" s="155"/>
      <c r="B48" s="24"/>
      <c r="C48" s="28"/>
      <c r="D48" s="28"/>
      <c r="E48" s="28"/>
      <c r="F48" s="28"/>
      <c r="G48" s="28"/>
      <c r="H48" s="28"/>
      <c r="I48" s="24"/>
      <c r="J48" s="24"/>
      <c r="K48" s="24"/>
    </row>
    <row r="49" spans="1:11" ht="15" customHeight="1">
      <c r="A49" s="149" t="s">
        <v>73</v>
      </c>
      <c r="B49" s="24"/>
      <c r="C49" s="24"/>
      <c r="D49" s="24"/>
      <c r="E49" s="24"/>
      <c r="F49" s="24"/>
      <c r="G49" s="24"/>
      <c r="H49" s="24"/>
      <c r="I49" s="24"/>
      <c r="J49" s="24"/>
      <c r="K49" s="24"/>
    </row>
    <row r="50" spans="1:11">
      <c r="A50" s="150" t="s">
        <v>67</v>
      </c>
      <c r="B50" s="24"/>
      <c r="C50" s="24"/>
      <c r="D50" s="24"/>
      <c r="E50" s="24"/>
      <c r="F50" s="24"/>
      <c r="G50" s="24"/>
      <c r="H50" s="24"/>
      <c r="I50" s="24"/>
      <c r="J50" s="24"/>
      <c r="K50" s="24"/>
    </row>
  </sheetData>
  <mergeCells count="5">
    <mergeCell ref="A46:N46"/>
    <mergeCell ref="A38:L40"/>
    <mergeCell ref="A45:L45"/>
    <mergeCell ref="A41:L44"/>
    <mergeCell ref="A47:N47"/>
  </mergeCells>
  <hyperlinks>
    <hyperlink ref="R7" location="Content!B37" display="Back to Content Page" xr:uid="{00000000-0004-0000-5D00-000000000000}"/>
  </hyperlinks>
  <pageMargins left="0.7" right="0.7" top="0.75" bottom="0.75" header="0.3" footer="0.3"/>
  <pageSetup paperSize="9" scale="68" orientation="landscape" r:id="rId1"/>
  <headerFoot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P36"/>
  <sheetViews>
    <sheetView zoomScaleNormal="100" workbookViewId="0">
      <selection activeCell="N22" sqref="N22"/>
    </sheetView>
  </sheetViews>
  <sheetFormatPr defaultColWidth="9.21875" defaultRowHeight="14.4"/>
  <cols>
    <col min="1" max="1" width="33.77734375" customWidth="1"/>
    <col min="2" max="15" width="7" customWidth="1"/>
  </cols>
  <sheetData>
    <row r="1" spans="1:16">
      <c r="A1" s="16" t="s">
        <v>599</v>
      </c>
      <c r="B1" s="24"/>
      <c r="C1" s="24"/>
      <c r="D1" s="24"/>
      <c r="E1" s="24"/>
      <c r="F1" s="24"/>
      <c r="G1" s="24"/>
      <c r="H1" s="24"/>
      <c r="I1" s="24"/>
      <c r="J1" s="24"/>
      <c r="K1" s="24"/>
    </row>
    <row r="2" spans="1:16" ht="15" thickBot="1">
      <c r="A2" s="44"/>
      <c r="B2" s="24"/>
      <c r="C2" s="24"/>
      <c r="D2" s="24"/>
      <c r="E2" s="24"/>
      <c r="F2" s="24"/>
      <c r="G2" s="24"/>
      <c r="H2" s="24"/>
      <c r="I2" s="24"/>
      <c r="J2" s="24"/>
      <c r="K2" s="24"/>
    </row>
    <row r="3" spans="1:16" s="49" customFormat="1">
      <c r="A3" s="334" t="s">
        <v>15</v>
      </c>
      <c r="B3" s="172">
        <v>2010</v>
      </c>
      <c r="C3" s="172">
        <v>2011</v>
      </c>
      <c r="D3" s="172">
        <v>2012</v>
      </c>
      <c r="E3" s="172">
        <v>2013</v>
      </c>
      <c r="F3" s="172">
        <v>2014</v>
      </c>
      <c r="G3" s="172">
        <v>2015</v>
      </c>
      <c r="H3" s="172">
        <v>2016</v>
      </c>
      <c r="I3" s="172">
        <v>2017</v>
      </c>
      <c r="J3" s="172">
        <v>2018</v>
      </c>
      <c r="K3" s="209">
        <v>2019</v>
      </c>
      <c r="L3" s="172">
        <v>2020</v>
      </c>
      <c r="M3" s="209">
        <v>2021</v>
      </c>
      <c r="N3" s="172">
        <v>2022</v>
      </c>
      <c r="O3" s="180">
        <v>2023</v>
      </c>
    </row>
    <row r="4" spans="1:16">
      <c r="A4" s="176" t="s">
        <v>14</v>
      </c>
      <c r="B4" s="107">
        <v>9</v>
      </c>
      <c r="C4" s="107">
        <v>10</v>
      </c>
      <c r="D4" s="107">
        <v>11</v>
      </c>
      <c r="E4" s="107">
        <v>17</v>
      </c>
      <c r="F4" s="107">
        <v>21</v>
      </c>
      <c r="G4" s="107">
        <v>24</v>
      </c>
      <c r="H4" s="107">
        <v>23</v>
      </c>
      <c r="I4" s="107">
        <v>25</v>
      </c>
      <c r="J4" s="107">
        <v>28</v>
      </c>
      <c r="K4" s="107">
        <v>30</v>
      </c>
      <c r="L4" s="107">
        <v>35</v>
      </c>
      <c r="M4" s="107">
        <v>41</v>
      </c>
      <c r="N4" s="107">
        <v>46</v>
      </c>
      <c r="O4" s="205"/>
    </row>
    <row r="5" spans="1:16">
      <c r="A5" s="176" t="s">
        <v>13</v>
      </c>
      <c r="B5" s="107">
        <v>51</v>
      </c>
      <c r="C5" s="107">
        <v>55</v>
      </c>
      <c r="D5" s="107">
        <v>63</v>
      </c>
      <c r="E5" s="107">
        <v>68</v>
      </c>
      <c r="F5" s="107">
        <v>69</v>
      </c>
      <c r="G5" s="107">
        <v>75</v>
      </c>
      <c r="H5" s="107">
        <v>80</v>
      </c>
      <c r="I5" s="107">
        <v>83</v>
      </c>
      <c r="J5" s="107">
        <v>88</v>
      </c>
      <c r="K5" s="107">
        <v>90</v>
      </c>
      <c r="L5" s="107">
        <v>89</v>
      </c>
      <c r="M5" s="107">
        <v>92</v>
      </c>
      <c r="N5" s="107">
        <v>93</v>
      </c>
      <c r="O5" s="205"/>
    </row>
    <row r="6" spans="1:16">
      <c r="A6" s="176" t="s">
        <v>259</v>
      </c>
      <c r="B6" s="107">
        <v>17</v>
      </c>
      <c r="C6" s="107">
        <v>18</v>
      </c>
      <c r="D6" s="107">
        <v>22</v>
      </c>
      <c r="E6" s="107">
        <v>24</v>
      </c>
      <c r="F6" s="107">
        <v>27</v>
      </c>
      <c r="G6" s="107">
        <v>35</v>
      </c>
      <c r="H6" s="107">
        <v>39</v>
      </c>
      <c r="I6" s="107">
        <v>43</v>
      </c>
      <c r="J6" s="107">
        <v>52</v>
      </c>
      <c r="K6" s="107">
        <v>66</v>
      </c>
      <c r="L6" s="107">
        <v>73</v>
      </c>
      <c r="M6" s="107">
        <v>77</v>
      </c>
      <c r="N6" s="107">
        <v>85</v>
      </c>
      <c r="O6" s="205"/>
    </row>
    <row r="7" spans="1:16">
      <c r="A7" s="176" t="s">
        <v>85</v>
      </c>
      <c r="B7" s="107">
        <v>8</v>
      </c>
      <c r="C7" s="107">
        <v>10</v>
      </c>
      <c r="D7" s="107">
        <v>13</v>
      </c>
      <c r="E7" s="107">
        <v>16</v>
      </c>
      <c r="F7" s="107">
        <v>20</v>
      </c>
      <c r="G7" s="107">
        <v>25</v>
      </c>
      <c r="H7" s="107">
        <v>32</v>
      </c>
      <c r="I7" s="107">
        <v>43</v>
      </c>
      <c r="J7" s="107">
        <v>42</v>
      </c>
      <c r="K7" s="107">
        <v>48</v>
      </c>
      <c r="L7" s="107">
        <v>62</v>
      </c>
      <c r="M7" s="107">
        <v>74</v>
      </c>
      <c r="N7" s="107">
        <v>82</v>
      </c>
      <c r="O7" s="205"/>
      <c r="P7" s="48" t="s">
        <v>12</v>
      </c>
    </row>
    <row r="8" spans="1:16">
      <c r="A8" s="176" t="s">
        <v>258</v>
      </c>
      <c r="B8" s="107">
        <v>32</v>
      </c>
      <c r="C8" s="107">
        <v>35</v>
      </c>
      <c r="D8" s="107">
        <v>39</v>
      </c>
      <c r="E8" s="107">
        <v>44</v>
      </c>
      <c r="F8" s="107">
        <v>53</v>
      </c>
      <c r="G8" s="107">
        <v>67</v>
      </c>
      <c r="H8" s="107">
        <v>77</v>
      </c>
      <c r="I8" s="107">
        <v>78</v>
      </c>
      <c r="J8" s="107">
        <v>79</v>
      </c>
      <c r="K8" s="107">
        <v>85</v>
      </c>
      <c r="L8" s="107">
        <v>91</v>
      </c>
      <c r="M8" s="107">
        <v>89</v>
      </c>
      <c r="N8" s="107">
        <v>95</v>
      </c>
      <c r="O8" s="205"/>
      <c r="P8" s="48"/>
    </row>
    <row r="9" spans="1:16">
      <c r="A9" s="176" t="s">
        <v>11</v>
      </c>
      <c r="B9" s="107">
        <v>34</v>
      </c>
      <c r="C9" s="107">
        <v>34</v>
      </c>
      <c r="D9" s="107">
        <v>38</v>
      </c>
      <c r="E9" s="107">
        <v>41</v>
      </c>
      <c r="F9" s="107">
        <v>45</v>
      </c>
      <c r="G9" s="107">
        <v>52</v>
      </c>
      <c r="H9" s="107">
        <v>62</v>
      </c>
      <c r="I9" s="107">
        <v>69</v>
      </c>
      <c r="J9" s="107">
        <v>71</v>
      </c>
      <c r="K9" s="107">
        <v>77</v>
      </c>
      <c r="L9" s="107">
        <v>81</v>
      </c>
      <c r="M9" s="107">
        <v>84</v>
      </c>
      <c r="N9" s="107">
        <v>86</v>
      </c>
      <c r="O9" s="205"/>
    </row>
    <row r="10" spans="1:16">
      <c r="A10" s="176" t="s">
        <v>10</v>
      </c>
      <c r="B10" s="107">
        <v>2</v>
      </c>
      <c r="C10" s="107">
        <v>2</v>
      </c>
      <c r="D10" s="107">
        <v>2</v>
      </c>
      <c r="E10" s="107">
        <v>2</v>
      </c>
      <c r="F10" s="107">
        <v>3</v>
      </c>
      <c r="G10" s="107">
        <v>4</v>
      </c>
      <c r="H10" s="107">
        <v>4</v>
      </c>
      <c r="I10" s="107">
        <v>5</v>
      </c>
      <c r="J10" s="107">
        <v>7</v>
      </c>
      <c r="K10" s="107">
        <v>10</v>
      </c>
      <c r="L10" s="107">
        <v>10</v>
      </c>
      <c r="M10" s="107">
        <v>14</v>
      </c>
      <c r="N10" s="107">
        <v>18</v>
      </c>
      <c r="O10" s="205"/>
    </row>
    <row r="11" spans="1:16">
      <c r="A11" s="176" t="s">
        <v>9</v>
      </c>
      <c r="B11" s="107">
        <v>28</v>
      </c>
      <c r="C11" s="107">
        <v>35</v>
      </c>
      <c r="D11" s="107">
        <v>43</v>
      </c>
      <c r="E11" s="107">
        <v>49</v>
      </c>
      <c r="F11" s="107">
        <v>55</v>
      </c>
      <c r="G11" s="107">
        <v>60</v>
      </c>
      <c r="H11" s="107">
        <v>68</v>
      </c>
      <c r="I11" s="107">
        <v>74</v>
      </c>
      <c r="J11" s="107">
        <v>80</v>
      </c>
      <c r="K11" s="107">
        <v>82</v>
      </c>
      <c r="L11" s="107">
        <v>85</v>
      </c>
      <c r="M11" s="107">
        <v>89</v>
      </c>
      <c r="N11" s="107">
        <v>93</v>
      </c>
      <c r="O11" s="205"/>
    </row>
    <row r="12" spans="1:16">
      <c r="A12" s="176" t="s">
        <v>8</v>
      </c>
      <c r="B12" s="107"/>
      <c r="C12" s="107"/>
      <c r="D12" s="107"/>
      <c r="E12" s="107"/>
      <c r="F12" s="107"/>
      <c r="G12" s="107"/>
      <c r="H12" s="107"/>
      <c r="I12" s="107"/>
      <c r="J12" s="107"/>
      <c r="K12" s="107"/>
      <c r="L12" s="107"/>
      <c r="M12" s="107"/>
      <c r="N12" s="107"/>
      <c r="O12" s="205"/>
    </row>
    <row r="13" spans="1:16">
      <c r="A13" s="176" t="s">
        <v>6</v>
      </c>
      <c r="B13" s="107">
        <v>14</v>
      </c>
      <c r="C13" s="107">
        <v>16</v>
      </c>
      <c r="D13" s="107">
        <v>18</v>
      </c>
      <c r="E13" s="107">
        <v>26</v>
      </c>
      <c r="F13" s="107">
        <v>34</v>
      </c>
      <c r="G13" s="107">
        <v>40</v>
      </c>
      <c r="H13" s="107">
        <v>48</v>
      </c>
      <c r="I13" s="107">
        <v>54</v>
      </c>
      <c r="J13" s="107">
        <v>55</v>
      </c>
      <c r="K13" s="107">
        <v>59</v>
      </c>
      <c r="L13" s="107">
        <v>59</v>
      </c>
      <c r="M13" s="107">
        <v>71</v>
      </c>
      <c r="N13" s="107">
        <v>81</v>
      </c>
      <c r="O13" s="205"/>
    </row>
    <row r="14" spans="1:16">
      <c r="A14" s="176" t="s">
        <v>25</v>
      </c>
      <c r="B14" s="107">
        <v>42</v>
      </c>
      <c r="C14" s="107">
        <v>49</v>
      </c>
      <c r="D14" s="107">
        <v>54</v>
      </c>
      <c r="E14" s="107">
        <v>58</v>
      </c>
      <c r="F14" s="107">
        <v>56</v>
      </c>
      <c r="G14" s="107">
        <v>63</v>
      </c>
      <c r="H14" s="107">
        <v>63</v>
      </c>
      <c r="I14" s="107">
        <v>71</v>
      </c>
      <c r="J14" s="107">
        <v>75</v>
      </c>
      <c r="K14" s="107">
        <v>82</v>
      </c>
      <c r="L14" s="107">
        <v>84</v>
      </c>
      <c r="M14" s="107">
        <v>88</v>
      </c>
      <c r="N14" s="107">
        <v>91</v>
      </c>
      <c r="O14" s="205"/>
    </row>
    <row r="15" spans="1:16">
      <c r="A15" s="176" t="s">
        <v>4</v>
      </c>
      <c r="B15" s="107"/>
      <c r="C15" s="107"/>
      <c r="D15" s="107"/>
      <c r="E15" s="107"/>
      <c r="F15" s="107"/>
      <c r="G15" s="107"/>
      <c r="H15" s="107"/>
      <c r="I15" s="107"/>
      <c r="J15" s="107"/>
      <c r="K15" s="107"/>
      <c r="L15" s="107"/>
      <c r="M15" s="107"/>
      <c r="N15" s="107"/>
      <c r="O15" s="205"/>
    </row>
    <row r="16" spans="1:16">
      <c r="A16" s="176" t="s">
        <v>3</v>
      </c>
      <c r="B16" s="107">
        <v>24</v>
      </c>
      <c r="C16" s="107">
        <v>31</v>
      </c>
      <c r="D16" s="107">
        <v>38</v>
      </c>
      <c r="E16" s="107">
        <v>43</v>
      </c>
      <c r="F16" s="107">
        <v>48</v>
      </c>
      <c r="G16" s="107">
        <v>53</v>
      </c>
      <c r="H16" s="107">
        <v>59</v>
      </c>
      <c r="I16" s="107">
        <v>64</v>
      </c>
      <c r="J16" s="107">
        <v>68</v>
      </c>
      <c r="K16" s="107">
        <v>71</v>
      </c>
      <c r="L16" s="107">
        <v>73</v>
      </c>
      <c r="M16" s="107">
        <v>74</v>
      </c>
      <c r="N16" s="107">
        <v>75</v>
      </c>
      <c r="O16" s="205"/>
    </row>
    <row r="17" spans="1:15">
      <c r="A17" s="176" t="s">
        <v>65</v>
      </c>
      <c r="B17" s="107">
        <v>18</v>
      </c>
      <c r="C17" s="107">
        <v>19</v>
      </c>
      <c r="D17" s="107">
        <v>30</v>
      </c>
      <c r="E17" s="107">
        <v>35</v>
      </c>
      <c r="F17" s="107">
        <v>43</v>
      </c>
      <c r="G17" s="107">
        <v>48</v>
      </c>
      <c r="H17" s="107">
        <v>53</v>
      </c>
      <c r="I17" s="107">
        <v>62</v>
      </c>
      <c r="J17" s="107">
        <v>66</v>
      </c>
      <c r="K17" s="107">
        <v>75</v>
      </c>
      <c r="L17" s="107">
        <v>83</v>
      </c>
      <c r="M17" s="107">
        <v>88</v>
      </c>
      <c r="N17" s="107">
        <v>94</v>
      </c>
      <c r="O17" s="205"/>
    </row>
    <row r="18" spans="1:15">
      <c r="A18" s="176" t="s">
        <v>2</v>
      </c>
      <c r="B18" s="107">
        <v>33</v>
      </c>
      <c r="C18" s="107">
        <v>39</v>
      </c>
      <c r="D18" s="107">
        <v>42</v>
      </c>
      <c r="E18" s="107">
        <v>48</v>
      </c>
      <c r="F18" s="107">
        <v>54</v>
      </c>
      <c r="G18" s="107">
        <v>61</v>
      </c>
      <c r="H18" s="107">
        <v>62</v>
      </c>
      <c r="I18" s="107">
        <v>64</v>
      </c>
      <c r="J18" s="107">
        <v>71</v>
      </c>
      <c r="K18" s="107">
        <v>77</v>
      </c>
      <c r="L18" s="107">
        <v>84</v>
      </c>
      <c r="M18" s="107">
        <v>85</v>
      </c>
      <c r="N18" s="107">
        <v>90</v>
      </c>
      <c r="O18" s="205"/>
    </row>
    <row r="19" spans="1:15" ht="15" thickBot="1">
      <c r="A19" s="187" t="s">
        <v>40</v>
      </c>
      <c r="B19" s="340">
        <v>28</v>
      </c>
      <c r="C19" s="340">
        <v>37</v>
      </c>
      <c r="D19" s="340">
        <v>43</v>
      </c>
      <c r="E19" s="340">
        <v>50</v>
      </c>
      <c r="F19" s="340">
        <v>56</v>
      </c>
      <c r="G19" s="340">
        <v>62</v>
      </c>
      <c r="H19" s="340">
        <v>68</v>
      </c>
      <c r="I19" s="340">
        <v>77</v>
      </c>
      <c r="J19" s="340">
        <v>80</v>
      </c>
      <c r="K19" s="340">
        <v>85</v>
      </c>
      <c r="L19" s="340">
        <v>89</v>
      </c>
      <c r="M19" s="340">
        <v>90</v>
      </c>
      <c r="N19" s="340">
        <v>94</v>
      </c>
      <c r="O19" s="341"/>
    </row>
    <row r="20" spans="1:15">
      <c r="A20" s="150"/>
      <c r="B20" s="24"/>
      <c r="C20" s="24"/>
      <c r="D20" s="24"/>
      <c r="E20" s="24"/>
      <c r="F20" s="24"/>
      <c r="G20" s="24"/>
      <c r="H20" s="24"/>
      <c r="I20" s="24"/>
      <c r="J20" s="24"/>
      <c r="K20" s="24"/>
    </row>
    <row r="21" spans="1:15" ht="15" customHeight="1">
      <c r="A21" s="149" t="s">
        <v>64</v>
      </c>
      <c r="B21" s="24"/>
      <c r="C21" s="24"/>
      <c r="D21" s="24"/>
      <c r="E21" s="24"/>
      <c r="F21" s="24"/>
      <c r="G21" s="24"/>
      <c r="H21" s="24"/>
      <c r="I21" s="24"/>
      <c r="J21" s="24"/>
      <c r="K21" s="24"/>
    </row>
    <row r="22" spans="1:15" ht="30" customHeight="1">
      <c r="A22" s="685" t="s">
        <v>606</v>
      </c>
      <c r="B22" s="685"/>
      <c r="C22" s="685"/>
      <c r="D22" s="685"/>
      <c r="E22" s="685"/>
      <c r="F22" s="685"/>
      <c r="G22" s="685"/>
      <c r="H22" s="685"/>
      <c r="I22" s="685"/>
      <c r="J22" s="685"/>
      <c r="K22" s="685"/>
      <c r="L22" s="685"/>
    </row>
    <row r="23" spans="1:15">
      <c r="A23" t="s">
        <v>68</v>
      </c>
      <c r="B23" s="28"/>
      <c r="C23" s="28"/>
      <c r="D23" s="28"/>
      <c r="E23" s="28"/>
      <c r="F23" s="24"/>
      <c r="G23" s="24"/>
      <c r="H23" s="24"/>
      <c r="I23" s="24"/>
      <c r="J23" s="24"/>
      <c r="K23" s="24"/>
    </row>
    <row r="24" spans="1:15">
      <c r="A24" t="s">
        <v>261</v>
      </c>
      <c r="B24" s="24"/>
      <c r="C24" s="24"/>
      <c r="D24" s="24"/>
      <c r="E24" s="24"/>
      <c r="F24" s="24"/>
      <c r="G24" s="24"/>
      <c r="H24" s="24"/>
      <c r="I24" s="24"/>
      <c r="J24" s="24"/>
      <c r="K24" s="24"/>
    </row>
    <row r="25" spans="1:15">
      <c r="A25" s="24"/>
      <c r="B25" s="24"/>
      <c r="C25" s="24"/>
      <c r="D25" s="24"/>
      <c r="E25" s="24"/>
      <c r="F25" s="24"/>
      <c r="G25" s="24"/>
      <c r="H25" s="24"/>
      <c r="I25" s="24"/>
      <c r="J25" s="24"/>
      <c r="K25" s="24"/>
    </row>
    <row r="26" spans="1:15">
      <c r="A26" s="24"/>
      <c r="B26" s="24"/>
      <c r="C26" s="24"/>
      <c r="D26" s="24"/>
      <c r="E26" s="24"/>
      <c r="F26" s="24"/>
      <c r="G26" s="24"/>
      <c r="H26" s="24"/>
      <c r="I26" s="24"/>
      <c r="J26" s="24"/>
      <c r="K26" s="24"/>
    </row>
    <row r="27" spans="1:15">
      <c r="A27" s="24"/>
      <c r="B27" s="24"/>
      <c r="C27" s="24"/>
      <c r="D27" s="24"/>
      <c r="E27" s="24"/>
      <c r="F27" s="24"/>
      <c r="G27" s="24"/>
      <c r="H27" s="24"/>
      <c r="I27" s="24"/>
      <c r="J27" s="24"/>
      <c r="K27" s="24"/>
    </row>
    <row r="28" spans="1:15">
      <c r="A28" s="24"/>
      <c r="B28" s="24"/>
      <c r="C28" s="24"/>
      <c r="D28" s="24"/>
      <c r="E28" s="24"/>
      <c r="F28" s="24"/>
      <c r="G28" s="24"/>
      <c r="H28" s="24"/>
      <c r="I28" s="24"/>
      <c r="J28" s="24"/>
      <c r="K28" s="24"/>
    </row>
    <row r="29" spans="1:15">
      <c r="A29" s="24"/>
      <c r="B29" s="24"/>
      <c r="C29" s="24"/>
      <c r="D29" s="24"/>
      <c r="E29" s="24"/>
      <c r="F29" s="24"/>
      <c r="G29" s="24"/>
      <c r="H29" s="24"/>
      <c r="I29" s="24"/>
      <c r="J29" s="24"/>
      <c r="K29" s="24"/>
    </row>
    <row r="30" spans="1:15">
      <c r="A30" s="24"/>
      <c r="B30" s="24"/>
      <c r="C30" s="24"/>
      <c r="D30" s="24"/>
      <c r="E30" s="24"/>
      <c r="F30" s="24"/>
      <c r="G30" s="24"/>
      <c r="H30" s="24"/>
      <c r="I30" s="24"/>
      <c r="J30" s="24"/>
      <c r="K30" s="24"/>
    </row>
    <row r="31" spans="1:15">
      <c r="A31" s="24"/>
      <c r="B31" s="24"/>
      <c r="C31" s="24"/>
      <c r="D31" s="24"/>
      <c r="E31" s="24"/>
      <c r="F31" s="24"/>
      <c r="G31" s="24"/>
      <c r="H31" s="24"/>
      <c r="I31" s="24"/>
      <c r="J31" s="24"/>
      <c r="K31" s="24"/>
    </row>
    <row r="32" spans="1:15">
      <c r="A32" s="24"/>
      <c r="B32" s="24"/>
      <c r="C32" s="24"/>
      <c r="D32" s="24"/>
      <c r="E32" s="24"/>
      <c r="F32" s="24"/>
      <c r="G32" s="24"/>
      <c r="H32" s="24"/>
      <c r="I32" s="24"/>
      <c r="J32" s="24"/>
      <c r="K32" s="24"/>
    </row>
    <row r="33" spans="1:11">
      <c r="A33" s="24"/>
      <c r="B33" s="24"/>
      <c r="C33" s="24"/>
      <c r="D33" s="24"/>
      <c r="E33" s="24"/>
      <c r="F33" s="24"/>
      <c r="G33" s="24"/>
      <c r="H33" s="24"/>
      <c r="I33" s="24"/>
      <c r="J33" s="24"/>
      <c r="K33" s="24"/>
    </row>
    <row r="34" spans="1:11">
      <c r="A34" s="24"/>
      <c r="B34" s="24"/>
      <c r="C34" s="24"/>
      <c r="D34" s="24"/>
      <c r="E34" s="24"/>
      <c r="F34" s="24"/>
      <c r="G34" s="24"/>
      <c r="H34" s="24"/>
      <c r="I34" s="24"/>
      <c r="J34" s="24"/>
      <c r="K34" s="24"/>
    </row>
    <row r="35" spans="1:11">
      <c r="A35" s="24"/>
      <c r="B35" s="24"/>
      <c r="C35" s="24"/>
      <c r="D35" s="24"/>
      <c r="E35" s="24"/>
      <c r="F35" s="24"/>
      <c r="G35" s="24"/>
      <c r="H35" s="24"/>
      <c r="I35" s="24"/>
      <c r="J35" s="24"/>
      <c r="K35" s="24"/>
    </row>
    <row r="36" spans="1:11">
      <c r="A36" s="24"/>
      <c r="B36" s="24"/>
      <c r="C36" s="24"/>
      <c r="D36" s="24"/>
      <c r="E36" s="24"/>
      <c r="F36" s="24"/>
      <c r="G36" s="24"/>
      <c r="H36" s="24"/>
      <c r="I36" s="24"/>
      <c r="J36" s="24"/>
      <c r="K36" s="24"/>
    </row>
  </sheetData>
  <mergeCells count="1">
    <mergeCell ref="A22:L22"/>
  </mergeCells>
  <hyperlinks>
    <hyperlink ref="P7" location="Content!B37" display="Back to Content Page" xr:uid="{00000000-0004-0000-5E00-000000000000}"/>
  </hyperlinks>
  <pageMargins left="0.7" right="0.7" top="0.75" bottom="0.75" header="0.3" footer="0.3"/>
  <pageSetup orientation="landscape" r:id="rId1"/>
  <headerFoot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Q33"/>
  <sheetViews>
    <sheetView zoomScaleNormal="100" workbookViewId="0">
      <selection activeCell="A26" sqref="A26"/>
    </sheetView>
  </sheetViews>
  <sheetFormatPr defaultColWidth="9.21875" defaultRowHeight="14.4"/>
  <cols>
    <col min="1" max="1" width="34.77734375" customWidth="1"/>
    <col min="2" max="16" width="7" customWidth="1"/>
  </cols>
  <sheetData>
    <row r="1" spans="1:17">
      <c r="A1" s="32" t="s">
        <v>602</v>
      </c>
      <c r="B1" s="24"/>
      <c r="C1" s="24"/>
      <c r="D1" s="24"/>
      <c r="E1" s="24"/>
      <c r="F1" s="24"/>
      <c r="G1" s="24"/>
      <c r="H1" s="24"/>
      <c r="I1" s="24"/>
      <c r="J1" s="24"/>
      <c r="K1" s="24"/>
    </row>
    <row r="2" spans="1:17" ht="15" thickBot="1">
      <c r="A2" s="24"/>
      <c r="B2" s="24"/>
      <c r="C2" s="24"/>
      <c r="D2" s="24"/>
      <c r="E2" s="24"/>
      <c r="F2" s="24"/>
      <c r="G2" s="24"/>
      <c r="H2" s="24"/>
      <c r="I2" s="24"/>
      <c r="J2" s="24"/>
      <c r="K2" s="24"/>
    </row>
    <row r="3" spans="1:17">
      <c r="A3" s="334" t="s">
        <v>63</v>
      </c>
      <c r="B3" s="172">
        <v>2000</v>
      </c>
      <c r="C3" s="172">
        <v>2010</v>
      </c>
      <c r="D3" s="172">
        <v>2011</v>
      </c>
      <c r="E3" s="172">
        <v>2012</v>
      </c>
      <c r="F3" s="172">
        <v>2013</v>
      </c>
      <c r="G3" s="209">
        <v>2014</v>
      </c>
      <c r="H3" s="209">
        <v>2015</v>
      </c>
      <c r="I3" s="209">
        <v>2016</v>
      </c>
      <c r="J3" s="209">
        <v>2017</v>
      </c>
      <c r="K3" s="209">
        <v>2018</v>
      </c>
      <c r="L3" s="209">
        <v>2019</v>
      </c>
      <c r="M3" s="209">
        <v>2020</v>
      </c>
      <c r="N3" s="209">
        <v>2021</v>
      </c>
      <c r="O3" s="209">
        <v>2022</v>
      </c>
      <c r="P3" s="180">
        <v>2023</v>
      </c>
    </row>
    <row r="4" spans="1:17">
      <c r="A4" s="176" t="s">
        <v>14</v>
      </c>
      <c r="B4" s="115">
        <v>222.39</v>
      </c>
      <c r="C4" s="115">
        <v>170.90898616446401</v>
      </c>
      <c r="D4" s="115">
        <v>157.305015946173</v>
      </c>
      <c r="E4" s="115">
        <v>153.01950604669801</v>
      </c>
      <c r="F4" s="115">
        <v>157.943958546376</v>
      </c>
      <c r="G4" s="115">
        <v>163.70845598491599</v>
      </c>
      <c r="H4" s="115">
        <v>174.33442881257301</v>
      </c>
      <c r="I4" s="115">
        <v>190.11138015059399</v>
      </c>
      <c r="J4" s="115">
        <v>215.56732070056299</v>
      </c>
      <c r="K4" s="115">
        <v>231.933220718402</v>
      </c>
      <c r="L4" s="115">
        <v>242.42689867967701</v>
      </c>
      <c r="M4" s="115">
        <v>244.01392273643501</v>
      </c>
      <c r="N4" s="115">
        <v>246.27965356603301</v>
      </c>
      <c r="O4" s="115">
        <v>235.92449439697501</v>
      </c>
      <c r="P4" s="181"/>
    </row>
    <row r="5" spans="1:17">
      <c r="A5" s="176" t="s">
        <v>13</v>
      </c>
      <c r="B5" s="115">
        <v>22.82</v>
      </c>
      <c r="C5" s="115">
        <v>1.6073773500412101</v>
      </c>
      <c r="D5" s="115">
        <v>0.482039096056538</v>
      </c>
      <c r="E5" s="115">
        <v>0.21077986469874099</v>
      </c>
      <c r="F5" s="107">
        <v>0.2</v>
      </c>
      <c r="G5" s="115">
        <v>0.2</v>
      </c>
      <c r="H5" s="107">
        <v>0.6</v>
      </c>
      <c r="I5" s="107">
        <v>0.2</v>
      </c>
      <c r="J5" s="107">
        <v>0.3</v>
      </c>
      <c r="K5" s="107">
        <v>0.8</v>
      </c>
      <c r="L5" s="107">
        <v>0.2</v>
      </c>
      <c r="M5" s="107">
        <v>0.4</v>
      </c>
      <c r="N5" s="107">
        <v>0.3</v>
      </c>
      <c r="O5" s="107">
        <v>0.2</v>
      </c>
      <c r="P5" s="181">
        <v>0.2</v>
      </c>
      <c r="Q5" s="48" t="s">
        <v>12</v>
      </c>
    </row>
    <row r="6" spans="1:17">
      <c r="A6" s="176" t="s">
        <v>259</v>
      </c>
      <c r="B6" s="115">
        <v>65.099999999999994</v>
      </c>
      <c r="C6" s="115">
        <v>55.696133068302402</v>
      </c>
      <c r="D6" s="115">
        <v>37.094576544873597</v>
      </c>
      <c r="E6" s="115">
        <v>72.806634402303402</v>
      </c>
      <c r="F6" s="115">
        <v>76.003048357647302</v>
      </c>
      <c r="G6" s="115">
        <v>3.0827917807145702</v>
      </c>
      <c r="H6" s="115">
        <v>2.5800585032373999</v>
      </c>
      <c r="I6" s="115">
        <v>1.9658765638568201</v>
      </c>
      <c r="J6" s="115">
        <v>5.1151163767750596</v>
      </c>
      <c r="K6" s="115">
        <v>19.561697408133099</v>
      </c>
      <c r="L6" s="115">
        <v>22.249445628620499</v>
      </c>
      <c r="M6" s="115">
        <v>5.6390371213869104</v>
      </c>
      <c r="N6" s="115">
        <v>12.8245854252244</v>
      </c>
      <c r="O6" s="115">
        <v>24.707985668770799</v>
      </c>
      <c r="P6" s="181"/>
      <c r="Q6" s="48"/>
    </row>
    <row r="7" spans="1:17">
      <c r="A7" s="176" t="s">
        <v>85</v>
      </c>
      <c r="B7" s="115">
        <v>463.53</v>
      </c>
      <c r="C7" s="115">
        <v>384.67642485932203</v>
      </c>
      <c r="D7" s="115">
        <v>361.568483313027</v>
      </c>
      <c r="E7" s="115">
        <v>333.65787357683098</v>
      </c>
      <c r="F7" s="115">
        <v>307.60064821105999</v>
      </c>
      <c r="G7" s="115">
        <v>294.12986424882303</v>
      </c>
      <c r="H7" s="115">
        <v>298.75812299960302</v>
      </c>
      <c r="I7" s="115">
        <v>305.24503353613198</v>
      </c>
      <c r="J7" s="115">
        <v>317.119333003588</v>
      </c>
      <c r="K7" s="115">
        <v>328.65566976935997</v>
      </c>
      <c r="L7" s="115">
        <v>330.001245288348</v>
      </c>
      <c r="M7" s="115">
        <v>326.74862531346298</v>
      </c>
      <c r="N7" s="115">
        <v>320.99780466205902</v>
      </c>
      <c r="O7" s="115">
        <v>309.60670237153698</v>
      </c>
      <c r="P7" s="181"/>
    </row>
    <row r="8" spans="1:17">
      <c r="A8" s="176" t="s">
        <v>258</v>
      </c>
      <c r="B8" s="115">
        <v>2.65</v>
      </c>
      <c r="C8" s="115">
        <v>0.87019485221298998</v>
      </c>
      <c r="D8" s="115">
        <v>1.22454386548757</v>
      </c>
      <c r="E8" s="115">
        <v>1.3142504595056601</v>
      </c>
      <c r="F8" s="115">
        <v>2.3249204002184398</v>
      </c>
      <c r="G8" s="115">
        <v>1.2339726305505001</v>
      </c>
      <c r="H8" s="115">
        <v>1.00156849405673</v>
      </c>
      <c r="I8" s="115">
        <v>0.78147955962063897</v>
      </c>
      <c r="J8" s="115">
        <v>1.3648108341165499</v>
      </c>
      <c r="K8" s="115">
        <v>2.1112954305534601</v>
      </c>
      <c r="L8" s="115">
        <v>0.76948679505696305</v>
      </c>
      <c r="M8" s="115">
        <v>0.70481543213050901</v>
      </c>
      <c r="N8" s="115">
        <v>1.5127233513562099</v>
      </c>
      <c r="O8" s="115">
        <v>0.63602076875295399</v>
      </c>
      <c r="P8" s="181"/>
    </row>
    <row r="9" spans="1:17">
      <c r="A9" s="176" t="s">
        <v>11</v>
      </c>
      <c r="B9" s="115"/>
      <c r="C9" s="115"/>
      <c r="D9" s="115"/>
      <c r="E9" s="115"/>
      <c r="F9" s="115"/>
      <c r="G9" s="115"/>
      <c r="H9" s="115"/>
      <c r="I9" s="115"/>
      <c r="J9" s="115"/>
      <c r="K9" s="115"/>
      <c r="L9" s="115"/>
      <c r="M9" s="115"/>
      <c r="N9" s="115"/>
      <c r="O9" s="115"/>
      <c r="P9" s="181"/>
    </row>
    <row r="10" spans="1:17">
      <c r="A10" s="176" t="s">
        <v>10</v>
      </c>
      <c r="B10" s="115">
        <v>57.31</v>
      </c>
      <c r="C10" s="115">
        <v>41.118119822270899</v>
      </c>
      <c r="D10" s="115">
        <v>36.850374872058801</v>
      </c>
      <c r="E10" s="115">
        <v>69.432001058945602</v>
      </c>
      <c r="F10" s="115">
        <v>63.476658880810596</v>
      </c>
      <c r="G10" s="115">
        <v>44.5276291981789</v>
      </c>
      <c r="H10" s="115">
        <v>94.400881545111901</v>
      </c>
      <c r="I10" s="115">
        <v>55.231131435490802</v>
      </c>
      <c r="J10" s="115">
        <v>75.329633204891394</v>
      </c>
      <c r="K10" s="115">
        <v>71.569855929292899</v>
      </c>
      <c r="L10" s="115">
        <v>73.296777620738695</v>
      </c>
      <c r="M10" s="115">
        <v>142.104516903632</v>
      </c>
      <c r="N10" s="115">
        <v>170.27487396791199</v>
      </c>
      <c r="O10" s="115">
        <v>120.206415609714</v>
      </c>
      <c r="P10" s="181"/>
    </row>
    <row r="11" spans="1:17">
      <c r="A11" s="176" t="s">
        <v>9</v>
      </c>
      <c r="B11" s="115">
        <v>498.54</v>
      </c>
      <c r="C11" s="115">
        <v>381.52011132715199</v>
      </c>
      <c r="D11" s="115">
        <v>367.75329665853099</v>
      </c>
      <c r="E11" s="115">
        <v>324.32267473259998</v>
      </c>
      <c r="F11" s="115">
        <v>292.40135976948199</v>
      </c>
      <c r="G11" s="115">
        <v>264.18703619123897</v>
      </c>
      <c r="H11" s="115">
        <v>242.43680626570401</v>
      </c>
      <c r="I11" s="115">
        <v>226.90706176348499</v>
      </c>
      <c r="J11" s="115">
        <v>218.75947924654599</v>
      </c>
      <c r="K11" s="115">
        <v>210.122134917664</v>
      </c>
      <c r="L11" s="115">
        <v>204.96417724261701</v>
      </c>
      <c r="M11" s="115">
        <v>219.46729792858201</v>
      </c>
      <c r="N11" s="115">
        <v>219.166141018823</v>
      </c>
      <c r="O11" s="115">
        <v>219.166141018823</v>
      </c>
      <c r="P11" s="181"/>
    </row>
    <row r="12" spans="1:17">
      <c r="A12" s="176" t="s">
        <v>8</v>
      </c>
      <c r="B12" s="115"/>
      <c r="C12" s="115"/>
      <c r="D12" s="115"/>
      <c r="E12" s="115"/>
      <c r="F12" s="115"/>
      <c r="G12" s="115"/>
      <c r="H12" s="115"/>
      <c r="I12" s="115"/>
      <c r="J12" s="115"/>
      <c r="K12" s="115"/>
      <c r="L12" s="115"/>
      <c r="M12" s="115"/>
      <c r="N12" s="115"/>
      <c r="O12" s="115"/>
      <c r="P12" s="181"/>
    </row>
    <row r="13" spans="1:17">
      <c r="A13" s="176" t="s">
        <v>6</v>
      </c>
      <c r="B13" s="115">
        <v>457.36</v>
      </c>
      <c r="C13" s="115">
        <v>373.64228678474302</v>
      </c>
      <c r="D13" s="115">
        <v>370.67913782668802</v>
      </c>
      <c r="E13" s="115">
        <v>370.404553943439</v>
      </c>
      <c r="F13" s="115">
        <v>368.95774119573298</v>
      </c>
      <c r="G13" s="115">
        <v>358.04239719457598</v>
      </c>
      <c r="H13" s="115">
        <v>349.808216189652</v>
      </c>
      <c r="I13" s="115">
        <v>339.74042633269198</v>
      </c>
      <c r="J13" s="115">
        <v>328.876659815523</v>
      </c>
      <c r="K13" s="115">
        <v>321.88571472461899</v>
      </c>
      <c r="L13" s="115">
        <v>310.22681541416603</v>
      </c>
      <c r="M13" s="115">
        <v>314.89564516791199</v>
      </c>
      <c r="N13" s="115">
        <v>315.88182362779202</v>
      </c>
      <c r="O13" s="115">
        <v>316.74327177000299</v>
      </c>
      <c r="P13" s="181"/>
    </row>
    <row r="14" spans="1:17">
      <c r="A14" s="176" t="s">
        <v>25</v>
      </c>
      <c r="B14" s="115">
        <v>70.66</v>
      </c>
      <c r="C14" s="115">
        <v>1.55434568648067</v>
      </c>
      <c r="D14" s="115">
        <v>1.82683581638055</v>
      </c>
      <c r="E14" s="115">
        <v>3.1765332948933098</v>
      </c>
      <c r="F14" s="115">
        <v>4.4827237404340696</v>
      </c>
      <c r="G14" s="115">
        <v>14.480038553523899</v>
      </c>
      <c r="H14" s="115">
        <v>8.3073200669354108</v>
      </c>
      <c r="I14" s="115">
        <v>17.3802706923477</v>
      </c>
      <c r="J14" s="115">
        <v>47.5025148546925</v>
      </c>
      <c r="K14" s="115">
        <v>26.298397283488701</v>
      </c>
      <c r="L14" s="115">
        <v>2.93765830785732</v>
      </c>
      <c r="M14" s="115">
        <v>10.2200664972433</v>
      </c>
      <c r="N14" s="115">
        <v>10.6169026946577</v>
      </c>
      <c r="O14" s="115">
        <v>8.2902876718043306</v>
      </c>
      <c r="P14" s="181"/>
    </row>
    <row r="15" spans="1:17">
      <c r="A15" s="176" t="s">
        <v>4</v>
      </c>
      <c r="B15" s="115"/>
      <c r="C15" s="115"/>
      <c r="D15" s="115"/>
      <c r="E15" s="115"/>
      <c r="F15" s="115"/>
      <c r="G15" s="115"/>
      <c r="H15" s="115"/>
      <c r="I15" s="115"/>
      <c r="J15" s="115"/>
      <c r="K15" s="115"/>
      <c r="L15" s="115"/>
      <c r="M15" s="115"/>
      <c r="N15" s="115"/>
      <c r="O15" s="115"/>
      <c r="P15" s="181"/>
    </row>
    <row r="16" spans="1:17">
      <c r="A16" s="176" t="s">
        <v>3</v>
      </c>
      <c r="B16" s="115">
        <v>3.94</v>
      </c>
      <c r="C16" s="115">
        <v>1.55643766563702</v>
      </c>
      <c r="D16" s="115">
        <v>1.88126914924532</v>
      </c>
      <c r="E16" s="115">
        <v>1.2458361581506301</v>
      </c>
      <c r="F16" s="115">
        <v>1.6046817727640701</v>
      </c>
      <c r="G16" s="115">
        <v>2.1386983814045601</v>
      </c>
      <c r="H16" s="115">
        <v>0.88749295320930999</v>
      </c>
      <c r="I16" s="115">
        <v>0.76618682658460902</v>
      </c>
      <c r="J16" s="115">
        <v>4.1279139566252097</v>
      </c>
      <c r="K16" s="115">
        <v>1.66760755170551</v>
      </c>
      <c r="L16" s="115">
        <v>0.82996123920908405</v>
      </c>
      <c r="M16" s="115">
        <v>0.758988822133699</v>
      </c>
      <c r="N16" s="115">
        <v>0.50040198847492701</v>
      </c>
      <c r="O16" s="115">
        <v>0.34110329803312101</v>
      </c>
      <c r="P16" s="181"/>
    </row>
    <row r="17" spans="1:16">
      <c r="A17" s="176" t="s">
        <v>65</v>
      </c>
      <c r="B17" s="115">
        <v>295.07</v>
      </c>
      <c r="C17" s="115">
        <v>141.00672907220201</v>
      </c>
      <c r="D17" s="115">
        <v>130.30228434864901</v>
      </c>
      <c r="E17" s="115">
        <v>121.963177771896</v>
      </c>
      <c r="F17" s="115">
        <v>129.97233260548199</v>
      </c>
      <c r="G17" s="115">
        <v>143.05063636101701</v>
      </c>
      <c r="H17" s="115">
        <v>141.38899348082199</v>
      </c>
      <c r="I17" s="115">
        <v>132.59460164921001</v>
      </c>
      <c r="J17" s="115">
        <v>124.198447147523</v>
      </c>
      <c r="K17" s="115">
        <v>115.10338946626101</v>
      </c>
      <c r="L17" s="115">
        <v>110.863169751496</v>
      </c>
      <c r="M17" s="115">
        <v>117.346962588802</v>
      </c>
      <c r="N17" s="115">
        <v>120.51960284037</v>
      </c>
      <c r="O17" s="115">
        <v>121.529216546499</v>
      </c>
      <c r="P17" s="181"/>
    </row>
    <row r="18" spans="1:16">
      <c r="A18" s="176" t="s">
        <v>2</v>
      </c>
      <c r="B18" s="115">
        <v>265.13</v>
      </c>
      <c r="C18" s="115">
        <v>165.79870514148499</v>
      </c>
      <c r="D18" s="115">
        <v>176.421338452892</v>
      </c>
      <c r="E18" s="115">
        <v>196.78204811532399</v>
      </c>
      <c r="F18" s="115">
        <v>223.81768110432199</v>
      </c>
      <c r="G18" s="115">
        <v>228.701889775777</v>
      </c>
      <c r="H18" s="115">
        <v>214.84130886872001</v>
      </c>
      <c r="I18" s="115">
        <v>200.70604536884801</v>
      </c>
      <c r="J18" s="115">
        <v>185.42473043499601</v>
      </c>
      <c r="K18" s="115">
        <v>183.451155680916</v>
      </c>
      <c r="L18" s="115">
        <v>179.138179011251</v>
      </c>
      <c r="M18" s="115">
        <v>176.77272841583201</v>
      </c>
      <c r="N18" s="115">
        <v>179.34990810924799</v>
      </c>
      <c r="O18" s="115">
        <v>180.410553153123</v>
      </c>
      <c r="P18" s="181"/>
    </row>
    <row r="19" spans="1:16" ht="15" thickBot="1">
      <c r="A19" s="187" t="s">
        <v>40</v>
      </c>
      <c r="B19" s="182">
        <v>136</v>
      </c>
      <c r="C19" s="182">
        <v>49</v>
      </c>
      <c r="D19" s="182">
        <v>25</v>
      </c>
      <c r="E19" s="182">
        <v>22</v>
      </c>
      <c r="F19" s="182">
        <v>29</v>
      </c>
      <c r="G19" s="182">
        <v>39</v>
      </c>
      <c r="H19" s="182">
        <v>29</v>
      </c>
      <c r="I19" s="182">
        <v>21</v>
      </c>
      <c r="J19" s="182">
        <v>34</v>
      </c>
      <c r="K19" s="182">
        <v>19</v>
      </c>
      <c r="L19" s="182">
        <v>22</v>
      </c>
      <c r="M19" s="182">
        <v>32</v>
      </c>
      <c r="N19" s="182">
        <v>9.1999999999999993</v>
      </c>
      <c r="O19" s="182">
        <v>9.4</v>
      </c>
      <c r="P19" s="183"/>
    </row>
    <row r="20" spans="1:16">
      <c r="A20" s="150"/>
      <c r="B20" s="24"/>
      <c r="C20" s="24"/>
      <c r="D20" s="24"/>
      <c r="E20" s="24"/>
      <c r="F20" s="24"/>
      <c r="G20" s="24"/>
      <c r="H20" s="24"/>
      <c r="I20" s="24"/>
      <c r="J20" s="24"/>
      <c r="K20" s="24"/>
    </row>
    <row r="21" spans="1:16" ht="14.7" customHeight="1">
      <c r="A21" s="149" t="s">
        <v>71</v>
      </c>
      <c r="B21" s="28"/>
      <c r="C21" s="28"/>
      <c r="D21" s="28"/>
      <c r="E21" s="28"/>
      <c r="F21" s="28"/>
      <c r="G21" s="28"/>
      <c r="H21" s="24"/>
      <c r="I21" s="24"/>
      <c r="J21" s="24"/>
      <c r="K21" s="24"/>
    </row>
    <row r="22" spans="1:16">
      <c r="A22" s="685" t="s">
        <v>606</v>
      </c>
      <c r="B22" s="685"/>
      <c r="C22" s="685"/>
      <c r="D22" s="685"/>
      <c r="E22" s="685"/>
      <c r="F22" s="685"/>
      <c r="G22" s="685"/>
      <c r="H22" s="685"/>
      <c r="I22" s="685"/>
      <c r="J22" s="685"/>
      <c r="K22" s="685"/>
      <c r="L22" s="685"/>
    </row>
    <row r="23" spans="1:16" ht="15" customHeight="1">
      <c r="A23" s="685"/>
      <c r="B23" s="685"/>
      <c r="C23" s="685"/>
      <c r="D23" s="685"/>
      <c r="E23" s="685"/>
      <c r="F23" s="685"/>
      <c r="G23" s="685"/>
      <c r="H23" s="685"/>
      <c r="I23" s="685"/>
      <c r="J23" s="685"/>
      <c r="K23" s="685"/>
      <c r="L23" s="685"/>
    </row>
    <row r="24" spans="1:16" ht="15" customHeight="1">
      <c r="A24" s="685"/>
      <c r="B24" s="685"/>
      <c r="C24" s="685"/>
      <c r="D24" s="685"/>
      <c r="E24" s="685"/>
      <c r="F24" s="685"/>
      <c r="G24" s="685"/>
      <c r="H24" s="685"/>
      <c r="I24" s="685"/>
      <c r="J24" s="685"/>
      <c r="K24" s="685"/>
      <c r="L24" s="685"/>
    </row>
    <row r="25" spans="1:16" ht="3.6" customHeight="1">
      <c r="A25" s="685"/>
      <c r="B25" s="685"/>
      <c r="C25" s="685"/>
      <c r="D25" s="685"/>
      <c r="E25" s="685"/>
      <c r="F25" s="685"/>
      <c r="G25" s="685"/>
      <c r="H25" s="685"/>
      <c r="I25" s="685"/>
      <c r="J25" s="685"/>
      <c r="K25" s="685"/>
      <c r="L25" s="685"/>
    </row>
    <row r="26" spans="1:16" ht="14.7" customHeight="1">
      <c r="A26" s="155" t="s">
        <v>608</v>
      </c>
      <c r="B26" s="151"/>
      <c r="C26" s="151"/>
      <c r="D26" s="151"/>
      <c r="E26" s="151"/>
      <c r="F26" s="151"/>
      <c r="G26" s="151"/>
      <c r="H26" s="151"/>
      <c r="I26" s="151"/>
      <c r="J26" s="151"/>
      <c r="K26" s="151"/>
      <c r="L26" s="151"/>
    </row>
    <row r="27" spans="1:16">
      <c r="A27" s="151"/>
      <c r="B27" s="151"/>
      <c r="C27" s="151"/>
      <c r="D27" s="151"/>
      <c r="E27" s="151"/>
      <c r="F27" s="151"/>
      <c r="G27" s="151"/>
      <c r="H27" s="151"/>
      <c r="I27" s="151"/>
      <c r="J27" s="151"/>
      <c r="K27" s="151"/>
      <c r="L27" s="151"/>
    </row>
    <row r="28" spans="1:16">
      <c r="A28" s="151"/>
      <c r="B28" s="151"/>
      <c r="C28" s="151"/>
      <c r="D28" s="151"/>
      <c r="E28" s="151"/>
      <c r="F28" s="151"/>
      <c r="G28" s="151"/>
      <c r="H28" s="151"/>
      <c r="I28" s="151"/>
      <c r="J28" s="151"/>
      <c r="K28" s="151"/>
      <c r="L28" s="151"/>
    </row>
    <row r="29" spans="1:16" ht="26.25" customHeight="1">
      <c r="A29" s="151"/>
      <c r="B29" s="151"/>
      <c r="C29" s="151"/>
      <c r="D29" s="151"/>
      <c r="E29" s="151"/>
      <c r="F29" s="151"/>
      <c r="G29" s="151"/>
      <c r="H29" s="151"/>
      <c r="I29" s="151"/>
      <c r="J29" s="151"/>
      <c r="K29" s="151"/>
      <c r="L29" s="151"/>
    </row>
    <row r="30" spans="1:16">
      <c r="G30" s="24"/>
      <c r="H30" s="24"/>
    </row>
    <row r="31" spans="1:16">
      <c r="G31" s="24"/>
      <c r="H31" s="24"/>
    </row>
    <row r="32" spans="1:16">
      <c r="G32" s="24"/>
      <c r="H32" s="24"/>
    </row>
    <row r="33" spans="7:8">
      <c r="G33" s="24"/>
      <c r="H33" s="24"/>
    </row>
  </sheetData>
  <mergeCells count="1">
    <mergeCell ref="A22:L25"/>
  </mergeCells>
  <hyperlinks>
    <hyperlink ref="Q5" location="Content!B37" display="Back to Content Page" xr:uid="{00000000-0004-0000-5F00-000000000000}"/>
  </hyperlinks>
  <pageMargins left="0.7" right="0.7" top="0.75" bottom="0.75" header="0.3" footer="0.3"/>
  <pageSetup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3"/>
  <sheetViews>
    <sheetView zoomScale="96" zoomScaleNormal="96" workbookViewId="0">
      <selection activeCell="D24" sqref="D24"/>
    </sheetView>
  </sheetViews>
  <sheetFormatPr defaultColWidth="9.21875" defaultRowHeight="14.4"/>
  <cols>
    <col min="1" max="1" width="33.77734375" customWidth="1"/>
    <col min="2" max="25" width="16.21875" customWidth="1"/>
  </cols>
  <sheetData>
    <row r="1" spans="1:20" s="51" customFormat="1" ht="15" customHeight="1">
      <c r="A1" s="29" t="s">
        <v>778</v>
      </c>
      <c r="B1" s="32"/>
      <c r="C1" s="167"/>
      <c r="D1" s="167"/>
      <c r="E1" s="167"/>
      <c r="F1" s="167"/>
      <c r="G1" s="167"/>
      <c r="H1" s="167"/>
      <c r="I1" s="167"/>
      <c r="J1" s="167"/>
      <c r="K1" s="167"/>
      <c r="L1" s="167"/>
      <c r="M1" s="167"/>
      <c r="N1" s="167"/>
      <c r="O1" s="29"/>
      <c r="P1" s="29"/>
      <c r="Q1" s="29"/>
      <c r="R1" s="29"/>
      <c r="S1" s="29"/>
      <c r="T1" s="29"/>
    </row>
    <row r="2" spans="1:20" ht="15" customHeight="1">
      <c r="A2" s="168"/>
      <c r="B2" s="168"/>
      <c r="C2" s="167"/>
      <c r="D2" s="167"/>
      <c r="E2" s="167"/>
      <c r="F2" s="167"/>
      <c r="G2" s="167"/>
      <c r="H2" s="167"/>
      <c r="I2" s="167"/>
      <c r="J2" s="167"/>
      <c r="K2" s="167"/>
      <c r="L2" s="167"/>
      <c r="M2" s="167"/>
      <c r="N2" s="167"/>
      <c r="O2" s="24"/>
      <c r="P2" s="24"/>
      <c r="Q2" s="24"/>
      <c r="R2" s="24"/>
      <c r="S2" s="24"/>
      <c r="T2" s="24"/>
    </row>
    <row r="3" spans="1:20">
      <c r="A3" s="569" t="s">
        <v>521</v>
      </c>
      <c r="B3" s="570">
        <v>2013</v>
      </c>
      <c r="C3" s="570">
        <v>2014</v>
      </c>
      <c r="D3" s="570">
        <v>2015</v>
      </c>
      <c r="E3" s="570">
        <v>2016</v>
      </c>
      <c r="F3" s="570">
        <v>2017</v>
      </c>
      <c r="G3" s="570">
        <v>2018</v>
      </c>
      <c r="H3" s="570">
        <v>2019</v>
      </c>
      <c r="I3" s="570">
        <v>2020</v>
      </c>
      <c r="J3" s="570">
        <v>2021</v>
      </c>
      <c r="K3" s="570">
        <v>2022</v>
      </c>
      <c r="L3" s="570">
        <v>2023</v>
      </c>
      <c r="M3" s="48" t="s">
        <v>12</v>
      </c>
      <c r="N3" s="50"/>
    </row>
    <row r="4" spans="1:20">
      <c r="A4" s="571" t="s">
        <v>14</v>
      </c>
      <c r="B4" s="568">
        <v>25080</v>
      </c>
      <c r="C4" s="568">
        <v>25901</v>
      </c>
      <c r="D4" s="568">
        <v>26681</v>
      </c>
      <c r="E4" s="568">
        <v>27503</v>
      </c>
      <c r="F4" s="568">
        <v>28359</v>
      </c>
      <c r="G4" s="568">
        <v>29250</v>
      </c>
      <c r="H4" s="568">
        <v>30175</v>
      </c>
      <c r="I4" s="568">
        <v>31127</v>
      </c>
      <c r="J4" s="568">
        <v>32097</v>
      </c>
      <c r="K4" s="568">
        <v>33086</v>
      </c>
      <c r="L4" s="568">
        <v>34094</v>
      </c>
      <c r="N4" s="50"/>
    </row>
    <row r="5" spans="1:20">
      <c r="A5" s="571" t="s">
        <v>13</v>
      </c>
      <c r="B5" s="568">
        <v>2110.1</v>
      </c>
      <c r="C5" s="568">
        <v>2149.3000000000002</v>
      </c>
      <c r="D5" s="568">
        <v>2185.9</v>
      </c>
      <c r="E5" s="568">
        <v>2219.6999999999998</v>
      </c>
      <c r="F5" s="568">
        <v>2254</v>
      </c>
      <c r="G5" s="568">
        <v>2288.6999999999998</v>
      </c>
      <c r="H5" s="568">
        <v>2323.5</v>
      </c>
      <c r="I5" s="568">
        <v>2374.6970000000001</v>
      </c>
      <c r="J5" s="568">
        <v>2410.3000000000002</v>
      </c>
      <c r="K5" s="568">
        <v>2445.6999999999998</v>
      </c>
      <c r="L5" s="568">
        <v>2480.8000000000002</v>
      </c>
      <c r="N5" s="50"/>
      <c r="P5" s="7"/>
    </row>
    <row r="6" spans="1:20">
      <c r="A6" s="571" t="s">
        <v>522</v>
      </c>
      <c r="B6" s="568">
        <v>744</v>
      </c>
      <c r="C6" s="568">
        <v>764</v>
      </c>
      <c r="D6" s="568">
        <v>785</v>
      </c>
      <c r="E6" s="568">
        <v>806</v>
      </c>
      <c r="F6" s="568">
        <v>758</v>
      </c>
      <c r="G6" s="568">
        <v>776</v>
      </c>
      <c r="H6" s="568">
        <v>794</v>
      </c>
      <c r="I6" s="568">
        <v>813</v>
      </c>
      <c r="J6" s="568">
        <v>832</v>
      </c>
      <c r="K6" s="568">
        <v>851</v>
      </c>
      <c r="L6" s="568" t="s">
        <v>7</v>
      </c>
      <c r="N6" s="50"/>
    </row>
    <row r="7" spans="1:20">
      <c r="A7" s="571" t="s">
        <v>523</v>
      </c>
      <c r="B7" s="568">
        <v>80462</v>
      </c>
      <c r="C7" s="568">
        <v>83197</v>
      </c>
      <c r="D7" s="568">
        <v>86025.626847758875</v>
      </c>
      <c r="E7" s="568">
        <v>89216</v>
      </c>
      <c r="F7" s="568">
        <v>91984.000000000015</v>
      </c>
      <c r="G7" s="568">
        <v>95132</v>
      </c>
      <c r="H7" s="568">
        <v>98387</v>
      </c>
      <c r="I7" s="568">
        <v>101757</v>
      </c>
      <c r="J7" s="568">
        <v>105247.00000000001</v>
      </c>
      <c r="K7" s="568">
        <v>108581</v>
      </c>
      <c r="L7" s="568">
        <v>112020.61399374803</v>
      </c>
      <c r="N7" s="50"/>
    </row>
    <row r="8" spans="1:20">
      <c r="A8" s="571" t="s">
        <v>258</v>
      </c>
      <c r="B8" s="568">
        <v>1093</v>
      </c>
      <c r="C8" s="568">
        <v>1106</v>
      </c>
      <c r="D8" s="568">
        <v>1119</v>
      </c>
      <c r="E8" s="568">
        <v>1132</v>
      </c>
      <c r="F8" s="568">
        <v>1093</v>
      </c>
      <c r="G8" s="568">
        <v>1120</v>
      </c>
      <c r="H8" s="568">
        <v>1134</v>
      </c>
      <c r="I8" s="568">
        <v>1147</v>
      </c>
      <c r="J8" s="568">
        <v>1160</v>
      </c>
      <c r="K8" s="568">
        <v>1174</v>
      </c>
      <c r="L8" s="568">
        <v>1187.9559999999999</v>
      </c>
      <c r="N8" s="50"/>
    </row>
    <row r="9" spans="1:20">
      <c r="A9" s="571" t="s">
        <v>11</v>
      </c>
      <c r="B9" s="568">
        <v>1908</v>
      </c>
      <c r="C9" s="568">
        <v>1916</v>
      </c>
      <c r="D9" s="568">
        <v>1924</v>
      </c>
      <c r="E9" s="568">
        <v>1942</v>
      </c>
      <c r="F9" s="568">
        <v>1953</v>
      </c>
      <c r="G9" s="568">
        <v>2183</v>
      </c>
      <c r="H9" s="568">
        <v>2125</v>
      </c>
      <c r="I9" s="568">
        <v>2050</v>
      </c>
      <c r="J9" s="568">
        <v>2077</v>
      </c>
      <c r="K9" s="568">
        <v>2090.482</v>
      </c>
      <c r="L9" s="568">
        <v>2103</v>
      </c>
      <c r="N9" s="50"/>
    </row>
    <row r="10" spans="1:20">
      <c r="A10" s="571" t="s">
        <v>10</v>
      </c>
      <c r="B10" s="568">
        <v>21842</v>
      </c>
      <c r="C10" s="568">
        <v>22434</v>
      </c>
      <c r="D10" s="568">
        <v>23040</v>
      </c>
      <c r="E10" s="568">
        <v>23658</v>
      </c>
      <c r="F10" s="568">
        <v>24290</v>
      </c>
      <c r="G10" s="568">
        <v>25729.337</v>
      </c>
      <c r="H10" s="568">
        <v>26525.313999999998</v>
      </c>
      <c r="I10" s="568">
        <v>27340.456999999999</v>
      </c>
      <c r="J10" s="568">
        <v>28177.761999999999</v>
      </c>
      <c r="K10" s="568">
        <v>29036.222000000002</v>
      </c>
      <c r="L10" s="568">
        <v>29914.679</v>
      </c>
      <c r="N10" s="50"/>
    </row>
    <row r="11" spans="1:20">
      <c r="A11" s="571" t="s">
        <v>9</v>
      </c>
      <c r="B11" s="568">
        <v>15317</v>
      </c>
      <c r="C11" s="568">
        <v>15805</v>
      </c>
      <c r="D11" s="568">
        <v>16311</v>
      </c>
      <c r="E11" s="568">
        <v>16833</v>
      </c>
      <c r="F11" s="568">
        <v>17373</v>
      </c>
      <c r="G11" s="568">
        <v>17563.749</v>
      </c>
      <c r="H11" s="568">
        <v>18005.268</v>
      </c>
      <c r="I11" s="568">
        <v>18449.828000000001</v>
      </c>
      <c r="J11" s="568">
        <v>18898.440999999999</v>
      </c>
      <c r="K11" s="568">
        <v>19351.892</v>
      </c>
      <c r="L11" s="568">
        <v>19809.510999999999</v>
      </c>
      <c r="N11" s="50"/>
    </row>
    <row r="12" spans="1:20">
      <c r="A12" s="571" t="s">
        <v>8</v>
      </c>
      <c r="B12" s="568">
        <v>1259</v>
      </c>
      <c r="C12" s="568">
        <v>1261</v>
      </c>
      <c r="D12" s="568">
        <v>1263</v>
      </c>
      <c r="E12" s="568">
        <v>1263</v>
      </c>
      <c r="F12" s="568">
        <v>1265</v>
      </c>
      <c r="G12" s="568">
        <v>1265</v>
      </c>
      <c r="H12" s="568">
        <v>1266</v>
      </c>
      <c r="I12" s="568">
        <v>1266</v>
      </c>
      <c r="J12" s="568">
        <v>1266</v>
      </c>
      <c r="K12" s="568">
        <v>1262</v>
      </c>
      <c r="L12" s="568">
        <v>1261</v>
      </c>
      <c r="N12" s="50"/>
    </row>
    <row r="13" spans="1:20">
      <c r="A13" s="571" t="s">
        <v>6</v>
      </c>
      <c r="B13" s="568">
        <v>24366.112000000001</v>
      </c>
      <c r="C13" s="568">
        <v>25041.921999999999</v>
      </c>
      <c r="D13" s="568">
        <v>25727.911</v>
      </c>
      <c r="E13" s="568">
        <v>26423.623</v>
      </c>
      <c r="F13" s="568">
        <v>27864.264999999999</v>
      </c>
      <c r="G13" s="568">
        <v>28585.72</v>
      </c>
      <c r="H13" s="568">
        <v>29318.300999999999</v>
      </c>
      <c r="I13" s="568">
        <v>30066.648000000001</v>
      </c>
      <c r="J13" s="568">
        <v>30832.243999999999</v>
      </c>
      <c r="K13" s="568">
        <v>31616</v>
      </c>
      <c r="L13" s="568">
        <v>32420</v>
      </c>
      <c r="N13" s="50"/>
    </row>
    <row r="14" spans="1:20">
      <c r="A14" s="571" t="s">
        <v>5</v>
      </c>
      <c r="B14" s="568">
        <v>2196</v>
      </c>
      <c r="C14" s="568">
        <v>2238</v>
      </c>
      <c r="D14" s="568">
        <v>2281</v>
      </c>
      <c r="E14" s="568">
        <v>2459</v>
      </c>
      <c r="F14" s="568">
        <v>2369</v>
      </c>
      <c r="G14" s="568">
        <v>2414</v>
      </c>
      <c r="H14" s="568">
        <v>2459</v>
      </c>
      <c r="I14" s="568">
        <v>2504</v>
      </c>
      <c r="J14" s="568">
        <v>2666.4358614443699</v>
      </c>
      <c r="K14" s="568">
        <v>2838.8445561645904</v>
      </c>
      <c r="L14" s="568">
        <v>3022.4009999999998</v>
      </c>
      <c r="N14" s="50"/>
    </row>
    <row r="15" spans="1:20">
      <c r="A15" s="571" t="s">
        <v>4</v>
      </c>
      <c r="B15" s="568">
        <v>89.948999999999998</v>
      </c>
      <c r="C15" s="568">
        <v>91.358999999999995</v>
      </c>
      <c r="D15" s="568">
        <v>93.418999999999997</v>
      </c>
      <c r="E15" s="568">
        <v>94.677000000000007</v>
      </c>
      <c r="F15" s="568">
        <v>95.843000000000004</v>
      </c>
      <c r="G15" s="568">
        <v>96.762</v>
      </c>
      <c r="H15" s="568">
        <v>97.625</v>
      </c>
      <c r="I15" s="568">
        <v>98.462000000000003</v>
      </c>
      <c r="J15" s="568">
        <v>99.257999999999996</v>
      </c>
      <c r="K15" s="568">
        <v>120</v>
      </c>
      <c r="L15" s="568">
        <v>120</v>
      </c>
      <c r="N15" s="50"/>
    </row>
    <row r="16" spans="1:20">
      <c r="A16" s="571" t="s">
        <v>3</v>
      </c>
      <c r="B16" s="568">
        <v>53649.095999999998</v>
      </c>
      <c r="C16" s="568">
        <v>54488.423999999999</v>
      </c>
      <c r="D16" s="568">
        <v>55319.826000000001</v>
      </c>
      <c r="E16" s="568">
        <v>56140.764000000003</v>
      </c>
      <c r="F16" s="568">
        <v>56990.964</v>
      </c>
      <c r="G16" s="568">
        <v>57859.351000000002</v>
      </c>
      <c r="H16" s="568">
        <v>58726.826000000001</v>
      </c>
      <c r="I16" s="568">
        <v>59538.697</v>
      </c>
      <c r="J16" s="568">
        <v>60143</v>
      </c>
      <c r="K16" s="568">
        <v>60604.991999999998</v>
      </c>
      <c r="L16" s="568">
        <v>62027</v>
      </c>
      <c r="N16" s="50"/>
    </row>
    <row r="17" spans="1:20">
      <c r="A17" s="571" t="s">
        <v>268</v>
      </c>
      <c r="B17" s="568">
        <v>46356</v>
      </c>
      <c r="C17" s="568">
        <v>47831</v>
      </c>
      <c r="D17" s="568">
        <v>49359</v>
      </c>
      <c r="E17" s="568">
        <v>50942</v>
      </c>
      <c r="F17" s="568">
        <v>52555</v>
      </c>
      <c r="G17" s="568">
        <v>54199</v>
      </c>
      <c r="H17" s="568">
        <v>55891</v>
      </c>
      <c r="I17" s="568">
        <v>57638</v>
      </c>
      <c r="J17" s="568">
        <v>59442</v>
      </c>
      <c r="K17" s="568">
        <v>61741</v>
      </c>
      <c r="L17" s="568">
        <v>64522.050999999999</v>
      </c>
      <c r="N17" s="50"/>
    </row>
    <row r="18" spans="1:20">
      <c r="A18" s="571" t="s">
        <v>2</v>
      </c>
      <c r="B18" s="568">
        <v>14580.29</v>
      </c>
      <c r="C18" s="568">
        <v>15023.315000000001</v>
      </c>
      <c r="D18" s="568">
        <v>15473.905000000001</v>
      </c>
      <c r="E18" s="568">
        <v>15933.883</v>
      </c>
      <c r="F18" s="568">
        <v>16405.228999999999</v>
      </c>
      <c r="G18" s="568">
        <v>16887.72</v>
      </c>
      <c r="H18" s="568">
        <v>17381.168000000001</v>
      </c>
      <c r="I18" s="568">
        <v>17885.421999999999</v>
      </c>
      <c r="J18" s="568">
        <v>18400.556</v>
      </c>
      <c r="K18" s="568">
        <v>19611</v>
      </c>
      <c r="L18" s="568" t="s">
        <v>7</v>
      </c>
      <c r="N18" s="50"/>
    </row>
    <row r="19" spans="1:20">
      <c r="A19" s="571" t="s">
        <v>1</v>
      </c>
      <c r="B19" s="568">
        <v>13257.157999999999</v>
      </c>
      <c r="C19" s="568">
        <v>13456.014999999999</v>
      </c>
      <c r="D19" s="568">
        <v>13657.855</v>
      </c>
      <c r="E19" s="568">
        <v>13862.723</v>
      </c>
      <c r="F19" s="568">
        <v>14070.664000000001</v>
      </c>
      <c r="G19" s="568">
        <v>14281.724</v>
      </c>
      <c r="H19" s="568">
        <v>14495.95</v>
      </c>
      <c r="I19" s="568">
        <v>14713.388999999999</v>
      </c>
      <c r="J19" s="568">
        <v>14934.09</v>
      </c>
      <c r="K19" s="568">
        <v>15179</v>
      </c>
      <c r="L19" s="568">
        <v>17413.039000000001</v>
      </c>
      <c r="N19" s="50"/>
    </row>
    <row r="20" spans="1:20">
      <c r="A20" s="571" t="s">
        <v>524</v>
      </c>
      <c r="B20" s="574">
        <v>304309.70499999996</v>
      </c>
      <c r="C20" s="574">
        <v>312703.33500000002</v>
      </c>
      <c r="D20" s="574">
        <v>321247.44284775888</v>
      </c>
      <c r="E20" s="574">
        <v>330429.36999999994</v>
      </c>
      <c r="F20" s="574">
        <v>339679.96500000003</v>
      </c>
      <c r="G20" s="574">
        <v>349632.06300000002</v>
      </c>
      <c r="H20" s="574">
        <v>359104.95200000005</v>
      </c>
      <c r="I20" s="574">
        <v>368769.60000000003</v>
      </c>
      <c r="J20" s="574">
        <v>378683.08686144435</v>
      </c>
      <c r="K20" s="574">
        <v>389589.13255616458</v>
      </c>
      <c r="L20" s="574">
        <v>382396.05099374801</v>
      </c>
      <c r="N20" s="50"/>
    </row>
    <row r="21" spans="1:20">
      <c r="A21" s="573"/>
      <c r="B21" s="572"/>
      <c r="C21" s="572"/>
      <c r="D21" s="572"/>
      <c r="E21" s="572"/>
      <c r="F21" s="572"/>
      <c r="G21" s="572"/>
      <c r="H21" s="572"/>
      <c r="I21" s="572"/>
      <c r="J21" s="572"/>
      <c r="K21" s="572"/>
    </row>
    <row r="22" spans="1:20" ht="15" customHeight="1">
      <c r="A22" s="149" t="s">
        <v>26</v>
      </c>
      <c r="B22" s="24"/>
      <c r="C22" s="34"/>
      <c r="D22" s="34"/>
      <c r="E22" s="34"/>
      <c r="F22" s="34"/>
      <c r="G22" s="34"/>
      <c r="H22" s="34"/>
      <c r="I22" s="34"/>
      <c r="J22" s="34"/>
      <c r="K22" s="34"/>
      <c r="L22" s="34"/>
      <c r="M22" s="34"/>
      <c r="N22" s="34"/>
      <c r="O22" s="34"/>
      <c r="P22" s="34"/>
      <c r="Q22" s="34"/>
      <c r="R22" s="34"/>
      <c r="S22" s="34"/>
      <c r="T22" s="24"/>
    </row>
    <row r="23" spans="1:20">
      <c r="A23" s="155" t="s">
        <v>104</v>
      </c>
      <c r="B23" s="24"/>
      <c r="C23" s="28"/>
      <c r="D23" s="28"/>
      <c r="E23" s="28"/>
      <c r="F23" s="28"/>
      <c r="G23" s="28"/>
      <c r="H23" s="28"/>
      <c r="I23" s="28"/>
      <c r="J23" s="28"/>
      <c r="K23" s="28"/>
      <c r="L23" s="28"/>
      <c r="M23" s="28"/>
      <c r="N23" s="28"/>
      <c r="O23" s="28"/>
      <c r="P23" s="28"/>
      <c r="Q23" s="28"/>
      <c r="R23" s="28"/>
      <c r="S23" s="28"/>
      <c r="T23" s="24"/>
    </row>
  </sheetData>
  <hyperlinks>
    <hyperlink ref="M3" location="Content!B5" display="Back to Content Page" xr:uid="{00000000-0004-0000-0A00-000000000000}"/>
  </hyperlinks>
  <pageMargins left="0.7" right="0.7" top="0.75" bottom="0.75" header="0.3" footer="0.3"/>
  <pageSetup scale="55" orientation="landscape" r:id="rId1"/>
  <headerFoot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N30"/>
  <sheetViews>
    <sheetView zoomScaleNormal="100" workbookViewId="0">
      <selection activeCell="P18" sqref="P18"/>
    </sheetView>
  </sheetViews>
  <sheetFormatPr defaultColWidth="9.21875" defaultRowHeight="14.4"/>
  <cols>
    <col min="1" max="1" width="34.77734375" customWidth="1"/>
    <col min="2" max="13" width="7" customWidth="1"/>
  </cols>
  <sheetData>
    <row r="1" spans="1:14" ht="14.4" customHeight="1">
      <c r="A1" s="821" t="s">
        <v>603</v>
      </c>
      <c r="B1" s="821"/>
      <c r="C1" s="821"/>
      <c r="D1" s="821"/>
      <c r="E1" s="821"/>
      <c r="F1" s="821"/>
      <c r="G1" s="821"/>
      <c r="H1" s="821"/>
      <c r="I1" s="821"/>
      <c r="J1" s="821"/>
      <c r="K1" s="821"/>
      <c r="L1" s="821"/>
      <c r="M1" s="628"/>
    </row>
    <row r="2" spans="1:14" ht="24" customHeight="1" thickBot="1">
      <c r="A2" s="821"/>
      <c r="B2" s="821"/>
      <c r="C2" s="821"/>
      <c r="D2" s="821"/>
      <c r="E2" s="821"/>
      <c r="F2" s="821"/>
      <c r="G2" s="821"/>
      <c r="H2" s="821"/>
      <c r="I2" s="821"/>
      <c r="J2" s="821"/>
      <c r="K2" s="821"/>
      <c r="L2" s="821"/>
      <c r="M2" s="628"/>
    </row>
    <row r="3" spans="1:14">
      <c r="A3" s="334" t="s">
        <v>63</v>
      </c>
      <c r="B3" s="172">
        <v>2000</v>
      </c>
      <c r="C3" s="172">
        <v>2005</v>
      </c>
      <c r="D3" s="172">
        <v>2010</v>
      </c>
      <c r="E3" s="172">
        <v>2015</v>
      </c>
      <c r="F3" s="172">
        <v>2016</v>
      </c>
      <c r="G3" s="172">
        <v>2017</v>
      </c>
      <c r="H3" s="172">
        <v>2018</v>
      </c>
      <c r="I3" s="172">
        <v>2019</v>
      </c>
      <c r="J3" s="172">
        <v>2020</v>
      </c>
      <c r="K3" s="172">
        <v>2021</v>
      </c>
      <c r="L3" s="172">
        <v>2022</v>
      </c>
      <c r="M3" s="368">
        <v>2023</v>
      </c>
    </row>
    <row r="4" spans="1:14">
      <c r="A4" s="176" t="s">
        <v>14</v>
      </c>
      <c r="B4" s="346">
        <v>24</v>
      </c>
      <c r="C4" s="346">
        <v>21.3</v>
      </c>
      <c r="D4" s="346">
        <v>18.100000000000001</v>
      </c>
      <c r="E4" s="346">
        <v>22.8</v>
      </c>
      <c r="F4" s="346">
        <v>22.6</v>
      </c>
      <c r="G4" s="346">
        <v>22.1</v>
      </c>
      <c r="H4" s="346">
        <v>22.1</v>
      </c>
      <c r="I4" s="346">
        <v>22.2</v>
      </c>
      <c r="J4" s="346"/>
      <c r="K4" s="346"/>
      <c r="L4" s="346"/>
      <c r="M4" s="474"/>
    </row>
    <row r="5" spans="1:14">
      <c r="A5" s="176" t="s">
        <v>13</v>
      </c>
      <c r="B5" s="346">
        <v>23.1</v>
      </c>
      <c r="C5" s="346">
        <v>23.7</v>
      </c>
      <c r="D5" s="346">
        <v>22.2</v>
      </c>
      <c r="E5" s="346">
        <v>29.7</v>
      </c>
      <c r="F5" s="346">
        <v>28.9</v>
      </c>
      <c r="G5" s="346">
        <v>28.5</v>
      </c>
      <c r="H5" s="346">
        <v>28.2</v>
      </c>
      <c r="I5" s="346">
        <v>27</v>
      </c>
      <c r="J5" s="346"/>
      <c r="K5" s="346"/>
      <c r="L5" s="346"/>
      <c r="M5" s="474"/>
      <c r="N5" s="48" t="s">
        <v>12</v>
      </c>
    </row>
    <row r="6" spans="1:14">
      <c r="A6" s="176" t="s">
        <v>259</v>
      </c>
      <c r="B6" s="346">
        <v>25.9</v>
      </c>
      <c r="C6" s="346">
        <v>24.6</v>
      </c>
      <c r="D6" s="346">
        <v>23.5</v>
      </c>
      <c r="E6" s="346">
        <v>21.4</v>
      </c>
      <c r="F6" s="346">
        <v>21.2</v>
      </c>
      <c r="G6" s="346">
        <v>21</v>
      </c>
      <c r="H6" s="346">
        <v>20.7</v>
      </c>
      <c r="I6" s="346">
        <v>20.6</v>
      </c>
      <c r="J6" s="346"/>
      <c r="K6" s="346"/>
      <c r="L6" s="346"/>
      <c r="M6" s="474"/>
      <c r="N6" s="48"/>
    </row>
    <row r="7" spans="1:14">
      <c r="A7" s="176" t="s">
        <v>85</v>
      </c>
      <c r="B7" s="346">
        <v>22.7</v>
      </c>
      <c r="C7" s="346">
        <v>21.3</v>
      </c>
      <c r="D7" s="346">
        <v>20.100000000000001</v>
      </c>
      <c r="E7" s="346">
        <v>24.3</v>
      </c>
      <c r="F7" s="346">
        <v>23.9</v>
      </c>
      <c r="G7" s="346">
        <v>23.7</v>
      </c>
      <c r="H7" s="346">
        <v>24.1</v>
      </c>
      <c r="I7" s="346">
        <v>24</v>
      </c>
      <c r="J7" s="346"/>
      <c r="K7" s="346"/>
      <c r="L7" s="346"/>
      <c r="M7" s="474"/>
    </row>
    <row r="8" spans="1:14">
      <c r="A8" s="176" t="s">
        <v>258</v>
      </c>
      <c r="B8" s="346">
        <v>27.2</v>
      </c>
      <c r="C8" s="346">
        <v>27.3</v>
      </c>
      <c r="D8" s="346">
        <v>26.6</v>
      </c>
      <c r="E8" s="346">
        <v>38</v>
      </c>
      <c r="F8" s="346">
        <v>37.1</v>
      </c>
      <c r="G8" s="346">
        <v>36</v>
      </c>
      <c r="H8" s="346">
        <v>35.1</v>
      </c>
      <c r="I8" s="346">
        <v>35.200000000000003</v>
      </c>
      <c r="J8" s="346"/>
      <c r="K8" s="346"/>
      <c r="L8" s="346"/>
      <c r="M8" s="474"/>
    </row>
    <row r="9" spans="1:14">
      <c r="A9" s="176" t="s">
        <v>11</v>
      </c>
      <c r="B9" s="346">
        <v>26.6</v>
      </c>
      <c r="C9" s="346">
        <v>26.5</v>
      </c>
      <c r="D9" s="346">
        <v>27</v>
      </c>
      <c r="E9" s="346">
        <v>47.9</v>
      </c>
      <c r="F9" s="346">
        <v>46.3</v>
      </c>
      <c r="G9" s="346">
        <v>44.2</v>
      </c>
      <c r="H9" s="346">
        <v>43.4</v>
      </c>
      <c r="I9" s="346">
        <v>42.7</v>
      </c>
      <c r="J9" s="346"/>
      <c r="K9" s="346"/>
      <c r="L9" s="346"/>
      <c r="M9" s="474"/>
    </row>
    <row r="10" spans="1:14">
      <c r="A10" s="176" t="s">
        <v>10</v>
      </c>
      <c r="B10" s="346">
        <v>27.2</v>
      </c>
      <c r="C10" s="346">
        <v>25.4</v>
      </c>
      <c r="D10" s="346">
        <v>24.5</v>
      </c>
      <c r="E10" s="346">
        <v>26.6</v>
      </c>
      <c r="F10" s="346">
        <v>26.5</v>
      </c>
      <c r="G10" s="346">
        <v>26.2</v>
      </c>
      <c r="H10" s="346">
        <v>26.1</v>
      </c>
      <c r="I10" s="346">
        <v>26</v>
      </c>
      <c r="J10" s="346"/>
      <c r="K10" s="346"/>
      <c r="L10" s="346"/>
      <c r="M10" s="474"/>
    </row>
    <row r="11" spans="1:14">
      <c r="A11" s="176" t="s">
        <v>9</v>
      </c>
      <c r="B11" s="346">
        <v>21</v>
      </c>
      <c r="C11" s="346">
        <v>19.399999999999999</v>
      </c>
      <c r="D11" s="346">
        <v>17.5</v>
      </c>
      <c r="E11" s="346">
        <v>24</v>
      </c>
      <c r="F11" s="346">
        <v>23.7</v>
      </c>
      <c r="G11" s="346">
        <v>23.4</v>
      </c>
      <c r="H11" s="346">
        <v>22.9</v>
      </c>
      <c r="I11" s="346">
        <v>22.6</v>
      </c>
      <c r="J11" s="346"/>
      <c r="K11" s="346"/>
      <c r="L11" s="346"/>
      <c r="M11" s="474"/>
    </row>
    <row r="12" spans="1:14">
      <c r="A12" s="176" t="s">
        <v>8</v>
      </c>
      <c r="B12" s="346">
        <v>29.7</v>
      </c>
      <c r="C12" s="346">
        <v>27.2</v>
      </c>
      <c r="D12" s="346">
        <v>24.1</v>
      </c>
      <c r="E12" s="346">
        <v>23.5</v>
      </c>
      <c r="F12" s="346">
        <v>23.2</v>
      </c>
      <c r="G12" s="346">
        <v>23.1</v>
      </c>
      <c r="H12" s="346">
        <v>23.2</v>
      </c>
      <c r="I12" s="346">
        <v>23.2</v>
      </c>
      <c r="J12" s="346"/>
      <c r="K12" s="346"/>
      <c r="L12" s="346"/>
      <c r="M12" s="474"/>
    </row>
    <row r="13" spans="1:14">
      <c r="A13" s="176" t="s">
        <v>6</v>
      </c>
      <c r="B13" s="346">
        <v>27.3</v>
      </c>
      <c r="C13" s="346">
        <v>22.7</v>
      </c>
      <c r="D13" s="346">
        <v>20.3</v>
      </c>
      <c r="E13" s="346">
        <v>31.8</v>
      </c>
      <c r="F13" s="346">
        <v>31.3</v>
      </c>
      <c r="G13" s="346">
        <v>30.9</v>
      </c>
      <c r="H13" s="346">
        <v>30.8</v>
      </c>
      <c r="I13" s="346">
        <v>30.6</v>
      </c>
      <c r="J13" s="346"/>
      <c r="K13" s="346"/>
      <c r="L13" s="346"/>
      <c r="M13" s="474"/>
    </row>
    <row r="14" spans="1:14">
      <c r="A14" s="176" t="s">
        <v>25</v>
      </c>
      <c r="B14" s="346">
        <v>25.6</v>
      </c>
      <c r="C14" s="346">
        <v>24.3</v>
      </c>
      <c r="D14" s="346">
        <v>23.2</v>
      </c>
      <c r="E14" s="346">
        <v>24.7</v>
      </c>
      <c r="F14" s="346">
        <v>23.9</v>
      </c>
      <c r="G14" s="346">
        <v>23.8</v>
      </c>
      <c r="H14" s="346">
        <v>22.8</v>
      </c>
      <c r="I14" s="346">
        <v>22.6</v>
      </c>
      <c r="J14" s="346"/>
      <c r="K14" s="346"/>
      <c r="L14" s="346"/>
      <c r="M14" s="474"/>
    </row>
    <row r="15" spans="1:14">
      <c r="A15" s="176" t="s">
        <v>4</v>
      </c>
      <c r="B15" s="346">
        <v>24.1</v>
      </c>
      <c r="C15" s="346">
        <v>23.4</v>
      </c>
      <c r="D15" s="346">
        <v>22.8</v>
      </c>
      <c r="E15" s="346">
        <v>20.9</v>
      </c>
      <c r="F15" s="346">
        <v>21.3</v>
      </c>
      <c r="G15" s="346">
        <v>21.1</v>
      </c>
      <c r="H15" s="346">
        <v>21</v>
      </c>
      <c r="I15" s="346">
        <v>21.1</v>
      </c>
      <c r="J15" s="346"/>
      <c r="K15" s="346"/>
      <c r="L15" s="346"/>
      <c r="M15" s="474"/>
    </row>
    <row r="16" spans="1:14">
      <c r="A16" s="176" t="s">
        <v>3</v>
      </c>
      <c r="B16" s="346">
        <v>29.4</v>
      </c>
      <c r="C16" s="346">
        <v>28.7</v>
      </c>
      <c r="D16" s="346">
        <v>28.2</v>
      </c>
      <c r="E16" s="346">
        <v>28.8</v>
      </c>
      <c r="F16" s="346">
        <v>28.5</v>
      </c>
      <c r="G16" s="346">
        <v>27.8</v>
      </c>
      <c r="H16" s="346">
        <v>25.5</v>
      </c>
      <c r="I16" s="346">
        <v>24.1</v>
      </c>
      <c r="J16" s="346"/>
      <c r="K16" s="346"/>
      <c r="L16" s="346"/>
      <c r="M16" s="474"/>
    </row>
    <row r="17" spans="1:13">
      <c r="A17" s="176" t="s">
        <v>65</v>
      </c>
      <c r="B17" s="346">
        <v>21.2</v>
      </c>
      <c r="C17" s="346">
        <v>18.8</v>
      </c>
      <c r="D17" s="346">
        <v>17.899999999999999</v>
      </c>
      <c r="E17" s="346">
        <v>17.7</v>
      </c>
      <c r="F17" s="346">
        <v>17.899999999999999</v>
      </c>
      <c r="G17" s="346">
        <v>17.7</v>
      </c>
      <c r="H17" s="346">
        <v>17.399999999999999</v>
      </c>
      <c r="I17" s="346">
        <v>17.399999999999999</v>
      </c>
      <c r="J17" s="346"/>
      <c r="K17" s="346"/>
      <c r="L17" s="346"/>
      <c r="M17" s="474"/>
    </row>
    <row r="18" spans="1:13">
      <c r="A18" s="176" t="s">
        <v>2</v>
      </c>
      <c r="B18" s="346">
        <v>23.2</v>
      </c>
      <c r="C18" s="346">
        <v>21.1</v>
      </c>
      <c r="D18" s="346">
        <v>19.899999999999999</v>
      </c>
      <c r="E18" s="346">
        <v>26.6</v>
      </c>
      <c r="F18" s="346">
        <v>26.4</v>
      </c>
      <c r="G18" s="346">
        <v>26.2</v>
      </c>
      <c r="H18" s="346">
        <v>25.6</v>
      </c>
      <c r="I18" s="346">
        <v>24.6</v>
      </c>
      <c r="J18" s="346"/>
      <c r="K18" s="346"/>
      <c r="L18" s="346"/>
      <c r="M18" s="474"/>
    </row>
    <row r="19" spans="1:13" ht="15" thickBot="1">
      <c r="A19" s="187" t="s">
        <v>40</v>
      </c>
      <c r="B19" s="475">
        <v>21.6</v>
      </c>
      <c r="C19" s="475">
        <v>22.5</v>
      </c>
      <c r="D19" s="475">
        <v>21.1</v>
      </c>
      <c r="E19" s="475">
        <v>31.1</v>
      </c>
      <c r="F19" s="475">
        <v>30.4</v>
      </c>
      <c r="G19" s="475">
        <v>29.3</v>
      </c>
      <c r="H19" s="475">
        <v>28.5</v>
      </c>
      <c r="I19" s="475">
        <v>28.4</v>
      </c>
      <c r="J19" s="475"/>
      <c r="K19" s="475"/>
      <c r="L19" s="475"/>
      <c r="M19" s="476"/>
    </row>
    <row r="20" spans="1:13">
      <c r="A20" s="150"/>
      <c r="B20" s="24"/>
      <c r="C20" s="24"/>
      <c r="D20" s="24"/>
      <c r="E20" s="24"/>
      <c r="F20" s="24"/>
      <c r="G20" s="24"/>
      <c r="H20" s="24"/>
      <c r="I20" s="24"/>
    </row>
    <row r="21" spans="1:13" ht="14.7" customHeight="1">
      <c r="A21" s="149" t="s">
        <v>71</v>
      </c>
      <c r="B21" s="28"/>
      <c r="C21" s="28"/>
      <c r="D21" s="28"/>
      <c r="E21" s="28"/>
      <c r="F21" s="28"/>
      <c r="G21" s="28"/>
      <c r="H21" s="28"/>
      <c r="I21" s="28"/>
    </row>
    <row r="22" spans="1:13">
      <c r="A22" s="685" t="s">
        <v>318</v>
      </c>
      <c r="B22" s="685"/>
      <c r="C22" s="685"/>
      <c r="D22" s="685"/>
      <c r="E22" s="685"/>
      <c r="F22" s="685"/>
      <c r="G22" s="685"/>
      <c r="H22" s="685"/>
      <c r="I22" s="685"/>
    </row>
    <row r="23" spans="1:13" ht="15" customHeight="1">
      <c r="A23" s="685"/>
      <c r="B23" s="685"/>
      <c r="C23" s="685"/>
      <c r="D23" s="685"/>
      <c r="E23" s="685"/>
      <c r="F23" s="685"/>
      <c r="G23" s="685"/>
      <c r="H23" s="685"/>
      <c r="I23" s="685"/>
    </row>
    <row r="24" spans="1:13" ht="15" customHeight="1">
      <c r="A24" s="685"/>
      <c r="B24" s="685"/>
      <c r="C24" s="685"/>
      <c r="D24" s="685"/>
      <c r="E24" s="685"/>
      <c r="F24" s="685"/>
      <c r="G24" s="685"/>
      <c r="H24" s="685"/>
      <c r="I24" s="685"/>
    </row>
    <row r="25" spans="1:13">
      <c r="A25" s="685"/>
      <c r="B25" s="685"/>
      <c r="C25" s="685"/>
      <c r="D25" s="685"/>
      <c r="E25" s="685"/>
      <c r="F25" s="685"/>
      <c r="G25" s="685"/>
      <c r="H25" s="685"/>
      <c r="I25" s="685"/>
    </row>
    <row r="26" spans="1:13" ht="48.75" customHeight="1">
      <c r="A26" s="685" t="s">
        <v>607</v>
      </c>
      <c r="B26" s="685"/>
      <c r="C26" s="685"/>
      <c r="D26" s="685"/>
      <c r="E26" s="685"/>
      <c r="F26" s="685"/>
      <c r="G26" s="685"/>
      <c r="H26" s="685"/>
      <c r="I26" s="685"/>
    </row>
    <row r="27" spans="1:13" ht="14.7" customHeight="1">
      <c r="A27" s="158" t="s">
        <v>68</v>
      </c>
      <c r="B27" s="151"/>
      <c r="C27" s="151"/>
      <c r="D27" s="151"/>
      <c r="E27" s="151"/>
      <c r="F27" s="151"/>
      <c r="G27" s="151"/>
      <c r="H27" s="151"/>
      <c r="I27" s="151"/>
    </row>
    <row r="28" spans="1:13" ht="32.25" customHeight="1">
      <c r="A28" s="685" t="s">
        <v>393</v>
      </c>
      <c r="B28" s="685"/>
      <c r="C28" s="685"/>
      <c r="D28" s="685"/>
      <c r="E28" s="685"/>
      <c r="F28" s="685"/>
      <c r="G28" s="685"/>
      <c r="H28" s="685"/>
      <c r="I28" s="685"/>
    </row>
    <row r="29" spans="1:13">
      <c r="A29" s="151"/>
      <c r="B29" s="151"/>
      <c r="C29" s="151"/>
      <c r="D29" s="151"/>
      <c r="E29" s="151"/>
      <c r="F29" s="151"/>
      <c r="G29" s="151"/>
      <c r="H29" s="151"/>
      <c r="I29" s="151"/>
    </row>
    <row r="30" spans="1:13" ht="26.25" customHeight="1">
      <c r="A30" s="151"/>
      <c r="B30" s="151"/>
      <c r="C30" s="151"/>
      <c r="D30" s="151"/>
      <c r="E30" s="151"/>
      <c r="F30" s="151"/>
      <c r="G30" s="151"/>
      <c r="H30" s="151"/>
      <c r="I30" s="151"/>
    </row>
  </sheetData>
  <mergeCells count="4">
    <mergeCell ref="A22:I25"/>
    <mergeCell ref="A26:I26"/>
    <mergeCell ref="A28:I28"/>
    <mergeCell ref="A1:L2"/>
  </mergeCells>
  <hyperlinks>
    <hyperlink ref="N5" location="Content!B37" display="Back to Content Page" xr:uid="{00000000-0004-0000-6000-000000000000}"/>
  </hyperlinks>
  <pageMargins left="0.7" right="0.7" top="0.75" bottom="0.75" header="0.3" footer="0.3"/>
  <pageSetup scale="98" orientation="landscape" r:id="rId1"/>
  <headerFoot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P24"/>
  <sheetViews>
    <sheetView zoomScaleNormal="100" workbookViewId="0">
      <selection activeCell="A25" sqref="A25"/>
    </sheetView>
  </sheetViews>
  <sheetFormatPr defaultColWidth="9.21875" defaultRowHeight="14.4"/>
  <cols>
    <col min="1" max="1" width="34.77734375" customWidth="1"/>
    <col min="2" max="15" width="7" customWidth="1"/>
  </cols>
  <sheetData>
    <row r="1" spans="1:16">
      <c r="A1" s="32" t="s">
        <v>604</v>
      </c>
      <c r="B1" s="24"/>
      <c r="C1" s="24"/>
      <c r="D1" s="24"/>
      <c r="E1" s="24"/>
      <c r="F1" s="24"/>
      <c r="G1" s="24"/>
      <c r="H1" s="24"/>
      <c r="I1" s="24"/>
      <c r="J1" s="24"/>
    </row>
    <row r="2" spans="1:16" ht="15" thickBot="1">
      <c r="A2" s="24"/>
      <c r="B2" s="24"/>
      <c r="C2" s="24"/>
      <c r="D2" s="24"/>
      <c r="E2" s="24"/>
      <c r="F2" s="24"/>
      <c r="G2" s="24"/>
      <c r="H2" s="24"/>
      <c r="I2" s="24"/>
      <c r="J2" s="24"/>
    </row>
    <row r="3" spans="1:16">
      <c r="A3" s="334" t="s">
        <v>63</v>
      </c>
      <c r="B3" s="172">
        <v>2010</v>
      </c>
      <c r="C3" s="172">
        <v>2011</v>
      </c>
      <c r="D3" s="172">
        <v>2012</v>
      </c>
      <c r="E3" s="172">
        <v>2013</v>
      </c>
      <c r="F3" s="172">
        <v>2014</v>
      </c>
      <c r="G3" s="172">
        <v>2015</v>
      </c>
      <c r="H3" s="172">
        <v>2016</v>
      </c>
      <c r="I3" s="172">
        <v>2017</v>
      </c>
      <c r="J3" s="172">
        <v>2018</v>
      </c>
      <c r="K3" s="172">
        <v>2019</v>
      </c>
      <c r="L3" s="172">
        <v>2020</v>
      </c>
      <c r="M3" s="172">
        <v>2021</v>
      </c>
      <c r="N3" s="172">
        <v>2022</v>
      </c>
      <c r="O3" s="368">
        <v>2023</v>
      </c>
    </row>
    <row r="4" spans="1:16">
      <c r="A4" s="176" t="s">
        <v>14</v>
      </c>
      <c r="B4" s="488"/>
      <c r="C4" s="488"/>
      <c r="D4" s="488"/>
      <c r="E4" s="488"/>
      <c r="F4" s="488"/>
      <c r="G4" s="488"/>
      <c r="H4" s="488">
        <v>13.3</v>
      </c>
      <c r="I4" s="488"/>
      <c r="J4" s="488"/>
      <c r="K4" s="488"/>
      <c r="L4" s="488"/>
      <c r="M4" s="488"/>
      <c r="N4" s="488"/>
      <c r="O4" s="474"/>
    </row>
    <row r="5" spans="1:16">
      <c r="A5" s="176" t="s">
        <v>13</v>
      </c>
      <c r="B5" s="488"/>
      <c r="C5" s="488"/>
      <c r="D5" s="488"/>
      <c r="E5" s="488"/>
      <c r="F5" s="488"/>
      <c r="G5" s="488"/>
      <c r="H5" s="488"/>
      <c r="I5" s="488"/>
      <c r="J5" s="488"/>
      <c r="K5" s="488"/>
      <c r="L5" s="488"/>
      <c r="M5" s="488"/>
      <c r="N5" s="488"/>
      <c r="O5" s="474"/>
      <c r="P5" s="48" t="s">
        <v>12</v>
      </c>
    </row>
    <row r="6" spans="1:16">
      <c r="A6" s="176" t="s">
        <v>259</v>
      </c>
      <c r="B6" s="488"/>
      <c r="C6" s="488"/>
      <c r="D6" s="488">
        <v>13.7</v>
      </c>
      <c r="E6" s="488"/>
      <c r="F6" s="488"/>
      <c r="G6" s="488"/>
      <c r="H6" s="488"/>
      <c r="I6" s="488"/>
      <c r="J6" s="488"/>
      <c r="K6" s="488"/>
      <c r="L6" s="488"/>
      <c r="M6" s="488"/>
      <c r="N6" s="488"/>
      <c r="O6" s="474"/>
      <c r="P6" s="48"/>
    </row>
    <row r="7" spans="1:16">
      <c r="A7" s="176" t="s">
        <v>85</v>
      </c>
      <c r="B7" s="488">
        <v>16.3</v>
      </c>
      <c r="C7" s="488"/>
      <c r="D7" s="488"/>
      <c r="E7" s="488"/>
      <c r="F7" s="488">
        <v>19.3</v>
      </c>
      <c r="G7" s="488"/>
      <c r="H7" s="488"/>
      <c r="I7" s="488"/>
      <c r="J7" s="488">
        <v>25.9</v>
      </c>
      <c r="K7" s="488"/>
      <c r="L7" s="488"/>
      <c r="M7" s="488"/>
      <c r="N7" s="488"/>
      <c r="O7" s="474"/>
    </row>
    <row r="8" spans="1:16">
      <c r="A8" s="176" t="s">
        <v>258</v>
      </c>
      <c r="B8" s="488">
        <v>49.3</v>
      </c>
      <c r="C8" s="488"/>
      <c r="D8" s="488"/>
      <c r="E8" s="488"/>
      <c r="F8" s="488">
        <v>51.3</v>
      </c>
      <c r="G8" s="488"/>
      <c r="H8" s="488"/>
      <c r="I8" s="488"/>
      <c r="J8" s="488"/>
      <c r="K8" s="488"/>
      <c r="L8" s="488"/>
      <c r="M8" s="488"/>
      <c r="N8" s="488"/>
      <c r="O8" s="474"/>
    </row>
    <row r="9" spans="1:16">
      <c r="A9" s="176" t="s">
        <v>11</v>
      </c>
      <c r="B9" s="488">
        <v>35.9</v>
      </c>
      <c r="C9" s="488">
        <v>45.3</v>
      </c>
      <c r="D9" s="488"/>
      <c r="E9" s="488"/>
      <c r="F9" s="488">
        <v>48.9</v>
      </c>
      <c r="G9" s="488"/>
      <c r="H9" s="488"/>
      <c r="I9" s="488"/>
      <c r="J9" s="488">
        <v>52</v>
      </c>
      <c r="K9" s="488"/>
      <c r="L9" s="488"/>
      <c r="M9" s="488"/>
      <c r="N9" s="488"/>
      <c r="O9" s="474"/>
    </row>
    <row r="10" spans="1:16">
      <c r="A10" s="176" t="s">
        <v>10</v>
      </c>
      <c r="B10" s="488"/>
      <c r="C10" s="488"/>
      <c r="D10" s="488"/>
      <c r="E10" s="488">
        <v>32.799999999999997</v>
      </c>
      <c r="F10" s="488"/>
      <c r="G10" s="488"/>
      <c r="H10" s="488"/>
      <c r="I10" s="488">
        <v>41.1</v>
      </c>
      <c r="J10" s="488">
        <v>36.6</v>
      </c>
      <c r="K10" s="488"/>
      <c r="L10" s="488"/>
      <c r="M10" s="488">
        <v>40.1</v>
      </c>
      <c r="N10" s="488"/>
      <c r="O10" s="474"/>
    </row>
    <row r="11" spans="1:16">
      <c r="A11" s="176" t="s">
        <v>9</v>
      </c>
      <c r="B11" s="488">
        <v>35.4</v>
      </c>
      <c r="C11" s="488"/>
      <c r="D11" s="488"/>
      <c r="E11" s="488"/>
      <c r="F11" s="488">
        <v>45.1</v>
      </c>
      <c r="G11" s="488"/>
      <c r="H11" s="488">
        <v>46</v>
      </c>
      <c r="I11" s="488"/>
      <c r="J11" s="488"/>
      <c r="K11" s="488"/>
      <c r="L11" s="488">
        <v>49.5</v>
      </c>
      <c r="M11" s="488"/>
      <c r="N11" s="488"/>
      <c r="O11" s="474"/>
    </row>
    <row r="12" spans="1:16">
      <c r="A12" s="176" t="s">
        <v>8</v>
      </c>
      <c r="B12" s="488"/>
      <c r="C12" s="488"/>
      <c r="D12" s="488"/>
      <c r="E12" s="488"/>
      <c r="F12" s="488">
        <v>40.9</v>
      </c>
      <c r="G12" s="488"/>
      <c r="H12" s="488"/>
      <c r="I12" s="488"/>
      <c r="J12" s="488"/>
      <c r="K12" s="488"/>
      <c r="L12" s="488"/>
      <c r="M12" s="488"/>
      <c r="N12" s="488"/>
      <c r="O12" s="474"/>
    </row>
    <row r="13" spans="1:16">
      <c r="A13" s="176" t="s">
        <v>6</v>
      </c>
      <c r="B13" s="488"/>
      <c r="C13" s="488">
        <v>12.3</v>
      </c>
      <c r="D13" s="488"/>
      <c r="E13" s="488"/>
      <c r="F13" s="488"/>
      <c r="G13" s="488">
        <v>27.4</v>
      </c>
      <c r="H13" s="488"/>
      <c r="I13" s="488"/>
      <c r="J13" s="488"/>
      <c r="K13" s="488"/>
      <c r="L13" s="488"/>
      <c r="M13" s="488"/>
      <c r="N13" s="488">
        <v>25.8</v>
      </c>
      <c r="O13" s="474"/>
    </row>
    <row r="14" spans="1:16">
      <c r="A14" s="176" t="s">
        <v>25</v>
      </c>
      <c r="B14" s="488"/>
      <c r="C14" s="488"/>
      <c r="D14" s="488"/>
      <c r="E14" s="488">
        <v>50.2</v>
      </c>
      <c r="F14" s="488"/>
      <c r="G14" s="488"/>
      <c r="H14" s="488"/>
      <c r="I14" s="488"/>
      <c r="J14" s="488"/>
      <c r="K14" s="488"/>
      <c r="L14" s="488"/>
      <c r="M14" s="488"/>
      <c r="N14" s="488"/>
      <c r="O14" s="474"/>
    </row>
    <row r="15" spans="1:16">
      <c r="A15" s="176" t="s">
        <v>4</v>
      </c>
      <c r="B15" s="488"/>
      <c r="C15" s="488"/>
      <c r="D15" s="488"/>
      <c r="E15" s="488"/>
      <c r="F15" s="488"/>
      <c r="G15" s="488"/>
      <c r="H15" s="488"/>
      <c r="I15" s="488"/>
      <c r="J15" s="488"/>
      <c r="K15" s="488"/>
      <c r="L15" s="488"/>
      <c r="M15" s="488"/>
      <c r="N15" s="488"/>
      <c r="O15" s="474"/>
    </row>
    <row r="16" spans="1:16">
      <c r="A16" s="176" t="s">
        <v>3</v>
      </c>
      <c r="B16" s="488"/>
      <c r="C16" s="488"/>
      <c r="D16" s="488"/>
      <c r="E16" s="488"/>
      <c r="F16" s="488"/>
      <c r="G16" s="488"/>
      <c r="H16" s="488">
        <v>48.2</v>
      </c>
      <c r="I16" s="488"/>
      <c r="J16" s="488"/>
      <c r="K16" s="488"/>
      <c r="L16" s="488"/>
      <c r="M16" s="488"/>
      <c r="N16" s="488"/>
      <c r="O16" s="474"/>
    </row>
    <row r="17" spans="1:15">
      <c r="A17" s="176" t="s">
        <v>65</v>
      </c>
      <c r="B17" s="488">
        <v>28.8</v>
      </c>
      <c r="C17" s="488"/>
      <c r="D17" s="488"/>
      <c r="E17" s="488"/>
      <c r="F17" s="488"/>
      <c r="G17" s="488"/>
      <c r="H17" s="488">
        <v>32.4</v>
      </c>
      <c r="I17" s="488"/>
      <c r="J17" s="488"/>
      <c r="K17" s="488"/>
      <c r="L17" s="488"/>
      <c r="M17" s="488"/>
      <c r="N17" s="488"/>
      <c r="O17" s="474"/>
    </row>
    <row r="18" spans="1:15">
      <c r="A18" s="176" t="s">
        <v>2</v>
      </c>
      <c r="B18" s="488"/>
      <c r="C18" s="488"/>
      <c r="D18" s="488"/>
      <c r="E18" s="488"/>
      <c r="F18" s="488">
        <v>35.1</v>
      </c>
      <c r="G18" s="488"/>
      <c r="H18" s="488"/>
      <c r="I18" s="488"/>
      <c r="J18" s="488">
        <v>35.4</v>
      </c>
      <c r="K18" s="488"/>
      <c r="L18" s="488"/>
      <c r="M18" s="488"/>
      <c r="N18" s="488"/>
      <c r="O18" s="474"/>
    </row>
    <row r="19" spans="1:15" ht="15" thickBot="1">
      <c r="A19" s="187" t="s">
        <v>40</v>
      </c>
      <c r="B19" s="489"/>
      <c r="C19" s="489">
        <v>41.3</v>
      </c>
      <c r="D19" s="489"/>
      <c r="E19" s="489"/>
      <c r="F19" s="489">
        <v>49.5</v>
      </c>
      <c r="G19" s="489">
        <v>48.6</v>
      </c>
      <c r="H19" s="489"/>
      <c r="I19" s="489"/>
      <c r="J19" s="489"/>
      <c r="K19" s="489"/>
      <c r="L19" s="489"/>
      <c r="M19" s="489"/>
      <c r="N19" s="489"/>
      <c r="O19" s="476"/>
    </row>
    <row r="20" spans="1:15">
      <c r="A20" s="150"/>
      <c r="B20" s="24"/>
      <c r="C20" s="24"/>
      <c r="D20" s="24"/>
      <c r="E20" s="24"/>
      <c r="F20" s="24"/>
      <c r="G20" s="24"/>
      <c r="H20" s="24"/>
      <c r="I20" s="24"/>
      <c r="J20" s="24"/>
    </row>
    <row r="21" spans="1:15" ht="14.7" customHeight="1">
      <c r="A21" s="149" t="s">
        <v>71</v>
      </c>
      <c r="B21" s="28"/>
      <c r="C21" s="28"/>
      <c r="D21" s="28"/>
      <c r="E21" s="28"/>
      <c r="F21" s="28"/>
      <c r="G21" s="28"/>
      <c r="H21" s="28"/>
      <c r="I21" s="28"/>
      <c r="J21" s="28"/>
    </row>
    <row r="22" spans="1:15" ht="30" customHeight="1">
      <c r="A22" s="685" t="s">
        <v>606</v>
      </c>
      <c r="B22" s="685"/>
      <c r="C22" s="685"/>
      <c r="D22" s="685"/>
      <c r="E22" s="685"/>
      <c r="F22" s="685"/>
      <c r="G22" s="685"/>
      <c r="H22" s="685"/>
      <c r="I22" s="685"/>
      <c r="J22" s="685"/>
      <c r="K22" s="685"/>
      <c r="L22" s="685"/>
      <c r="M22" s="685"/>
      <c r="N22" s="685"/>
      <c r="O22" s="685"/>
    </row>
    <row r="23" spans="1:15" ht="14.7" customHeight="1">
      <c r="A23" s="151"/>
      <c r="B23" s="151"/>
      <c r="C23" s="151"/>
      <c r="D23" s="151"/>
      <c r="E23" s="151"/>
      <c r="F23" s="151"/>
      <c r="G23" s="151"/>
      <c r="H23" s="151"/>
      <c r="I23" s="151"/>
      <c r="J23" s="151"/>
    </row>
    <row r="24" spans="1:15">
      <c r="A24" s="155" t="s">
        <v>618</v>
      </c>
    </row>
  </sheetData>
  <mergeCells count="1">
    <mergeCell ref="A22:O22"/>
  </mergeCells>
  <hyperlinks>
    <hyperlink ref="P5" location="Content!B37" display="Back to Content Page" xr:uid="{00000000-0004-0000-6100-000000000000}"/>
  </hyperlinks>
  <pageMargins left="0.7" right="0.7" top="0.75" bottom="0.75" header="0.3" footer="0.3"/>
  <pageSetup orientation="landscape" r:id="rId1"/>
  <headerFoot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P23"/>
  <sheetViews>
    <sheetView zoomScaleNormal="100" workbookViewId="0">
      <selection activeCell="J24" sqref="J24"/>
    </sheetView>
  </sheetViews>
  <sheetFormatPr defaultColWidth="9.21875" defaultRowHeight="14.4"/>
  <cols>
    <col min="1" max="1" width="34.77734375" customWidth="1"/>
    <col min="2" max="15" width="7" customWidth="1"/>
  </cols>
  <sheetData>
    <row r="1" spans="1:16">
      <c r="A1" s="32" t="s">
        <v>605</v>
      </c>
      <c r="B1" s="24"/>
      <c r="C1" s="24"/>
      <c r="D1" s="24"/>
      <c r="E1" s="24"/>
      <c r="F1" s="24"/>
      <c r="G1" s="24"/>
      <c r="H1" s="24"/>
      <c r="I1" s="24"/>
      <c r="J1" s="24"/>
      <c r="K1" s="24"/>
    </row>
    <row r="2" spans="1:16" ht="15" thickBot="1">
      <c r="A2" s="24"/>
      <c r="B2" s="24"/>
      <c r="C2" s="24"/>
      <c r="D2" s="24"/>
      <c r="E2" s="24"/>
      <c r="F2" s="24"/>
      <c r="G2" s="24"/>
      <c r="H2" s="24"/>
      <c r="I2" s="24"/>
      <c r="J2" s="24"/>
      <c r="K2" s="24"/>
    </row>
    <row r="3" spans="1:16">
      <c r="A3" s="334" t="s">
        <v>63</v>
      </c>
      <c r="B3" s="172">
        <v>2010</v>
      </c>
      <c r="C3" s="172">
        <v>2011</v>
      </c>
      <c r="D3" s="172">
        <v>2012</v>
      </c>
      <c r="E3" s="172">
        <v>2013</v>
      </c>
      <c r="F3" s="172">
        <v>2014</v>
      </c>
      <c r="G3" s="172">
        <v>2015</v>
      </c>
      <c r="H3" s="172">
        <v>2016</v>
      </c>
      <c r="I3" s="172">
        <v>2017</v>
      </c>
      <c r="J3" s="172">
        <v>2018</v>
      </c>
      <c r="K3" s="172">
        <v>2019</v>
      </c>
      <c r="L3" s="172">
        <v>2020</v>
      </c>
      <c r="M3" s="172">
        <v>2021</v>
      </c>
      <c r="N3" s="172">
        <v>2022</v>
      </c>
      <c r="O3" s="368">
        <v>2023</v>
      </c>
    </row>
    <row r="4" spans="1:16">
      <c r="A4" s="176" t="s">
        <v>14</v>
      </c>
      <c r="B4" s="488"/>
      <c r="C4" s="488"/>
      <c r="D4" s="488"/>
      <c r="E4" s="488"/>
      <c r="F4" s="488"/>
      <c r="G4" s="488"/>
      <c r="H4" s="488">
        <v>24.3</v>
      </c>
      <c r="I4" s="488"/>
      <c r="J4" s="488"/>
      <c r="K4" s="488"/>
      <c r="L4" s="488"/>
      <c r="M4" s="488"/>
      <c r="N4" s="488"/>
      <c r="O4" s="474"/>
    </row>
    <row r="5" spans="1:16">
      <c r="A5" s="176" t="s">
        <v>13</v>
      </c>
      <c r="B5" s="488"/>
      <c r="C5" s="488"/>
      <c r="D5" s="488"/>
      <c r="E5" s="488"/>
      <c r="F5" s="488"/>
      <c r="G5" s="488"/>
      <c r="H5" s="488"/>
      <c r="I5" s="488"/>
      <c r="J5" s="488"/>
      <c r="K5" s="488"/>
      <c r="L5" s="488"/>
      <c r="M5" s="488"/>
      <c r="N5" s="488"/>
      <c r="O5" s="474"/>
      <c r="P5" s="48" t="s">
        <v>12</v>
      </c>
    </row>
    <row r="6" spans="1:16">
      <c r="A6" s="176" t="s">
        <v>259</v>
      </c>
      <c r="B6" s="488"/>
      <c r="C6" s="488"/>
      <c r="D6" s="488">
        <v>27.4</v>
      </c>
      <c r="E6" s="488"/>
      <c r="F6" s="488"/>
      <c r="G6" s="488"/>
      <c r="H6" s="488"/>
      <c r="I6" s="488"/>
      <c r="J6" s="488"/>
      <c r="K6" s="488"/>
      <c r="L6" s="488"/>
      <c r="M6" s="488"/>
      <c r="N6" s="488"/>
      <c r="O6" s="474"/>
      <c r="P6" s="48"/>
    </row>
    <row r="7" spans="1:16">
      <c r="A7" s="176" t="s">
        <v>85</v>
      </c>
      <c r="B7" s="488"/>
      <c r="C7" s="488"/>
      <c r="D7" s="488"/>
      <c r="E7" s="488"/>
      <c r="F7" s="488">
        <v>16.3</v>
      </c>
      <c r="G7" s="488"/>
      <c r="H7" s="488"/>
      <c r="I7" s="488"/>
      <c r="J7" s="488"/>
      <c r="K7" s="488"/>
      <c r="L7" s="488"/>
      <c r="M7" s="488"/>
      <c r="N7" s="488"/>
      <c r="O7" s="474"/>
    </row>
    <row r="8" spans="1:16">
      <c r="A8" s="176" t="s">
        <v>258</v>
      </c>
      <c r="B8" s="488"/>
      <c r="C8" s="488"/>
      <c r="D8" s="488"/>
      <c r="E8" s="488"/>
      <c r="F8" s="488"/>
      <c r="G8" s="488"/>
      <c r="H8" s="488"/>
      <c r="I8" s="488"/>
      <c r="J8" s="488"/>
      <c r="K8" s="488"/>
      <c r="L8" s="488"/>
      <c r="M8" s="488"/>
      <c r="N8" s="488"/>
      <c r="O8" s="474"/>
    </row>
    <row r="9" spans="1:16">
      <c r="A9" s="176" t="s">
        <v>11</v>
      </c>
      <c r="B9" s="488"/>
      <c r="C9" s="488"/>
      <c r="D9" s="488"/>
      <c r="E9" s="488"/>
      <c r="F9" s="488">
        <v>76.099999999999994</v>
      </c>
      <c r="G9" s="488"/>
      <c r="H9" s="488"/>
      <c r="I9" s="488"/>
      <c r="J9" s="488"/>
      <c r="K9" s="488"/>
      <c r="L9" s="488"/>
      <c r="M9" s="488"/>
      <c r="N9" s="488"/>
      <c r="O9" s="474"/>
    </row>
    <row r="10" spans="1:16">
      <c r="A10" s="176" t="s">
        <v>10</v>
      </c>
      <c r="B10" s="488"/>
      <c r="C10" s="488"/>
      <c r="D10" s="488"/>
      <c r="E10" s="488"/>
      <c r="F10" s="488"/>
      <c r="G10" s="488"/>
      <c r="H10" s="488"/>
      <c r="I10" s="488"/>
      <c r="J10" s="488"/>
      <c r="K10" s="488"/>
      <c r="L10" s="488"/>
      <c r="M10" s="488">
        <v>66.400000000000006</v>
      </c>
      <c r="N10" s="488"/>
      <c r="O10" s="474"/>
    </row>
    <row r="11" spans="1:16">
      <c r="A11" s="176" t="s">
        <v>9</v>
      </c>
      <c r="B11" s="488">
        <v>58.4</v>
      </c>
      <c r="C11" s="488"/>
      <c r="D11" s="488"/>
      <c r="E11" s="488"/>
      <c r="F11" s="488"/>
      <c r="G11" s="488"/>
      <c r="H11" s="488">
        <v>74.599999999999994</v>
      </c>
      <c r="I11" s="488"/>
      <c r="J11" s="488"/>
      <c r="K11" s="488"/>
      <c r="L11" s="488"/>
      <c r="M11" s="488"/>
      <c r="N11" s="488"/>
      <c r="O11" s="474"/>
    </row>
    <row r="12" spans="1:16">
      <c r="A12" s="176" t="s">
        <v>8</v>
      </c>
      <c r="B12" s="488"/>
      <c r="C12" s="488"/>
      <c r="D12" s="488"/>
      <c r="E12" s="488"/>
      <c r="F12" s="488"/>
      <c r="G12" s="488"/>
      <c r="H12" s="488"/>
      <c r="I12" s="488"/>
      <c r="J12" s="488"/>
      <c r="K12" s="488"/>
      <c r="L12" s="488"/>
      <c r="M12" s="488"/>
      <c r="N12" s="488"/>
      <c r="O12" s="474"/>
    </row>
    <row r="13" spans="1:16">
      <c r="A13" s="176" t="s">
        <v>6</v>
      </c>
      <c r="B13" s="488"/>
      <c r="C13" s="488">
        <v>31.9</v>
      </c>
      <c r="D13" s="488"/>
      <c r="E13" s="488"/>
      <c r="F13" s="488"/>
      <c r="G13" s="488">
        <v>50.4</v>
      </c>
      <c r="H13" s="488"/>
      <c r="I13" s="488"/>
      <c r="J13" s="488"/>
      <c r="K13" s="488"/>
      <c r="L13" s="488"/>
      <c r="M13" s="488"/>
      <c r="N13" s="488"/>
      <c r="O13" s="474"/>
    </row>
    <row r="14" spans="1:16">
      <c r="A14" s="176" t="s">
        <v>25</v>
      </c>
      <c r="B14" s="488"/>
      <c r="C14" s="488"/>
      <c r="D14" s="488"/>
      <c r="E14" s="488">
        <v>75</v>
      </c>
      <c r="F14" s="488"/>
      <c r="G14" s="488"/>
      <c r="H14" s="488"/>
      <c r="I14" s="488"/>
      <c r="J14" s="488"/>
      <c r="K14" s="488"/>
      <c r="L14" s="488"/>
      <c r="M14" s="488"/>
      <c r="N14" s="488"/>
      <c r="O14" s="474"/>
    </row>
    <row r="15" spans="1:16">
      <c r="A15" s="176" t="s">
        <v>4</v>
      </c>
      <c r="B15" s="488"/>
      <c r="C15" s="488"/>
      <c r="D15" s="488"/>
      <c r="E15" s="488"/>
      <c r="F15" s="488"/>
      <c r="G15" s="488"/>
      <c r="H15" s="488"/>
      <c r="I15" s="488"/>
      <c r="J15" s="488"/>
      <c r="K15" s="488"/>
      <c r="L15" s="488"/>
      <c r="M15" s="488"/>
      <c r="N15" s="488"/>
      <c r="O15" s="474"/>
    </row>
    <row r="16" spans="1:16">
      <c r="A16" s="176" t="s">
        <v>3</v>
      </c>
      <c r="B16" s="488"/>
      <c r="C16" s="488"/>
      <c r="D16" s="488"/>
      <c r="E16" s="488"/>
      <c r="F16" s="488"/>
      <c r="G16" s="488"/>
      <c r="H16" s="488">
        <v>77.8</v>
      </c>
      <c r="I16" s="488"/>
      <c r="J16" s="488"/>
      <c r="K16" s="488"/>
      <c r="L16" s="488"/>
      <c r="M16" s="488"/>
      <c r="N16" s="488"/>
      <c r="O16" s="474"/>
    </row>
    <row r="17" spans="1:15">
      <c r="A17" s="176" t="s">
        <v>65</v>
      </c>
      <c r="B17" s="488">
        <v>48.3</v>
      </c>
      <c r="C17" s="488"/>
      <c r="D17" s="488"/>
      <c r="E17" s="488"/>
      <c r="F17" s="488"/>
      <c r="G17" s="488"/>
      <c r="H17" s="488">
        <v>52.9</v>
      </c>
      <c r="I17" s="488"/>
      <c r="J17" s="488"/>
      <c r="K17" s="488"/>
      <c r="L17" s="488"/>
      <c r="M17" s="488"/>
      <c r="N17" s="488"/>
      <c r="O17" s="474"/>
    </row>
    <row r="18" spans="1:15">
      <c r="A18" s="176" t="s">
        <v>2</v>
      </c>
      <c r="B18" s="488"/>
      <c r="C18" s="488"/>
      <c r="D18" s="488"/>
      <c r="E18" s="488"/>
      <c r="F18" s="488">
        <v>63.8</v>
      </c>
      <c r="G18" s="488"/>
      <c r="H18" s="488"/>
      <c r="I18" s="488"/>
      <c r="J18" s="488">
        <v>68.5</v>
      </c>
      <c r="K18" s="488"/>
      <c r="L18" s="488"/>
      <c r="M18" s="488"/>
      <c r="N18" s="488"/>
      <c r="O18" s="474"/>
    </row>
    <row r="19" spans="1:15" ht="15" thickBot="1">
      <c r="A19" s="187" t="s">
        <v>40</v>
      </c>
      <c r="B19" s="489"/>
      <c r="C19" s="489">
        <v>78.3</v>
      </c>
      <c r="D19" s="489"/>
      <c r="E19" s="489"/>
      <c r="F19" s="489"/>
      <c r="G19" s="489">
        <v>85.2</v>
      </c>
      <c r="H19" s="489"/>
      <c r="I19" s="489"/>
      <c r="J19" s="489"/>
      <c r="K19" s="489"/>
      <c r="L19" s="489"/>
      <c r="M19" s="489"/>
      <c r="N19" s="489"/>
      <c r="O19" s="476"/>
    </row>
    <row r="20" spans="1:15">
      <c r="A20" s="150"/>
      <c r="B20" s="24"/>
      <c r="C20" s="24"/>
      <c r="D20" s="24"/>
      <c r="E20" s="24"/>
      <c r="F20" s="24"/>
      <c r="G20" s="24"/>
      <c r="H20" s="24"/>
      <c r="I20" s="24"/>
      <c r="J20" s="24"/>
      <c r="K20" s="24"/>
    </row>
    <row r="21" spans="1:15" ht="14.7" customHeight="1">
      <c r="A21" s="149" t="s">
        <v>71</v>
      </c>
      <c r="B21" s="28"/>
      <c r="C21" s="28"/>
      <c r="D21" s="28"/>
      <c r="E21" s="28"/>
      <c r="F21" s="28"/>
      <c r="G21" s="28"/>
      <c r="H21" s="28"/>
      <c r="I21" s="28"/>
      <c r="J21" s="28"/>
      <c r="K21" s="28"/>
    </row>
    <row r="22" spans="1:15" s="150" customFormat="1" ht="14.7" customHeight="1">
      <c r="A22" s="150" t="s">
        <v>606</v>
      </c>
    </row>
    <row r="23" spans="1:15" ht="14.7" customHeight="1"/>
  </sheetData>
  <hyperlinks>
    <hyperlink ref="P5" location="Content!B37" display="Back to Content Page" xr:uid="{00000000-0004-0000-6200-000000000000}"/>
  </hyperlinks>
  <pageMargins left="0.7" right="0.7" top="0.75" bottom="0.75" header="0.3" footer="0.3"/>
  <pageSetup orientation="landscape" r:id="rId1"/>
  <headerFoot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B8:R10"/>
  <sheetViews>
    <sheetView workbookViewId="0">
      <selection activeCell="A15" sqref="A15"/>
    </sheetView>
  </sheetViews>
  <sheetFormatPr defaultColWidth="9.21875" defaultRowHeight="14.4"/>
  <cols>
    <col min="4" max="4" width="9.77734375" customWidth="1"/>
  </cols>
  <sheetData>
    <row r="8" spans="2:18" ht="58.8">
      <c r="B8" s="676" t="s">
        <v>414</v>
      </c>
      <c r="C8" s="676"/>
      <c r="D8" s="676"/>
      <c r="E8" s="676"/>
      <c r="F8" s="676"/>
      <c r="G8" s="676"/>
      <c r="H8" s="676"/>
      <c r="I8" s="676"/>
      <c r="J8" s="676"/>
      <c r="K8" s="140"/>
      <c r="L8" s="140"/>
      <c r="M8" s="140"/>
      <c r="N8" s="140"/>
      <c r="O8" s="140"/>
      <c r="P8" s="140"/>
      <c r="Q8" s="140"/>
      <c r="R8" s="140"/>
    </row>
    <row r="9" spans="2:18" ht="58.8">
      <c r="B9" s="676" t="s">
        <v>403</v>
      </c>
      <c r="C9" s="676"/>
      <c r="D9" s="676"/>
      <c r="E9" s="676"/>
      <c r="F9" s="676"/>
      <c r="G9" s="676"/>
      <c r="H9" s="676"/>
      <c r="I9" s="676"/>
      <c r="J9" s="676"/>
      <c r="K9" s="141"/>
      <c r="L9" s="141"/>
      <c r="M9" s="141"/>
      <c r="N9" s="141"/>
      <c r="O9" s="141"/>
      <c r="P9" s="141"/>
      <c r="Q9" s="141"/>
      <c r="R9" s="141"/>
    </row>
    <row r="10" spans="2:18" ht="58.8">
      <c r="B10" s="676" t="s">
        <v>404</v>
      </c>
      <c r="C10" s="676"/>
      <c r="D10" s="676"/>
      <c r="E10" s="676"/>
      <c r="F10" s="676"/>
      <c r="G10" s="676"/>
      <c r="H10" s="676"/>
      <c r="I10" s="676"/>
      <c r="J10" s="676"/>
      <c r="K10" s="140"/>
      <c r="L10" s="140"/>
      <c r="M10" s="140"/>
      <c r="N10" s="140"/>
      <c r="O10" s="140"/>
      <c r="P10" s="140"/>
      <c r="Q10" s="140"/>
      <c r="R10" s="140"/>
    </row>
  </sheetData>
  <mergeCells count="3">
    <mergeCell ref="B8:J8"/>
    <mergeCell ref="B9:J9"/>
    <mergeCell ref="B10:J10"/>
  </mergeCells>
  <printOptions horizontalCentered="1" verticalCentered="1"/>
  <pageMargins left="0.7" right="0.7" top="0.75" bottom="0.75" header="0.3" footer="0.3"/>
  <pageSetup orientation="landscape" r:id="rId1"/>
  <headerFooter>
    <oddFooter>&amp;C&amp;P</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T134"/>
  <sheetViews>
    <sheetView topLeftCell="A22" zoomScale="95" zoomScaleNormal="95" workbookViewId="0">
      <selection activeCell="Q14" sqref="Q14"/>
    </sheetView>
  </sheetViews>
  <sheetFormatPr defaultColWidth="9.21875" defaultRowHeight="14.4"/>
  <cols>
    <col min="1" max="1" width="33.77734375" customWidth="1"/>
    <col min="2" max="2" width="7.77734375" customWidth="1"/>
    <col min="3" max="16" width="7" customWidth="1"/>
  </cols>
  <sheetData>
    <row r="1" spans="1:20">
      <c r="A1" s="29" t="s">
        <v>502</v>
      </c>
      <c r="B1" s="15"/>
      <c r="C1" s="24"/>
      <c r="D1" s="24"/>
      <c r="E1" s="24"/>
      <c r="F1" s="24"/>
      <c r="G1" s="24"/>
      <c r="H1" s="24"/>
      <c r="I1" s="24"/>
      <c r="J1" s="24"/>
    </row>
    <row r="2" spans="1:20">
      <c r="A2" s="24"/>
      <c r="B2" s="15"/>
      <c r="C2" s="24"/>
      <c r="D2" s="24"/>
      <c r="E2" s="24"/>
      <c r="F2" s="24"/>
      <c r="G2" s="24"/>
      <c r="H2" s="24"/>
      <c r="I2" s="24"/>
      <c r="J2" s="24"/>
    </row>
    <row r="3" spans="1:20">
      <c r="A3" s="349" t="s">
        <v>63</v>
      </c>
      <c r="B3" s="129" t="s">
        <v>82</v>
      </c>
      <c r="C3" s="131">
        <v>2009</v>
      </c>
      <c r="D3" s="131">
        <v>2010</v>
      </c>
      <c r="E3" s="131">
        <v>2011</v>
      </c>
      <c r="F3" s="119">
        <v>2012</v>
      </c>
      <c r="G3" s="146">
        <v>2013</v>
      </c>
      <c r="H3" s="146">
        <v>2014</v>
      </c>
      <c r="I3" s="146">
        <v>2015</v>
      </c>
      <c r="J3" s="146">
        <v>2016</v>
      </c>
      <c r="K3" s="146">
        <v>2017</v>
      </c>
      <c r="L3" s="146">
        <v>2018</v>
      </c>
      <c r="M3" s="146">
        <v>2019</v>
      </c>
      <c r="N3" s="146">
        <v>2020</v>
      </c>
      <c r="O3" s="146">
        <v>2021</v>
      </c>
      <c r="P3" s="146">
        <v>2022</v>
      </c>
    </row>
    <row r="4" spans="1:20">
      <c r="A4" s="822" t="s">
        <v>14</v>
      </c>
      <c r="B4" s="129" t="s">
        <v>34</v>
      </c>
      <c r="C4" s="115">
        <v>57.9</v>
      </c>
      <c r="D4" s="115">
        <v>65</v>
      </c>
      <c r="E4" s="115">
        <v>66</v>
      </c>
      <c r="F4" s="115">
        <v>68</v>
      </c>
      <c r="G4" s="115">
        <v>68</v>
      </c>
      <c r="H4" s="115">
        <v>57.2</v>
      </c>
      <c r="I4" s="115">
        <v>66</v>
      </c>
      <c r="J4" s="115">
        <v>66</v>
      </c>
      <c r="K4" s="115"/>
      <c r="L4" s="120">
        <v>66.900000000000006</v>
      </c>
      <c r="M4" s="120">
        <v>66.900000000000006</v>
      </c>
      <c r="N4" s="115"/>
      <c r="O4" s="115"/>
      <c r="P4" s="115"/>
    </row>
    <row r="5" spans="1:20">
      <c r="A5" s="822"/>
      <c r="B5" s="129" t="s">
        <v>33</v>
      </c>
      <c r="C5" s="115">
        <v>23</v>
      </c>
      <c r="D5" s="115">
        <v>35</v>
      </c>
      <c r="E5" s="115">
        <v>35</v>
      </c>
      <c r="F5" s="115">
        <v>34</v>
      </c>
      <c r="G5" s="115">
        <v>34</v>
      </c>
      <c r="H5" s="115">
        <v>22.4</v>
      </c>
      <c r="I5" s="115">
        <v>32.1</v>
      </c>
      <c r="J5" s="115">
        <v>32.1</v>
      </c>
      <c r="K5" s="115"/>
      <c r="L5" s="120">
        <v>29.2</v>
      </c>
      <c r="M5" s="120">
        <v>29.2</v>
      </c>
      <c r="N5" s="115"/>
      <c r="O5" s="115"/>
      <c r="P5" s="115"/>
    </row>
    <row r="6" spans="1:20">
      <c r="A6" s="822"/>
      <c r="B6" s="129" t="s">
        <v>46</v>
      </c>
      <c r="C6" s="115">
        <v>42</v>
      </c>
      <c r="D6" s="115">
        <v>53</v>
      </c>
      <c r="E6" s="115">
        <v>53</v>
      </c>
      <c r="F6" s="115">
        <v>54</v>
      </c>
      <c r="G6" s="115">
        <v>54</v>
      </c>
      <c r="H6" s="115">
        <v>43.6</v>
      </c>
      <c r="I6" s="115">
        <v>53.9</v>
      </c>
      <c r="J6" s="115">
        <v>53.9</v>
      </c>
      <c r="K6" s="115"/>
      <c r="L6" s="120">
        <v>51.6</v>
      </c>
      <c r="M6" s="120">
        <v>51.6</v>
      </c>
      <c r="N6" s="115"/>
      <c r="O6" s="115"/>
      <c r="P6" s="115"/>
      <c r="T6" s="48" t="s">
        <v>12</v>
      </c>
    </row>
    <row r="7" spans="1:20">
      <c r="A7" s="822" t="s">
        <v>13</v>
      </c>
      <c r="B7" s="129" t="s">
        <v>34</v>
      </c>
      <c r="C7" s="115">
        <v>99</v>
      </c>
      <c r="D7" s="115">
        <v>99</v>
      </c>
      <c r="E7" s="115">
        <v>99.47</v>
      </c>
      <c r="F7" s="115">
        <v>99.47</v>
      </c>
      <c r="G7" s="115">
        <v>99.04</v>
      </c>
      <c r="H7" s="115">
        <v>99</v>
      </c>
      <c r="I7" s="115">
        <v>99</v>
      </c>
      <c r="J7" s="115">
        <v>99</v>
      </c>
      <c r="K7" s="115">
        <v>99</v>
      </c>
      <c r="L7" s="115">
        <v>99</v>
      </c>
      <c r="M7" s="115"/>
      <c r="N7" s="115"/>
      <c r="O7" s="115"/>
      <c r="P7" s="115"/>
    </row>
    <row r="8" spans="1:20">
      <c r="A8" s="822"/>
      <c r="B8" s="129" t="s">
        <v>33</v>
      </c>
      <c r="C8" s="115">
        <v>92</v>
      </c>
      <c r="D8" s="115">
        <v>92</v>
      </c>
      <c r="E8" s="115">
        <v>82.53</v>
      </c>
      <c r="F8" s="115">
        <v>82.53</v>
      </c>
      <c r="G8" s="115">
        <v>94.34</v>
      </c>
      <c r="H8" s="115">
        <v>84</v>
      </c>
      <c r="I8" s="115">
        <v>85</v>
      </c>
      <c r="J8" s="115">
        <v>85</v>
      </c>
      <c r="K8" s="115">
        <v>81.8</v>
      </c>
      <c r="L8" s="115">
        <v>81.8</v>
      </c>
      <c r="M8" s="115"/>
      <c r="N8" s="115"/>
      <c r="O8" s="115"/>
      <c r="P8" s="115"/>
    </row>
    <row r="9" spans="1:20">
      <c r="A9" s="822"/>
      <c r="B9" s="129" t="s">
        <v>46</v>
      </c>
      <c r="C9" s="115">
        <v>96</v>
      </c>
      <c r="D9" s="115">
        <v>96</v>
      </c>
      <c r="E9" s="115">
        <v>96.55</v>
      </c>
      <c r="F9" s="115">
        <v>96.55</v>
      </c>
      <c r="G9" s="115">
        <v>97.27</v>
      </c>
      <c r="H9" s="115">
        <v>97</v>
      </c>
      <c r="I9" s="115">
        <v>97</v>
      </c>
      <c r="J9" s="115">
        <v>97</v>
      </c>
      <c r="K9" s="115">
        <v>95</v>
      </c>
      <c r="L9" s="115">
        <v>95</v>
      </c>
      <c r="M9" s="115"/>
      <c r="N9" s="115"/>
      <c r="O9" s="115"/>
      <c r="P9" s="115"/>
    </row>
    <row r="10" spans="1:20">
      <c r="A10" s="822" t="s">
        <v>259</v>
      </c>
      <c r="B10" s="129" t="s">
        <v>34</v>
      </c>
      <c r="C10" s="115"/>
      <c r="D10" s="115"/>
      <c r="E10" s="115"/>
      <c r="F10" s="115"/>
      <c r="G10" s="115"/>
      <c r="H10" s="115"/>
      <c r="I10" s="115"/>
      <c r="J10" s="115"/>
      <c r="K10" s="115"/>
      <c r="L10" s="115"/>
      <c r="M10" s="115"/>
      <c r="N10" s="115"/>
      <c r="O10" s="115"/>
      <c r="P10" s="115"/>
    </row>
    <row r="11" spans="1:20">
      <c r="A11" s="822"/>
      <c r="B11" s="129" t="s">
        <v>33</v>
      </c>
      <c r="C11" s="115"/>
      <c r="D11" s="115"/>
      <c r="E11" s="115"/>
      <c r="F11" s="115"/>
      <c r="G11" s="115"/>
      <c r="H11" s="115"/>
      <c r="I11" s="115"/>
      <c r="J11" s="115"/>
      <c r="K11" s="115"/>
      <c r="L11" s="115"/>
      <c r="M11" s="115"/>
      <c r="N11" s="115"/>
      <c r="O11" s="115"/>
      <c r="P11" s="115"/>
    </row>
    <row r="12" spans="1:20">
      <c r="A12" s="822"/>
      <c r="B12" s="129" t="s">
        <v>46</v>
      </c>
      <c r="C12" s="115"/>
      <c r="D12" s="115"/>
      <c r="E12" s="115"/>
      <c r="F12" s="115"/>
      <c r="G12" s="115"/>
      <c r="H12" s="115"/>
      <c r="I12" s="115"/>
      <c r="J12" s="115"/>
      <c r="K12" s="115"/>
      <c r="L12" s="115"/>
      <c r="M12" s="115"/>
      <c r="N12" s="115"/>
      <c r="O12" s="115"/>
      <c r="P12" s="115"/>
    </row>
    <row r="13" spans="1:20">
      <c r="A13" s="727" t="s">
        <v>85</v>
      </c>
      <c r="B13" s="129" t="s">
        <v>34</v>
      </c>
      <c r="C13" s="115">
        <v>81</v>
      </c>
      <c r="D13" s="115">
        <v>80</v>
      </c>
      <c r="E13" s="115">
        <v>80</v>
      </c>
      <c r="F13" s="115">
        <v>79</v>
      </c>
      <c r="G13" s="115"/>
      <c r="H13" s="115"/>
      <c r="I13" s="115"/>
      <c r="J13" s="115"/>
      <c r="K13" s="115"/>
      <c r="L13" s="115"/>
      <c r="M13" s="115"/>
      <c r="N13" s="115"/>
      <c r="O13" s="115"/>
      <c r="P13" s="115"/>
    </row>
    <row r="14" spans="1:20">
      <c r="A14" s="727"/>
      <c r="B14" s="129" t="s">
        <v>33</v>
      </c>
      <c r="C14" s="115">
        <v>29</v>
      </c>
      <c r="D14" s="115">
        <v>29</v>
      </c>
      <c r="E14" s="115">
        <v>29</v>
      </c>
      <c r="F14" s="115">
        <v>29</v>
      </c>
      <c r="G14" s="115"/>
      <c r="H14" s="115"/>
      <c r="I14" s="115"/>
      <c r="J14" s="115"/>
      <c r="K14" s="115"/>
      <c r="L14" s="115"/>
      <c r="M14" s="115"/>
      <c r="N14" s="115"/>
      <c r="O14" s="115"/>
      <c r="P14" s="115"/>
    </row>
    <row r="15" spans="1:20">
      <c r="A15" s="727"/>
      <c r="B15" s="129" t="s">
        <v>46</v>
      </c>
      <c r="C15" s="115">
        <v>46</v>
      </c>
      <c r="D15" s="115">
        <v>46</v>
      </c>
      <c r="E15" s="115">
        <v>46</v>
      </c>
      <c r="F15" s="115">
        <v>46</v>
      </c>
      <c r="G15" s="115"/>
      <c r="H15" s="115"/>
      <c r="I15" s="115"/>
      <c r="J15" s="115"/>
      <c r="K15" s="115"/>
      <c r="L15" s="115"/>
      <c r="M15" s="115"/>
      <c r="N15" s="115"/>
      <c r="O15" s="115"/>
      <c r="P15" s="115"/>
    </row>
    <row r="16" spans="1:20">
      <c r="A16" s="727" t="s">
        <v>258</v>
      </c>
      <c r="B16" s="129" t="s">
        <v>34</v>
      </c>
      <c r="C16" s="115">
        <v>91</v>
      </c>
      <c r="D16" s="115">
        <v>91</v>
      </c>
      <c r="E16" s="115">
        <v>93</v>
      </c>
      <c r="F16" s="115">
        <v>94</v>
      </c>
      <c r="G16" s="115">
        <v>94</v>
      </c>
      <c r="H16" s="115">
        <v>94</v>
      </c>
      <c r="I16" s="115">
        <v>96</v>
      </c>
      <c r="J16" s="115">
        <v>96</v>
      </c>
      <c r="K16" s="115"/>
      <c r="L16" s="115"/>
      <c r="M16" s="115"/>
      <c r="N16" s="115"/>
      <c r="O16" s="115"/>
      <c r="P16" s="115"/>
    </row>
    <row r="17" spans="1:16">
      <c r="A17" s="727"/>
      <c r="B17" s="129" t="s">
        <v>33</v>
      </c>
      <c r="C17" s="115">
        <v>62</v>
      </c>
      <c r="D17" s="115">
        <v>65</v>
      </c>
      <c r="E17" s="115">
        <v>67</v>
      </c>
      <c r="F17" s="115">
        <v>69</v>
      </c>
      <c r="G17" s="115">
        <v>69</v>
      </c>
      <c r="H17" s="115">
        <v>69</v>
      </c>
      <c r="I17" s="115">
        <v>63</v>
      </c>
      <c r="J17" s="115">
        <v>63</v>
      </c>
      <c r="K17" s="115"/>
      <c r="L17" s="115"/>
      <c r="M17" s="115"/>
      <c r="N17" s="115"/>
      <c r="O17" s="115"/>
      <c r="P17" s="115"/>
    </row>
    <row r="18" spans="1:16">
      <c r="A18" s="727"/>
      <c r="B18" s="129" t="s">
        <v>46</v>
      </c>
      <c r="C18" s="115">
        <v>68</v>
      </c>
      <c r="D18" s="115">
        <v>71</v>
      </c>
      <c r="E18" s="115">
        <v>72</v>
      </c>
      <c r="F18" s="115">
        <v>74</v>
      </c>
      <c r="G18" s="115">
        <v>74</v>
      </c>
      <c r="H18" s="115">
        <v>74</v>
      </c>
      <c r="I18" s="115">
        <v>72</v>
      </c>
      <c r="J18" s="115">
        <v>72</v>
      </c>
      <c r="K18" s="115"/>
      <c r="L18" s="115"/>
      <c r="M18" s="115"/>
      <c r="N18" s="115"/>
      <c r="O18" s="115"/>
      <c r="P18" s="115"/>
    </row>
    <row r="19" spans="1:16">
      <c r="A19" s="822" t="s">
        <v>11</v>
      </c>
      <c r="B19" s="129" t="s">
        <v>34</v>
      </c>
      <c r="C19" s="115">
        <v>91</v>
      </c>
      <c r="D19" s="115">
        <v>91</v>
      </c>
      <c r="E19" s="115">
        <v>91</v>
      </c>
      <c r="F19" s="115">
        <v>91</v>
      </c>
      <c r="G19" s="115">
        <v>91</v>
      </c>
      <c r="H19" s="115">
        <v>91</v>
      </c>
      <c r="I19" s="115"/>
      <c r="J19" s="115"/>
      <c r="K19" s="115"/>
      <c r="L19" s="120">
        <v>98.3</v>
      </c>
      <c r="M19" s="115"/>
      <c r="N19" s="115"/>
      <c r="O19" s="115"/>
      <c r="P19" s="115"/>
    </row>
    <row r="20" spans="1:16">
      <c r="A20" s="822"/>
      <c r="B20" s="129" t="s">
        <v>33</v>
      </c>
      <c r="C20" s="115">
        <v>73</v>
      </c>
      <c r="D20" s="115">
        <v>73</v>
      </c>
      <c r="E20" s="115">
        <v>73</v>
      </c>
      <c r="F20" s="115">
        <v>73</v>
      </c>
      <c r="G20" s="115">
        <v>73</v>
      </c>
      <c r="H20" s="115">
        <v>73</v>
      </c>
      <c r="I20" s="115"/>
      <c r="J20" s="115"/>
      <c r="K20" s="115"/>
      <c r="L20" s="120">
        <v>83.6</v>
      </c>
      <c r="M20" s="115"/>
      <c r="N20" s="115"/>
      <c r="O20" s="115"/>
      <c r="P20" s="115"/>
    </row>
    <row r="21" spans="1:16">
      <c r="A21" s="822"/>
      <c r="B21" s="129" t="s">
        <v>46</v>
      </c>
      <c r="C21" s="115">
        <v>78</v>
      </c>
      <c r="D21" s="115">
        <v>78</v>
      </c>
      <c r="E21" s="115">
        <v>78</v>
      </c>
      <c r="F21" s="115">
        <v>78</v>
      </c>
      <c r="G21" s="115">
        <v>78</v>
      </c>
      <c r="H21" s="115">
        <v>78</v>
      </c>
      <c r="I21" s="115"/>
      <c r="J21" s="115"/>
      <c r="K21" s="115"/>
      <c r="L21" s="120">
        <v>88.9</v>
      </c>
      <c r="M21" s="115"/>
      <c r="N21" s="115"/>
      <c r="O21" s="115"/>
      <c r="P21" s="115"/>
    </row>
    <row r="22" spans="1:16">
      <c r="A22" s="822" t="s">
        <v>10</v>
      </c>
      <c r="B22" s="129" t="s">
        <v>34</v>
      </c>
      <c r="C22" s="115">
        <v>77</v>
      </c>
      <c r="D22" s="115">
        <v>77</v>
      </c>
      <c r="E22" s="115">
        <v>78</v>
      </c>
      <c r="F22" s="115">
        <v>78</v>
      </c>
      <c r="G22" s="115"/>
      <c r="H22" s="115"/>
      <c r="I22" s="115">
        <v>81.599999999999994</v>
      </c>
      <c r="J22" s="115"/>
      <c r="K22" s="115"/>
      <c r="L22" s="115">
        <v>72.538346224398893</v>
      </c>
      <c r="M22" s="115"/>
      <c r="N22" s="115"/>
      <c r="O22" s="115"/>
      <c r="P22" s="115"/>
    </row>
    <row r="23" spans="1:16">
      <c r="A23" s="822"/>
      <c r="B23" s="129" t="s">
        <v>33</v>
      </c>
      <c r="C23" s="115">
        <v>32</v>
      </c>
      <c r="D23" s="115">
        <v>33</v>
      </c>
      <c r="E23" s="115">
        <v>34</v>
      </c>
      <c r="F23" s="115">
        <v>35</v>
      </c>
      <c r="G23" s="115"/>
      <c r="H23" s="115"/>
      <c r="I23" s="115">
        <v>35.299999999999997</v>
      </c>
      <c r="J23" s="115"/>
      <c r="K23" s="115"/>
      <c r="L23" s="115">
        <v>34.117136296958599</v>
      </c>
      <c r="M23" s="115"/>
      <c r="N23" s="115"/>
      <c r="O23" s="115"/>
      <c r="P23" s="115"/>
    </row>
    <row r="24" spans="1:16">
      <c r="A24" s="822"/>
      <c r="B24" s="129" t="s">
        <v>46</v>
      </c>
      <c r="C24" s="115">
        <v>46</v>
      </c>
      <c r="D24" s="115">
        <v>47</v>
      </c>
      <c r="E24" s="115">
        <v>48</v>
      </c>
      <c r="F24" s="115">
        <v>50</v>
      </c>
      <c r="G24" s="115"/>
      <c r="H24" s="115"/>
      <c r="I24" s="115">
        <v>51.5</v>
      </c>
      <c r="J24" s="115"/>
      <c r="K24" s="115"/>
      <c r="L24" s="115">
        <v>43.004840164957677</v>
      </c>
      <c r="M24" s="115"/>
      <c r="N24" s="115"/>
      <c r="O24" s="115"/>
      <c r="P24" s="115"/>
    </row>
    <row r="25" spans="1:16">
      <c r="A25" s="822" t="s">
        <v>9</v>
      </c>
      <c r="B25" s="129" t="s">
        <v>34</v>
      </c>
      <c r="C25" s="115">
        <v>94</v>
      </c>
      <c r="D25" s="115">
        <v>94</v>
      </c>
      <c r="E25" s="115">
        <v>95</v>
      </c>
      <c r="F25" s="115">
        <v>95</v>
      </c>
      <c r="G25" s="115"/>
      <c r="H25" s="115">
        <v>99</v>
      </c>
      <c r="I25" s="115">
        <v>98</v>
      </c>
      <c r="J25" s="115"/>
      <c r="K25" s="115"/>
      <c r="L25" s="115"/>
      <c r="M25" s="115"/>
      <c r="N25" s="115"/>
      <c r="O25" s="115"/>
      <c r="P25" s="115"/>
    </row>
    <row r="26" spans="1:16">
      <c r="A26" s="822"/>
      <c r="B26" s="129" t="s">
        <v>33</v>
      </c>
      <c r="C26" s="115">
        <v>77</v>
      </c>
      <c r="D26" s="115">
        <v>79</v>
      </c>
      <c r="E26" s="115">
        <v>81</v>
      </c>
      <c r="F26" s="115">
        <v>82</v>
      </c>
      <c r="G26" s="115"/>
      <c r="H26" s="115">
        <v>84</v>
      </c>
      <c r="I26" s="115">
        <v>85</v>
      </c>
      <c r="J26" s="115"/>
      <c r="K26" s="115"/>
      <c r="L26" s="115"/>
      <c r="M26" s="115"/>
      <c r="N26" s="115"/>
      <c r="O26" s="115"/>
      <c r="P26" s="115"/>
    </row>
    <row r="27" spans="1:16">
      <c r="A27" s="822"/>
      <c r="B27" s="129" t="s">
        <v>46</v>
      </c>
      <c r="C27" s="115">
        <v>80</v>
      </c>
      <c r="D27" s="115">
        <v>82</v>
      </c>
      <c r="E27" s="115">
        <v>83</v>
      </c>
      <c r="F27" s="115">
        <v>84</v>
      </c>
      <c r="G27" s="115"/>
      <c r="H27" s="115">
        <v>86</v>
      </c>
      <c r="I27" s="115">
        <v>87</v>
      </c>
      <c r="J27" s="115"/>
      <c r="K27" s="115"/>
      <c r="L27" s="115"/>
      <c r="M27" s="115"/>
      <c r="N27" s="115"/>
      <c r="O27" s="115"/>
      <c r="P27" s="115"/>
    </row>
    <row r="28" spans="1:16">
      <c r="A28" s="822" t="s">
        <v>8</v>
      </c>
      <c r="B28" s="129" t="s">
        <v>34</v>
      </c>
      <c r="C28" s="115"/>
      <c r="D28" s="115"/>
      <c r="E28" s="115">
        <v>99.8</v>
      </c>
      <c r="F28" s="115"/>
      <c r="G28" s="115"/>
      <c r="H28" s="115"/>
      <c r="I28" s="115"/>
      <c r="J28" s="115"/>
      <c r="K28" s="115"/>
      <c r="L28" s="115"/>
      <c r="M28" s="120"/>
      <c r="N28" s="120"/>
      <c r="O28" s="120"/>
      <c r="P28" s="120">
        <v>99.9</v>
      </c>
    </row>
    <row r="29" spans="1:16">
      <c r="A29" s="822"/>
      <c r="B29" s="129" t="s">
        <v>33</v>
      </c>
      <c r="C29" s="115"/>
      <c r="D29" s="115"/>
      <c r="E29" s="115">
        <v>99.4</v>
      </c>
      <c r="F29" s="115"/>
      <c r="G29" s="115"/>
      <c r="H29" s="115"/>
      <c r="I29" s="115"/>
      <c r="J29" s="115"/>
      <c r="K29" s="115"/>
      <c r="L29" s="115"/>
      <c r="M29" s="120"/>
      <c r="N29" s="120"/>
      <c r="O29" s="120"/>
      <c r="P29" s="120">
        <v>99.7</v>
      </c>
    </row>
    <row r="30" spans="1:16">
      <c r="A30" s="822"/>
      <c r="B30" s="129" t="s">
        <v>46</v>
      </c>
      <c r="C30" s="115"/>
      <c r="D30" s="115"/>
      <c r="E30" s="115">
        <v>99.6</v>
      </c>
      <c r="F30" s="115"/>
      <c r="G30" s="115"/>
      <c r="H30" s="115"/>
      <c r="I30" s="115"/>
      <c r="J30" s="115"/>
      <c r="K30" s="115"/>
      <c r="L30" s="115"/>
      <c r="M30" s="120"/>
      <c r="N30" s="120"/>
      <c r="O30" s="120"/>
      <c r="P30" s="120">
        <v>99.7</v>
      </c>
    </row>
    <row r="31" spans="1:16">
      <c r="A31" s="822" t="s">
        <v>6</v>
      </c>
      <c r="B31" s="129" t="s">
        <v>34</v>
      </c>
      <c r="C31" s="115">
        <v>64.7</v>
      </c>
      <c r="D31" s="115">
        <v>77</v>
      </c>
      <c r="E31" s="115">
        <v>83.5</v>
      </c>
      <c r="F31" s="115">
        <v>80</v>
      </c>
      <c r="G31" s="115"/>
      <c r="H31" s="115"/>
      <c r="I31" s="115">
        <v>83.1</v>
      </c>
      <c r="J31" s="115"/>
      <c r="K31" s="115">
        <v>76.900000000000006</v>
      </c>
      <c r="L31" s="115"/>
      <c r="M31" s="120"/>
      <c r="N31" s="120"/>
      <c r="O31" s="120"/>
      <c r="P31" s="120">
        <v>78.2</v>
      </c>
    </row>
    <row r="32" spans="1:16">
      <c r="A32" s="822"/>
      <c r="B32" s="129" t="s">
        <v>33</v>
      </c>
      <c r="C32" s="115">
        <v>30.5</v>
      </c>
      <c r="D32" s="115">
        <v>29</v>
      </c>
      <c r="E32" s="115">
        <v>37.1</v>
      </c>
      <c r="F32" s="115">
        <v>35</v>
      </c>
      <c r="G32" s="115"/>
      <c r="H32" s="115"/>
      <c r="I32" s="115">
        <v>36.700000000000003</v>
      </c>
      <c r="J32" s="115"/>
      <c r="K32" s="115">
        <v>35.200000000000003</v>
      </c>
      <c r="L32" s="115"/>
      <c r="M32" s="120"/>
      <c r="N32" s="120"/>
      <c r="O32" s="120"/>
      <c r="P32" s="120">
        <v>41.1</v>
      </c>
    </row>
    <row r="33" spans="1:17">
      <c r="A33" s="822"/>
      <c r="B33" s="129" t="s">
        <v>46</v>
      </c>
      <c r="C33" s="115">
        <v>40.5</v>
      </c>
      <c r="D33" s="115">
        <v>47</v>
      </c>
      <c r="E33" s="115">
        <v>51</v>
      </c>
      <c r="F33" s="115">
        <v>49</v>
      </c>
      <c r="G33" s="115"/>
      <c r="H33" s="115"/>
      <c r="I33" s="115">
        <v>51</v>
      </c>
      <c r="J33" s="115"/>
      <c r="K33" s="115">
        <v>48.7</v>
      </c>
      <c r="L33" s="115"/>
      <c r="M33" s="120"/>
      <c r="N33" s="120"/>
      <c r="O33" s="120"/>
      <c r="P33" s="120">
        <v>53.6</v>
      </c>
    </row>
    <row r="34" spans="1:17">
      <c r="A34" s="822" t="s">
        <v>25</v>
      </c>
      <c r="B34" s="129" t="s">
        <v>34</v>
      </c>
      <c r="C34" s="115">
        <v>99</v>
      </c>
      <c r="D34" s="115">
        <v>99</v>
      </c>
      <c r="E34" s="115">
        <v>97.7</v>
      </c>
      <c r="F34" s="115">
        <v>98</v>
      </c>
      <c r="G34" s="115"/>
      <c r="H34" s="115"/>
      <c r="I34" s="115"/>
      <c r="J34" s="115"/>
      <c r="K34" s="115"/>
      <c r="L34" s="115"/>
      <c r="M34" s="115"/>
      <c r="N34" s="115"/>
      <c r="O34" s="115"/>
      <c r="P34" s="115"/>
    </row>
    <row r="35" spans="1:17">
      <c r="A35" s="822"/>
      <c r="B35" s="129" t="s">
        <v>33</v>
      </c>
      <c r="C35" s="115">
        <v>90</v>
      </c>
      <c r="D35" s="115">
        <v>90</v>
      </c>
      <c r="E35" s="115">
        <v>62.8</v>
      </c>
      <c r="F35" s="115">
        <v>87</v>
      </c>
      <c r="G35" s="115"/>
      <c r="H35" s="115"/>
      <c r="I35" s="115"/>
      <c r="J35" s="115"/>
      <c r="K35" s="115"/>
      <c r="L35" s="115"/>
      <c r="M35" s="115"/>
      <c r="N35" s="115"/>
      <c r="O35" s="115"/>
      <c r="P35" s="115"/>
    </row>
    <row r="36" spans="1:17">
      <c r="A36" s="822"/>
      <c r="B36" s="129" t="s">
        <v>46</v>
      </c>
      <c r="C36" s="115">
        <v>93</v>
      </c>
      <c r="D36" s="115">
        <v>93</v>
      </c>
      <c r="E36" s="115">
        <v>80</v>
      </c>
      <c r="F36" s="115">
        <v>92</v>
      </c>
      <c r="G36" s="115"/>
      <c r="H36" s="115"/>
      <c r="I36" s="115"/>
      <c r="J36" s="115"/>
      <c r="K36" s="115"/>
      <c r="L36" s="115"/>
      <c r="M36" s="115"/>
      <c r="N36" s="115"/>
      <c r="O36" s="115"/>
      <c r="P36" s="115"/>
    </row>
    <row r="37" spans="1:17">
      <c r="A37" s="822" t="s">
        <v>4</v>
      </c>
      <c r="B37" s="129" t="s">
        <v>34</v>
      </c>
      <c r="C37" s="115"/>
      <c r="D37" s="115"/>
      <c r="E37" s="115"/>
      <c r="F37" s="115"/>
      <c r="G37" s="115"/>
      <c r="H37" s="115"/>
      <c r="I37" s="115"/>
      <c r="J37" s="115"/>
      <c r="K37" s="115"/>
      <c r="L37" s="115"/>
      <c r="M37" s="115"/>
      <c r="N37" s="115"/>
      <c r="O37" s="115"/>
      <c r="P37" s="115"/>
    </row>
    <row r="38" spans="1:17">
      <c r="A38" s="822"/>
      <c r="B38" s="129" t="s">
        <v>33</v>
      </c>
      <c r="C38" s="115"/>
      <c r="D38" s="115"/>
      <c r="E38" s="115"/>
      <c r="F38" s="115"/>
      <c r="G38" s="115"/>
      <c r="H38" s="115"/>
      <c r="I38" s="115"/>
      <c r="J38" s="115"/>
      <c r="K38" s="115"/>
      <c r="L38" s="115"/>
      <c r="M38" s="115"/>
      <c r="N38" s="115"/>
      <c r="O38" s="115"/>
      <c r="P38" s="115"/>
      <c r="Q38" s="35" t="s">
        <v>16</v>
      </c>
    </row>
    <row r="39" spans="1:17">
      <c r="A39" s="822"/>
      <c r="B39" s="129" t="s">
        <v>46</v>
      </c>
      <c r="C39" s="115">
        <v>96</v>
      </c>
      <c r="D39" s="115">
        <v>96</v>
      </c>
      <c r="E39" s="115">
        <v>96</v>
      </c>
      <c r="F39" s="115">
        <v>96</v>
      </c>
      <c r="G39" s="115"/>
      <c r="H39" s="115" t="s">
        <v>7</v>
      </c>
      <c r="I39" s="115"/>
      <c r="J39" s="115"/>
      <c r="K39" s="115"/>
      <c r="L39" s="115"/>
      <c r="M39" s="115"/>
      <c r="N39" s="115"/>
      <c r="O39" s="115"/>
      <c r="P39" s="115"/>
    </row>
    <row r="40" spans="1:17">
      <c r="A40" s="822" t="s">
        <v>3</v>
      </c>
      <c r="B40" s="129" t="s">
        <v>34</v>
      </c>
      <c r="C40" s="115">
        <v>99.37</v>
      </c>
      <c r="D40" s="115">
        <v>98.39</v>
      </c>
      <c r="E40" s="115">
        <v>99.3</v>
      </c>
      <c r="F40" s="115">
        <v>99.38</v>
      </c>
      <c r="G40" s="115">
        <v>98.62</v>
      </c>
      <c r="H40" s="115">
        <v>99.06</v>
      </c>
      <c r="I40" s="115">
        <v>98.61</v>
      </c>
      <c r="J40" s="115">
        <v>98.49</v>
      </c>
      <c r="K40" s="115">
        <v>98.33</v>
      </c>
      <c r="L40" s="115">
        <v>97.98</v>
      </c>
      <c r="M40" s="115"/>
      <c r="N40" s="115"/>
      <c r="O40" s="115"/>
      <c r="P40" s="115"/>
    </row>
    <row r="41" spans="1:17">
      <c r="A41" s="822"/>
      <c r="B41" s="129" t="s">
        <v>33</v>
      </c>
      <c r="C41" s="115">
        <v>75.959999999999994</v>
      </c>
      <c r="D41" s="115">
        <v>75.47</v>
      </c>
      <c r="E41" s="115">
        <v>76.86</v>
      </c>
      <c r="F41" s="115">
        <v>77.73</v>
      </c>
      <c r="G41" s="115">
        <v>77.67</v>
      </c>
      <c r="H41" s="115">
        <v>78.08</v>
      </c>
      <c r="I41" s="115">
        <v>76.489999999999995</v>
      </c>
      <c r="J41" s="115">
        <v>75.59</v>
      </c>
      <c r="K41" s="115">
        <v>75.459999999999994</v>
      </c>
      <c r="L41" s="115">
        <v>77.5</v>
      </c>
      <c r="M41" s="115"/>
      <c r="N41" s="115"/>
      <c r="O41" s="115"/>
      <c r="P41" s="115"/>
    </row>
    <row r="42" spans="1:17">
      <c r="A42" s="822"/>
      <c r="B42" s="129" t="s">
        <v>46</v>
      </c>
      <c r="C42" s="115">
        <v>90.16</v>
      </c>
      <c r="D42" s="115">
        <v>89.55</v>
      </c>
      <c r="E42" s="115">
        <v>90.76</v>
      </c>
      <c r="F42" s="115">
        <v>91.31</v>
      </c>
      <c r="G42" s="115">
        <v>90.97</v>
      </c>
      <c r="H42" s="115">
        <v>91.53</v>
      </c>
      <c r="I42" s="115">
        <v>90.67</v>
      </c>
      <c r="J42" s="115">
        <v>90.36</v>
      </c>
      <c r="K42" s="115">
        <v>90.2</v>
      </c>
      <c r="L42" s="115">
        <v>90.77</v>
      </c>
      <c r="M42" s="115"/>
      <c r="N42" s="115"/>
      <c r="O42" s="115"/>
      <c r="P42" s="115"/>
    </row>
    <row r="43" spans="1:17">
      <c r="A43" s="822" t="s">
        <v>65</v>
      </c>
      <c r="B43" s="129" t="s">
        <v>34</v>
      </c>
      <c r="C43" s="115">
        <v>82</v>
      </c>
      <c r="D43" s="115">
        <v>82</v>
      </c>
      <c r="E43" s="115">
        <v>88.5</v>
      </c>
      <c r="F43" s="115">
        <v>88.5</v>
      </c>
      <c r="G43" s="115">
        <v>88.5</v>
      </c>
      <c r="H43" s="115">
        <v>88.5</v>
      </c>
      <c r="I43" s="115">
        <v>88.5</v>
      </c>
      <c r="J43" s="115"/>
      <c r="K43" s="115"/>
      <c r="L43" s="115"/>
      <c r="M43" s="115"/>
      <c r="N43" s="115"/>
      <c r="O43" s="115"/>
      <c r="P43" s="115"/>
    </row>
    <row r="44" spans="1:17">
      <c r="A44" s="822"/>
      <c r="B44" s="129" t="s">
        <v>33</v>
      </c>
      <c r="C44" s="115">
        <v>48</v>
      </c>
      <c r="D44" s="115">
        <v>48</v>
      </c>
      <c r="E44" s="115">
        <v>46.2</v>
      </c>
      <c r="F44" s="115">
        <v>46.2</v>
      </c>
      <c r="G44" s="115">
        <v>46.2</v>
      </c>
      <c r="H44" s="115">
        <v>46.2</v>
      </c>
      <c r="I44" s="115">
        <v>46.2</v>
      </c>
      <c r="J44" s="115"/>
      <c r="K44" s="115"/>
      <c r="L44" s="115"/>
      <c r="M44" s="115"/>
      <c r="N44" s="115"/>
      <c r="O44" s="115"/>
      <c r="P44" s="115"/>
    </row>
    <row r="45" spans="1:17">
      <c r="A45" s="822"/>
      <c r="B45" s="129" t="s">
        <v>46</v>
      </c>
      <c r="C45" s="115">
        <v>56</v>
      </c>
      <c r="D45" s="115">
        <v>56</v>
      </c>
      <c r="E45" s="115">
        <v>55.3</v>
      </c>
      <c r="F45" s="115">
        <v>55.3</v>
      </c>
      <c r="G45" s="115">
        <v>55.3</v>
      </c>
      <c r="H45" s="115">
        <v>55.3</v>
      </c>
      <c r="I45" s="115">
        <v>55.3</v>
      </c>
      <c r="J45" s="115"/>
      <c r="K45" s="115"/>
      <c r="L45" s="115"/>
      <c r="M45" s="115"/>
      <c r="N45" s="115"/>
      <c r="O45" s="115"/>
      <c r="P45" s="115"/>
    </row>
    <row r="46" spans="1:17">
      <c r="A46" s="822" t="s">
        <v>2</v>
      </c>
      <c r="B46" s="129" t="s">
        <v>34</v>
      </c>
      <c r="C46" s="115">
        <v>86</v>
      </c>
      <c r="D46" s="115">
        <v>79.7</v>
      </c>
      <c r="E46" s="115">
        <v>79.7</v>
      </c>
      <c r="F46" s="115">
        <v>79.7</v>
      </c>
      <c r="G46" s="115">
        <v>79.7</v>
      </c>
      <c r="H46" s="115">
        <v>90</v>
      </c>
      <c r="I46" s="115">
        <v>89.2</v>
      </c>
      <c r="J46" s="115"/>
      <c r="K46" s="115"/>
      <c r="L46" s="115"/>
      <c r="M46" s="115"/>
      <c r="N46" s="115"/>
      <c r="O46" s="115"/>
      <c r="P46" s="115"/>
    </row>
    <row r="47" spans="1:17">
      <c r="A47" s="822"/>
      <c r="B47" s="129" t="s">
        <v>33</v>
      </c>
      <c r="C47" s="115">
        <v>47</v>
      </c>
      <c r="D47" s="115">
        <v>39.6</v>
      </c>
      <c r="E47" s="115">
        <v>39.6</v>
      </c>
      <c r="F47" s="115">
        <v>39.6</v>
      </c>
      <c r="G47" s="115">
        <v>39.6</v>
      </c>
      <c r="H47" s="115">
        <v>47</v>
      </c>
      <c r="I47" s="115">
        <v>51.6</v>
      </c>
      <c r="J47" s="115"/>
      <c r="K47" s="115"/>
      <c r="L47" s="115"/>
      <c r="M47" s="115"/>
      <c r="N47" s="115"/>
      <c r="O47" s="115"/>
      <c r="P47" s="115"/>
    </row>
    <row r="48" spans="1:17">
      <c r="A48" s="822"/>
      <c r="B48" s="129" t="s">
        <v>46</v>
      </c>
      <c r="C48" s="115">
        <v>62</v>
      </c>
      <c r="D48" s="115">
        <v>58.8</v>
      </c>
      <c r="E48" s="115">
        <v>58.8</v>
      </c>
      <c r="F48" s="115">
        <v>58.8</v>
      </c>
      <c r="G48" s="115">
        <v>58.8</v>
      </c>
      <c r="H48" s="115">
        <v>64.5</v>
      </c>
      <c r="I48" s="115">
        <v>67.7</v>
      </c>
      <c r="J48" s="115"/>
      <c r="K48" s="115"/>
      <c r="L48" s="115"/>
      <c r="M48" s="115"/>
      <c r="N48" s="115"/>
      <c r="O48" s="115"/>
      <c r="P48" s="115"/>
    </row>
    <row r="49" spans="1:16">
      <c r="A49" s="822" t="s">
        <v>40</v>
      </c>
      <c r="B49" s="129" t="s">
        <v>34</v>
      </c>
      <c r="C49" s="115">
        <v>98</v>
      </c>
      <c r="D49" s="115">
        <v>98</v>
      </c>
      <c r="E49" s="115">
        <v>97.7</v>
      </c>
      <c r="F49" s="115"/>
      <c r="G49" s="115"/>
      <c r="H49" s="115">
        <v>98.4</v>
      </c>
      <c r="I49" s="115">
        <v>97.1</v>
      </c>
      <c r="J49" s="115"/>
      <c r="K49" s="115"/>
      <c r="L49" s="115"/>
      <c r="M49" s="206">
        <v>97</v>
      </c>
      <c r="N49" s="206"/>
      <c r="O49" s="206"/>
      <c r="P49" s="120">
        <v>98</v>
      </c>
    </row>
    <row r="50" spans="1:16">
      <c r="A50" s="822"/>
      <c r="B50" s="129" t="s">
        <v>33</v>
      </c>
      <c r="C50" s="115">
        <v>69</v>
      </c>
      <c r="D50" s="115">
        <v>69</v>
      </c>
      <c r="E50" s="115">
        <v>65.099999999999994</v>
      </c>
      <c r="F50" s="115"/>
      <c r="G50" s="115"/>
      <c r="H50" s="115">
        <v>67.45</v>
      </c>
      <c r="I50" s="115">
        <v>67.2</v>
      </c>
      <c r="J50" s="115"/>
      <c r="K50" s="115"/>
      <c r="L50" s="115"/>
      <c r="M50" s="206">
        <v>68</v>
      </c>
      <c r="N50" s="206"/>
      <c r="O50" s="206"/>
      <c r="P50" s="120">
        <v>74</v>
      </c>
    </row>
    <row r="51" spans="1:16">
      <c r="A51" s="822"/>
      <c r="B51" s="129" t="s">
        <v>46</v>
      </c>
      <c r="C51" s="115">
        <v>80</v>
      </c>
      <c r="D51" s="115">
        <v>80</v>
      </c>
      <c r="E51" s="115">
        <v>76.8</v>
      </c>
      <c r="F51" s="115">
        <v>75.2</v>
      </c>
      <c r="G51" s="115"/>
      <c r="H51" s="115">
        <v>76.099999999999994</v>
      </c>
      <c r="I51" s="115">
        <v>76.3</v>
      </c>
      <c r="J51" s="115"/>
      <c r="K51" s="115"/>
      <c r="L51" s="115"/>
      <c r="M51" s="206">
        <v>77</v>
      </c>
      <c r="N51" s="206"/>
      <c r="O51" s="206"/>
      <c r="P51" s="120">
        <v>84</v>
      </c>
    </row>
    <row r="52" spans="1:16">
      <c r="A52" s="150"/>
      <c r="B52" s="24"/>
      <c r="C52" s="24"/>
      <c r="D52" s="24"/>
      <c r="E52" s="24"/>
      <c r="F52" s="24"/>
      <c r="G52" s="24"/>
      <c r="H52" s="24"/>
      <c r="I52" s="24"/>
      <c r="J52" s="24"/>
    </row>
    <row r="53" spans="1:16" ht="14.7" customHeight="1">
      <c r="A53" s="149" t="s">
        <v>26</v>
      </c>
      <c r="B53" s="24"/>
      <c r="C53" s="15"/>
      <c r="D53" s="15"/>
      <c r="E53" s="15"/>
      <c r="F53" s="15"/>
      <c r="G53" s="15"/>
      <c r="H53" s="15"/>
      <c r="I53" s="24"/>
      <c r="J53" s="24"/>
    </row>
    <row r="54" spans="1:16">
      <c r="A54" s="719" t="s">
        <v>165</v>
      </c>
      <c r="B54" s="719"/>
      <c r="C54" s="719"/>
      <c r="D54" s="719"/>
      <c r="E54" s="719"/>
      <c r="F54" s="719"/>
      <c r="G54" s="719"/>
      <c r="H54" s="719"/>
      <c r="I54" s="719"/>
      <c r="J54" s="719"/>
      <c r="K54" s="719"/>
      <c r="L54" s="719"/>
      <c r="M54" s="460"/>
      <c r="N54" s="460"/>
      <c r="O54" s="460"/>
      <c r="P54" s="460"/>
    </row>
    <row r="55" spans="1:16">
      <c r="A55" s="719"/>
      <c r="B55" s="719"/>
      <c r="C55" s="719"/>
      <c r="D55" s="719"/>
      <c r="E55" s="719"/>
      <c r="F55" s="719"/>
      <c r="G55" s="719"/>
      <c r="H55" s="719"/>
      <c r="I55" s="719"/>
      <c r="J55" s="719"/>
      <c r="K55" s="719"/>
      <c r="L55" s="719"/>
      <c r="M55" s="460"/>
      <c r="N55" s="460"/>
      <c r="O55" s="460"/>
      <c r="P55" s="460"/>
    </row>
    <row r="56" spans="1:16">
      <c r="A56" s="719"/>
      <c r="B56" s="719"/>
      <c r="C56" s="719"/>
      <c r="D56" s="719"/>
      <c r="E56" s="719"/>
      <c r="F56" s="719"/>
      <c r="G56" s="719"/>
      <c r="H56" s="719"/>
      <c r="I56" s="719"/>
      <c r="J56" s="719"/>
      <c r="K56" s="719"/>
      <c r="L56" s="719"/>
      <c r="M56" s="460"/>
      <c r="N56" s="460"/>
      <c r="O56" s="460"/>
      <c r="P56" s="460"/>
    </row>
    <row r="57" spans="1:16" ht="15" customHeight="1">
      <c r="A57" s="698" t="s">
        <v>142</v>
      </c>
      <c r="B57" s="698"/>
      <c r="C57" s="698"/>
      <c r="D57" s="698"/>
      <c r="E57" s="698"/>
      <c r="F57" s="698"/>
      <c r="G57" s="698"/>
      <c r="H57" s="698"/>
      <c r="I57" s="698"/>
      <c r="J57" s="698"/>
      <c r="K57" s="698"/>
      <c r="L57" s="698"/>
      <c r="M57" s="347"/>
      <c r="N57" s="347"/>
      <c r="O57" s="347"/>
      <c r="P57" s="347"/>
    </row>
    <row r="58" spans="1:16">
      <c r="A58" s="698"/>
      <c r="B58" s="698"/>
      <c r="C58" s="698"/>
      <c r="D58" s="698"/>
      <c r="E58" s="698"/>
      <c r="F58" s="698"/>
      <c r="G58" s="698"/>
      <c r="H58" s="698"/>
      <c r="I58" s="698"/>
      <c r="J58" s="698"/>
      <c r="K58" s="698"/>
      <c r="L58" s="698"/>
      <c r="M58" s="347"/>
      <c r="N58" s="347"/>
      <c r="O58" s="347"/>
      <c r="P58" s="347"/>
    </row>
    <row r="59" spans="1:16">
      <c r="A59" s="155" t="s">
        <v>104</v>
      </c>
      <c r="B59" s="24"/>
      <c r="C59" s="24"/>
      <c r="D59" s="24"/>
      <c r="E59" s="24"/>
      <c r="F59" s="24"/>
      <c r="G59" s="24"/>
      <c r="H59" s="24"/>
      <c r="I59" s="24"/>
      <c r="J59" s="24"/>
    </row>
    <row r="60" spans="1:16">
      <c r="A60" s="24"/>
      <c r="B60" s="24"/>
      <c r="C60" s="24"/>
      <c r="D60" s="24"/>
      <c r="E60" s="24"/>
      <c r="F60" s="24"/>
      <c r="G60" s="24"/>
      <c r="H60" s="24"/>
      <c r="I60" s="24"/>
      <c r="J60" s="24"/>
      <c r="K60" s="24"/>
      <c r="L60" s="24"/>
      <c r="M60" s="24"/>
      <c r="N60" s="24"/>
      <c r="O60" s="24"/>
      <c r="P60" s="24"/>
    </row>
    <row r="61" spans="1:16">
      <c r="A61" s="24"/>
      <c r="B61" s="24"/>
      <c r="C61" s="24"/>
      <c r="D61" s="24"/>
      <c r="E61" s="24"/>
      <c r="F61" s="24"/>
      <c r="G61" s="24"/>
      <c r="H61" s="24"/>
      <c r="I61" s="24"/>
      <c r="J61" s="24"/>
    </row>
    <row r="62" spans="1:16">
      <c r="A62" s="24"/>
      <c r="B62" s="24"/>
      <c r="C62" s="548"/>
      <c r="D62" s="548"/>
      <c r="E62" s="548"/>
      <c r="F62" s="548"/>
      <c r="G62" s="548"/>
      <c r="H62" s="548"/>
      <c r="I62" s="548"/>
      <c r="J62" s="548"/>
      <c r="K62" s="548"/>
      <c r="L62" s="548"/>
      <c r="M62" s="548"/>
      <c r="N62" s="548"/>
      <c r="O62" s="548"/>
      <c r="P62" s="548"/>
    </row>
    <row r="63" spans="1:16">
      <c r="A63" s="24"/>
      <c r="B63" s="24"/>
      <c r="C63" s="548"/>
      <c r="D63" s="548"/>
      <c r="E63" s="548"/>
      <c r="F63" s="548"/>
      <c r="G63" s="548"/>
      <c r="H63" s="548"/>
      <c r="I63" s="548"/>
      <c r="J63" s="548"/>
      <c r="K63" s="548"/>
      <c r="L63" s="548"/>
      <c r="M63" s="548"/>
      <c r="N63" s="548"/>
      <c r="O63" s="548"/>
      <c r="P63" s="548"/>
    </row>
    <row r="64" spans="1:16">
      <c r="A64" s="24"/>
      <c r="B64" s="24"/>
      <c r="C64" s="548"/>
      <c r="D64" s="548"/>
      <c r="E64" s="548"/>
      <c r="F64" s="548"/>
      <c r="G64" s="548"/>
      <c r="H64" s="548"/>
      <c r="I64" s="548"/>
      <c r="J64" s="548"/>
      <c r="K64" s="548"/>
      <c r="L64" s="548"/>
      <c r="M64" s="548"/>
      <c r="N64" s="548"/>
      <c r="O64" s="548"/>
      <c r="P64" s="548"/>
    </row>
    <row r="65" spans="1:10">
      <c r="A65" s="24"/>
      <c r="B65" s="24"/>
      <c r="C65" s="24"/>
      <c r="D65" s="24"/>
      <c r="E65" s="24"/>
      <c r="F65" s="24"/>
      <c r="G65" s="24"/>
      <c r="H65" s="24"/>
      <c r="I65" s="24"/>
      <c r="J65" s="24"/>
    </row>
    <row r="66" spans="1:10">
      <c r="A66" s="24"/>
      <c r="B66" s="24"/>
      <c r="C66" s="24"/>
      <c r="D66" s="24"/>
      <c r="E66" s="24"/>
      <c r="F66" s="24"/>
      <c r="G66" s="24"/>
      <c r="H66" s="24"/>
      <c r="I66" s="24"/>
      <c r="J66" s="24"/>
    </row>
    <row r="67" spans="1:10">
      <c r="A67" s="24"/>
      <c r="B67" s="24"/>
      <c r="C67" s="24"/>
      <c r="D67" s="24"/>
      <c r="E67" s="24"/>
      <c r="F67" s="24"/>
      <c r="G67" s="24"/>
      <c r="H67" s="24"/>
      <c r="I67" s="24"/>
      <c r="J67" s="24"/>
    </row>
    <row r="68" spans="1:10">
      <c r="A68" s="24"/>
      <c r="B68" s="24"/>
      <c r="C68" s="24"/>
      <c r="D68" s="24"/>
      <c r="E68" s="24"/>
      <c r="F68" s="24"/>
      <c r="G68" s="24"/>
      <c r="H68" s="24"/>
      <c r="I68" s="24"/>
      <c r="J68" s="24"/>
    </row>
    <row r="69" spans="1:10">
      <c r="A69" s="24"/>
      <c r="B69" s="24"/>
      <c r="C69" s="24"/>
      <c r="D69" s="24"/>
      <c r="E69" s="24"/>
      <c r="F69" s="24"/>
      <c r="G69" s="24"/>
      <c r="H69" s="24"/>
      <c r="I69" s="24"/>
      <c r="J69" s="24"/>
    </row>
    <row r="70" spans="1:10">
      <c r="A70" s="24"/>
      <c r="B70" s="24"/>
      <c r="C70" s="24"/>
      <c r="D70" s="24"/>
      <c r="E70" s="24"/>
      <c r="F70" s="24"/>
      <c r="G70" s="24"/>
      <c r="H70" s="24"/>
      <c r="I70" s="24"/>
      <c r="J70" s="24"/>
    </row>
    <row r="71" spans="1:10">
      <c r="A71" s="24"/>
      <c r="B71" s="24"/>
      <c r="C71" s="24"/>
      <c r="D71" s="24"/>
      <c r="E71" s="24"/>
      <c r="F71" s="24"/>
      <c r="G71" s="24"/>
      <c r="H71" s="24"/>
      <c r="I71" s="24"/>
      <c r="J71" s="24"/>
    </row>
    <row r="72" spans="1:10">
      <c r="A72" s="24"/>
      <c r="B72" s="24"/>
      <c r="C72" s="24"/>
      <c r="D72" s="24"/>
      <c r="E72" s="24"/>
      <c r="F72" s="24"/>
      <c r="G72" s="24"/>
      <c r="H72" s="24"/>
      <c r="I72" s="24"/>
      <c r="J72" s="24"/>
    </row>
    <row r="73" spans="1:10">
      <c r="A73" s="24"/>
      <c r="B73" s="24"/>
      <c r="C73" s="24"/>
      <c r="D73" s="24"/>
      <c r="E73" s="24"/>
      <c r="F73" s="24"/>
      <c r="G73" s="24"/>
      <c r="H73" s="24"/>
      <c r="I73" s="24"/>
      <c r="J73" s="24"/>
    </row>
    <row r="74" spans="1:10">
      <c r="A74" s="24"/>
      <c r="B74" s="24"/>
      <c r="C74" s="24"/>
      <c r="D74" s="24"/>
      <c r="E74" s="24"/>
      <c r="F74" s="24"/>
      <c r="G74" s="24"/>
      <c r="H74" s="24"/>
      <c r="I74" s="24"/>
      <c r="J74" s="24"/>
    </row>
    <row r="75" spans="1:10">
      <c r="A75" s="24"/>
      <c r="B75" s="24"/>
      <c r="C75" s="24"/>
      <c r="D75" s="24"/>
      <c r="E75" s="24"/>
      <c r="F75" s="24"/>
      <c r="G75" s="24"/>
      <c r="H75" s="24"/>
      <c r="I75" s="24"/>
      <c r="J75" s="24"/>
    </row>
    <row r="76" spans="1:10">
      <c r="A76" s="24"/>
      <c r="B76" s="24"/>
      <c r="C76" s="24"/>
      <c r="D76" s="24"/>
      <c r="E76" s="24"/>
      <c r="F76" s="24"/>
      <c r="G76" s="24"/>
      <c r="H76" s="24"/>
      <c r="I76" s="24"/>
      <c r="J76" s="24"/>
    </row>
    <row r="77" spans="1:10">
      <c r="A77" s="24"/>
      <c r="B77" s="24"/>
      <c r="C77" s="24"/>
      <c r="D77" s="24"/>
      <c r="E77" s="24"/>
      <c r="F77" s="24"/>
      <c r="G77" s="24"/>
      <c r="H77" s="24"/>
      <c r="I77" s="24"/>
      <c r="J77" s="24"/>
    </row>
    <row r="78" spans="1:10">
      <c r="A78" s="24"/>
      <c r="B78" s="24"/>
      <c r="C78" s="24"/>
      <c r="D78" s="24"/>
      <c r="E78" s="24"/>
      <c r="F78" s="24"/>
      <c r="G78" s="24"/>
      <c r="H78" s="24"/>
      <c r="I78" s="24"/>
      <c r="J78" s="24"/>
    </row>
    <row r="79" spans="1:10">
      <c r="A79" s="24"/>
      <c r="B79" s="24"/>
      <c r="C79" s="24"/>
      <c r="D79" s="24"/>
      <c r="E79" s="24"/>
      <c r="F79" s="24"/>
      <c r="G79" s="24"/>
      <c r="H79" s="24"/>
      <c r="I79" s="24"/>
      <c r="J79" s="24"/>
    </row>
    <row r="80" spans="1:10">
      <c r="A80" s="24"/>
      <c r="B80" s="24"/>
      <c r="C80" s="24"/>
      <c r="D80" s="24"/>
      <c r="E80" s="24"/>
      <c r="F80" s="24"/>
      <c r="G80" s="24"/>
      <c r="H80" s="24"/>
      <c r="I80" s="24"/>
      <c r="J80" s="24"/>
    </row>
    <row r="81" spans="1:10">
      <c r="A81" s="24"/>
      <c r="B81" s="24"/>
      <c r="C81" s="24"/>
      <c r="D81" s="24"/>
      <c r="E81" s="24"/>
      <c r="F81" s="24"/>
      <c r="G81" s="24"/>
      <c r="H81" s="24"/>
      <c r="I81" s="24"/>
      <c r="J81" s="24"/>
    </row>
    <row r="82" spans="1:10">
      <c r="A82" s="24"/>
      <c r="B82" s="24"/>
      <c r="C82" s="24"/>
      <c r="D82" s="24"/>
      <c r="E82" s="24"/>
      <c r="F82" s="24"/>
      <c r="G82" s="24"/>
      <c r="H82" s="24"/>
      <c r="I82" s="24"/>
      <c r="J82" s="24"/>
    </row>
    <row r="83" spans="1:10">
      <c r="A83" s="24"/>
      <c r="B83" s="24"/>
      <c r="C83" s="24"/>
      <c r="D83" s="24"/>
      <c r="E83" s="24"/>
      <c r="F83" s="24"/>
      <c r="G83" s="24"/>
      <c r="H83" s="24"/>
      <c r="I83" s="24"/>
      <c r="J83" s="24"/>
    </row>
    <row r="84" spans="1:10">
      <c r="A84" s="24"/>
      <c r="B84" s="24"/>
      <c r="C84" s="24"/>
      <c r="D84" s="24"/>
      <c r="E84" s="24"/>
      <c r="F84" s="24"/>
      <c r="G84" s="24"/>
      <c r="H84" s="24"/>
      <c r="I84" s="24"/>
      <c r="J84" s="24"/>
    </row>
    <row r="85" spans="1:10">
      <c r="A85" s="24"/>
      <c r="B85" s="24"/>
      <c r="C85" s="24"/>
      <c r="D85" s="24"/>
      <c r="E85" s="24"/>
      <c r="F85" s="24"/>
      <c r="G85" s="24"/>
      <c r="H85" s="24"/>
      <c r="I85" s="24"/>
      <c r="J85" s="24"/>
    </row>
    <row r="86" spans="1:10">
      <c r="A86" s="24"/>
      <c r="B86" s="24"/>
      <c r="C86" s="24"/>
      <c r="D86" s="24"/>
      <c r="E86" s="24"/>
      <c r="F86" s="24"/>
      <c r="G86" s="24"/>
      <c r="H86" s="24"/>
      <c r="I86" s="24"/>
      <c r="J86" s="24"/>
    </row>
    <row r="87" spans="1:10">
      <c r="A87" s="24"/>
      <c r="B87" s="24"/>
      <c r="C87" s="24"/>
      <c r="D87" s="24"/>
      <c r="E87" s="24"/>
      <c r="F87" s="24"/>
      <c r="G87" s="24"/>
      <c r="H87" s="24"/>
      <c r="I87" s="24"/>
      <c r="J87" s="24"/>
    </row>
    <row r="88" spans="1:10">
      <c r="A88" s="24"/>
      <c r="B88" s="24"/>
      <c r="C88" s="24"/>
      <c r="D88" s="24"/>
      <c r="E88" s="24"/>
      <c r="F88" s="24"/>
      <c r="G88" s="24"/>
      <c r="H88" s="24"/>
      <c r="I88" s="24"/>
      <c r="J88" s="24"/>
    </row>
    <row r="89" spans="1:10">
      <c r="A89" s="24"/>
      <c r="B89" s="24"/>
      <c r="C89" s="24"/>
      <c r="D89" s="24"/>
      <c r="E89" s="24"/>
      <c r="F89" s="24"/>
      <c r="G89" s="24"/>
      <c r="H89" s="24"/>
      <c r="I89" s="24"/>
      <c r="J89" s="24"/>
    </row>
    <row r="90" spans="1:10">
      <c r="A90" s="24"/>
      <c r="B90" s="24"/>
      <c r="C90" s="24"/>
      <c r="D90" s="24"/>
      <c r="E90" s="24"/>
      <c r="F90" s="24"/>
      <c r="G90" s="24"/>
      <c r="H90" s="24"/>
      <c r="I90" s="24"/>
      <c r="J90" s="24"/>
    </row>
    <row r="91" spans="1:10">
      <c r="A91" s="24"/>
      <c r="B91" s="24"/>
      <c r="C91" s="24"/>
      <c r="D91" s="24"/>
      <c r="E91" s="24"/>
      <c r="F91" s="24"/>
      <c r="G91" s="24"/>
      <c r="H91" s="24"/>
      <c r="I91" s="24"/>
      <c r="J91" s="24"/>
    </row>
    <row r="92" spans="1:10">
      <c r="A92" s="24"/>
      <c r="B92" s="24"/>
      <c r="C92" s="24"/>
      <c r="D92" s="24"/>
      <c r="E92" s="24"/>
      <c r="F92" s="24"/>
      <c r="G92" s="24"/>
      <c r="H92" s="24"/>
      <c r="I92" s="24"/>
      <c r="J92" s="24"/>
    </row>
    <row r="93" spans="1:10">
      <c r="A93" s="24"/>
      <c r="B93" s="24"/>
      <c r="C93" s="24"/>
      <c r="D93" s="24"/>
      <c r="E93" s="24"/>
      <c r="F93" s="24"/>
      <c r="G93" s="24"/>
      <c r="H93" s="24"/>
      <c r="I93" s="24"/>
      <c r="J93" s="24"/>
    </row>
    <row r="94" spans="1:10">
      <c r="A94" s="24"/>
      <c r="B94" s="24"/>
      <c r="C94" s="24"/>
      <c r="D94" s="24"/>
      <c r="E94" s="24"/>
      <c r="F94" s="24"/>
      <c r="G94" s="24"/>
      <c r="H94" s="24"/>
      <c r="I94" s="24"/>
      <c r="J94" s="24"/>
    </row>
    <row r="95" spans="1:10">
      <c r="A95" s="24"/>
      <c r="B95" s="24"/>
      <c r="C95" s="24"/>
      <c r="D95" s="24"/>
      <c r="E95" s="24"/>
      <c r="F95" s="24"/>
      <c r="G95" s="24"/>
      <c r="H95" s="24"/>
      <c r="I95" s="24"/>
      <c r="J95" s="24"/>
    </row>
    <row r="96" spans="1:10">
      <c r="A96" s="24"/>
      <c r="B96" s="24"/>
      <c r="C96" s="24"/>
      <c r="D96" s="24"/>
      <c r="E96" s="24"/>
      <c r="F96" s="24"/>
      <c r="G96" s="24"/>
      <c r="H96" s="24"/>
      <c r="I96" s="24"/>
      <c r="J96" s="24"/>
    </row>
    <row r="97" spans="1:10">
      <c r="A97" s="24"/>
      <c r="B97" s="24"/>
      <c r="C97" s="24"/>
      <c r="D97" s="24"/>
      <c r="E97" s="24"/>
      <c r="F97" s="24"/>
      <c r="G97" s="24"/>
      <c r="H97" s="24"/>
      <c r="I97" s="24"/>
      <c r="J97" s="24"/>
    </row>
    <row r="98" spans="1:10">
      <c r="A98" s="24"/>
      <c r="B98" s="24"/>
      <c r="C98" s="24"/>
      <c r="D98" s="24"/>
      <c r="E98" s="24"/>
      <c r="F98" s="24"/>
      <c r="G98" s="24"/>
      <c r="H98" s="24"/>
      <c r="I98" s="24"/>
      <c r="J98" s="24"/>
    </row>
    <row r="99" spans="1:10">
      <c r="A99" s="24"/>
      <c r="B99" s="24"/>
      <c r="C99" s="24"/>
      <c r="D99" s="24"/>
      <c r="E99" s="24"/>
      <c r="F99" s="24"/>
      <c r="G99" s="24"/>
      <c r="H99" s="24"/>
      <c r="I99" s="24"/>
      <c r="J99" s="24"/>
    </row>
    <row r="100" spans="1:10">
      <c r="A100" s="24"/>
      <c r="B100" s="24"/>
      <c r="C100" s="24"/>
      <c r="D100" s="24"/>
      <c r="E100" s="24"/>
      <c r="F100" s="24"/>
      <c r="G100" s="24"/>
      <c r="H100" s="24"/>
      <c r="I100" s="24"/>
      <c r="J100" s="24"/>
    </row>
    <row r="101" spans="1:10">
      <c r="A101" s="24"/>
      <c r="B101" s="24"/>
      <c r="C101" s="24"/>
      <c r="D101" s="24"/>
      <c r="E101" s="24"/>
      <c r="F101" s="24"/>
      <c r="G101" s="24"/>
      <c r="H101" s="24"/>
      <c r="I101" s="24"/>
      <c r="J101" s="24"/>
    </row>
    <row r="102" spans="1:10">
      <c r="A102" s="24"/>
      <c r="B102" s="24"/>
      <c r="C102" s="24"/>
      <c r="D102" s="24"/>
      <c r="E102" s="24"/>
      <c r="F102" s="24"/>
      <c r="G102" s="24"/>
      <c r="H102" s="24"/>
      <c r="I102" s="24"/>
      <c r="J102" s="24"/>
    </row>
    <row r="103" spans="1:10">
      <c r="A103" s="24"/>
      <c r="B103" s="24"/>
      <c r="C103" s="24"/>
      <c r="D103" s="24"/>
      <c r="E103" s="24"/>
      <c r="F103" s="24"/>
      <c r="G103" s="24"/>
      <c r="H103" s="24"/>
      <c r="I103" s="24"/>
      <c r="J103" s="24"/>
    </row>
    <row r="104" spans="1:10">
      <c r="A104" s="24"/>
      <c r="B104" s="24"/>
      <c r="C104" s="24"/>
      <c r="D104" s="24"/>
      <c r="E104" s="24"/>
      <c r="F104" s="24"/>
      <c r="G104" s="24"/>
      <c r="H104" s="24"/>
      <c r="I104" s="24"/>
      <c r="J104" s="24"/>
    </row>
    <row r="105" spans="1:10">
      <c r="A105" s="24"/>
      <c r="B105" s="24"/>
      <c r="C105" s="24"/>
      <c r="D105" s="24"/>
      <c r="E105" s="24"/>
      <c r="F105" s="24"/>
      <c r="G105" s="24"/>
      <c r="H105" s="24"/>
      <c r="I105" s="24"/>
      <c r="J105" s="24"/>
    </row>
    <row r="106" spans="1:10">
      <c r="A106" s="24"/>
      <c r="B106" s="24"/>
      <c r="C106" s="24"/>
      <c r="D106" s="24"/>
      <c r="E106" s="24"/>
      <c r="F106" s="24"/>
      <c r="G106" s="24"/>
      <c r="H106" s="24"/>
      <c r="I106" s="24"/>
      <c r="J106" s="24"/>
    </row>
    <row r="107" spans="1:10">
      <c r="A107" s="24"/>
      <c r="B107" s="24"/>
      <c r="C107" s="24"/>
      <c r="D107" s="24"/>
      <c r="E107" s="24"/>
      <c r="F107" s="24"/>
      <c r="G107" s="24"/>
      <c r="H107" s="24"/>
      <c r="I107" s="24"/>
      <c r="J107" s="24"/>
    </row>
    <row r="108" spans="1:10">
      <c r="A108" s="24"/>
      <c r="B108" s="24"/>
      <c r="C108" s="24"/>
      <c r="D108" s="24"/>
      <c r="E108" s="24"/>
      <c r="F108" s="24"/>
      <c r="G108" s="24"/>
      <c r="H108" s="24"/>
      <c r="I108" s="24"/>
      <c r="J108" s="24"/>
    </row>
    <row r="109" spans="1:10">
      <c r="A109" s="24"/>
      <c r="B109" s="24"/>
      <c r="C109" s="24"/>
      <c r="D109" s="24"/>
      <c r="E109" s="24"/>
      <c r="F109" s="24"/>
      <c r="G109" s="24"/>
      <c r="H109" s="24"/>
      <c r="I109" s="24"/>
      <c r="J109" s="24"/>
    </row>
    <row r="110" spans="1:10">
      <c r="A110" s="24"/>
      <c r="B110" s="24"/>
      <c r="C110" s="24"/>
      <c r="D110" s="24"/>
      <c r="E110" s="24"/>
      <c r="F110" s="24"/>
      <c r="G110" s="24"/>
      <c r="H110" s="24"/>
      <c r="I110" s="24"/>
      <c r="J110" s="24"/>
    </row>
    <row r="111" spans="1:10">
      <c r="A111" s="24"/>
      <c r="B111" s="24"/>
      <c r="C111" s="24"/>
      <c r="D111" s="24"/>
      <c r="E111" s="24"/>
      <c r="F111" s="24"/>
      <c r="G111" s="24"/>
      <c r="H111" s="24"/>
      <c r="I111" s="24"/>
      <c r="J111" s="24"/>
    </row>
    <row r="112" spans="1:10">
      <c r="A112" s="24"/>
      <c r="B112" s="24"/>
      <c r="C112" s="24"/>
      <c r="D112" s="24"/>
      <c r="E112" s="24"/>
      <c r="F112" s="24"/>
      <c r="G112" s="24"/>
      <c r="H112" s="24"/>
      <c r="I112" s="24"/>
      <c r="J112" s="24"/>
    </row>
    <row r="113" spans="1:10">
      <c r="A113" s="24"/>
      <c r="B113" s="24"/>
      <c r="C113" s="24"/>
      <c r="D113" s="24"/>
      <c r="E113" s="24"/>
      <c r="F113" s="24"/>
      <c r="G113" s="24"/>
      <c r="H113" s="24"/>
      <c r="I113" s="24"/>
      <c r="J113" s="24"/>
    </row>
    <row r="114" spans="1:10">
      <c r="A114" s="24"/>
      <c r="B114" s="24"/>
      <c r="C114" s="24"/>
      <c r="D114" s="24"/>
      <c r="E114" s="24"/>
      <c r="F114" s="24"/>
      <c r="G114" s="24"/>
      <c r="H114" s="24"/>
      <c r="I114" s="24"/>
      <c r="J114" s="24"/>
    </row>
    <row r="115" spans="1:10">
      <c r="A115" s="24"/>
      <c r="B115" s="24"/>
      <c r="C115" s="24"/>
      <c r="D115" s="24"/>
      <c r="E115" s="24"/>
      <c r="F115" s="24"/>
      <c r="G115" s="24"/>
      <c r="H115" s="24"/>
      <c r="I115" s="24"/>
      <c r="J115" s="24"/>
    </row>
    <row r="116" spans="1:10">
      <c r="A116" s="24"/>
      <c r="B116" s="24"/>
      <c r="C116" s="24"/>
      <c r="D116" s="24"/>
      <c r="E116" s="24"/>
      <c r="F116" s="24"/>
      <c r="G116" s="24"/>
      <c r="H116" s="24"/>
      <c r="I116" s="24"/>
      <c r="J116" s="24"/>
    </row>
    <row r="117" spans="1:10">
      <c r="A117" s="24"/>
      <c r="B117" s="24"/>
      <c r="C117" s="24"/>
      <c r="D117" s="24"/>
      <c r="E117" s="24"/>
      <c r="F117" s="24"/>
      <c r="G117" s="24"/>
      <c r="H117" s="24"/>
      <c r="I117" s="24"/>
      <c r="J117" s="24"/>
    </row>
    <row r="118" spans="1:10">
      <c r="A118" s="24"/>
      <c r="B118" s="24"/>
      <c r="C118" s="24"/>
      <c r="D118" s="24"/>
      <c r="E118" s="24"/>
      <c r="F118" s="24"/>
      <c r="G118" s="24"/>
      <c r="H118" s="24"/>
      <c r="I118" s="24"/>
      <c r="J118" s="24"/>
    </row>
    <row r="119" spans="1:10">
      <c r="A119" s="24"/>
      <c r="B119" s="24"/>
      <c r="C119" s="24"/>
      <c r="D119" s="24"/>
      <c r="E119" s="24"/>
      <c r="F119" s="24"/>
      <c r="G119" s="24"/>
      <c r="H119" s="24"/>
      <c r="I119" s="24"/>
      <c r="J119" s="24"/>
    </row>
    <row r="120" spans="1:10">
      <c r="A120" s="24"/>
      <c r="B120" s="24"/>
      <c r="C120" s="24"/>
      <c r="D120" s="24"/>
      <c r="E120" s="24"/>
      <c r="F120" s="24"/>
      <c r="G120" s="24"/>
      <c r="H120" s="24"/>
      <c r="I120" s="24"/>
      <c r="J120" s="24"/>
    </row>
    <row r="121" spans="1:10">
      <c r="A121" s="24"/>
      <c r="B121" s="24"/>
      <c r="C121" s="24"/>
      <c r="D121" s="24"/>
      <c r="E121" s="24"/>
      <c r="F121" s="24"/>
      <c r="G121" s="24"/>
      <c r="H121" s="24"/>
      <c r="I121" s="24"/>
      <c r="J121" s="24"/>
    </row>
    <row r="122" spans="1:10">
      <c r="A122" s="24"/>
      <c r="B122" s="24"/>
      <c r="C122" s="24"/>
      <c r="D122" s="24"/>
      <c r="E122" s="24"/>
      <c r="F122" s="24"/>
      <c r="G122" s="24"/>
      <c r="H122" s="24"/>
      <c r="I122" s="24"/>
      <c r="J122" s="24"/>
    </row>
    <row r="123" spans="1:10">
      <c r="A123" s="24"/>
      <c r="B123" s="24"/>
      <c r="C123" s="24"/>
      <c r="D123" s="24"/>
      <c r="E123" s="24"/>
      <c r="F123" s="24"/>
      <c r="G123" s="24"/>
      <c r="H123" s="24"/>
      <c r="I123" s="24"/>
      <c r="J123" s="24"/>
    </row>
    <row r="124" spans="1:10">
      <c r="A124" s="24"/>
      <c r="B124" s="24"/>
      <c r="C124" s="24"/>
      <c r="D124" s="24"/>
      <c r="E124" s="24"/>
      <c r="F124" s="24"/>
      <c r="G124" s="24"/>
      <c r="H124" s="24"/>
      <c r="I124" s="24"/>
      <c r="J124" s="24"/>
    </row>
    <row r="125" spans="1:10">
      <c r="A125" s="24"/>
      <c r="B125" s="24"/>
      <c r="C125" s="24"/>
      <c r="D125" s="24"/>
      <c r="E125" s="24"/>
      <c r="F125" s="24"/>
      <c r="G125" s="24"/>
      <c r="H125" s="24"/>
      <c r="I125" s="24"/>
      <c r="J125" s="24"/>
    </row>
    <row r="126" spans="1:10">
      <c r="A126" s="24"/>
      <c r="B126" s="24"/>
      <c r="C126" s="24"/>
      <c r="D126" s="24"/>
      <c r="E126" s="24"/>
      <c r="F126" s="24"/>
      <c r="G126" s="24"/>
      <c r="H126" s="24"/>
      <c r="I126" s="24"/>
      <c r="J126" s="24"/>
    </row>
    <row r="127" spans="1:10">
      <c r="A127" s="24"/>
      <c r="B127" s="24"/>
      <c r="C127" s="24"/>
      <c r="D127" s="24"/>
      <c r="E127" s="24"/>
      <c r="F127" s="24"/>
      <c r="G127" s="24"/>
      <c r="H127" s="24"/>
      <c r="I127" s="24"/>
      <c r="J127" s="24"/>
    </row>
    <row r="128" spans="1:10">
      <c r="A128" s="24"/>
      <c r="B128" s="24"/>
      <c r="C128" s="24"/>
      <c r="D128" s="24"/>
      <c r="E128" s="24"/>
      <c r="F128" s="24"/>
      <c r="G128" s="24"/>
      <c r="H128" s="24"/>
      <c r="I128" s="24"/>
      <c r="J128" s="24"/>
    </row>
    <row r="129" spans="1:10">
      <c r="A129" s="24"/>
      <c r="B129" s="24"/>
      <c r="C129" s="24"/>
      <c r="D129" s="24"/>
      <c r="E129" s="24"/>
      <c r="F129" s="24"/>
      <c r="G129" s="24"/>
      <c r="H129" s="24"/>
      <c r="I129" s="24"/>
      <c r="J129" s="24"/>
    </row>
    <row r="130" spans="1:10">
      <c r="A130" s="24"/>
      <c r="B130" s="24"/>
      <c r="C130" s="24"/>
      <c r="D130" s="24"/>
      <c r="E130" s="24"/>
      <c r="F130" s="24"/>
      <c r="G130" s="24"/>
      <c r="H130" s="24"/>
      <c r="I130" s="24"/>
      <c r="J130" s="24"/>
    </row>
    <row r="131" spans="1:10">
      <c r="A131" s="24"/>
      <c r="B131" s="24"/>
      <c r="C131" s="24"/>
      <c r="D131" s="24"/>
      <c r="E131" s="24"/>
      <c r="F131" s="24"/>
      <c r="G131" s="24"/>
      <c r="H131" s="24"/>
      <c r="I131" s="24"/>
      <c r="J131" s="24"/>
    </row>
    <row r="132" spans="1:10">
      <c r="A132" s="24"/>
      <c r="B132" s="24"/>
      <c r="C132" s="24"/>
      <c r="D132" s="24"/>
      <c r="E132" s="24"/>
      <c r="F132" s="24"/>
      <c r="G132" s="24"/>
      <c r="H132" s="24"/>
      <c r="I132" s="24"/>
      <c r="J132" s="24"/>
    </row>
    <row r="133" spans="1:10">
      <c r="A133" s="24"/>
      <c r="B133" s="24"/>
      <c r="C133" s="24"/>
      <c r="D133" s="24"/>
      <c r="E133" s="24"/>
      <c r="F133" s="24"/>
      <c r="G133" s="24"/>
      <c r="H133" s="24"/>
      <c r="I133" s="24"/>
      <c r="J133" s="24"/>
    </row>
    <row r="134" spans="1:10">
      <c r="A134" s="24"/>
      <c r="B134" s="24"/>
      <c r="C134" s="24"/>
      <c r="D134" s="24"/>
      <c r="E134" s="24"/>
      <c r="F134" s="24"/>
      <c r="G134" s="24"/>
      <c r="H134" s="24"/>
      <c r="I134" s="24"/>
      <c r="J134" s="24"/>
    </row>
  </sheetData>
  <mergeCells count="18">
    <mergeCell ref="A19:A21"/>
    <mergeCell ref="A4:A6"/>
    <mergeCell ref="A7:A9"/>
    <mergeCell ref="A10:A12"/>
    <mergeCell ref="A13:A15"/>
    <mergeCell ref="A16:A18"/>
    <mergeCell ref="A57:L58"/>
    <mergeCell ref="A22:A24"/>
    <mergeCell ref="A25:A27"/>
    <mergeCell ref="A28:A30"/>
    <mergeCell ref="A31:A33"/>
    <mergeCell ref="A34:A36"/>
    <mergeCell ref="A37:A39"/>
    <mergeCell ref="A40:A42"/>
    <mergeCell ref="A43:A45"/>
    <mergeCell ref="A46:A48"/>
    <mergeCell ref="A49:A51"/>
    <mergeCell ref="A54:L56"/>
  </mergeCells>
  <hyperlinks>
    <hyperlink ref="T6" location="Content!B53" display="Back to Content Page" xr:uid="{00000000-0004-0000-6400-000000000000}"/>
  </hyperlinks>
  <pageMargins left="0.7" right="0.7" top="0.75" bottom="0.75" header="0.3" footer="0.3"/>
  <pageSetup scale="58" orientation="landscape" r:id="rId1"/>
  <headerFoot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AM69"/>
  <sheetViews>
    <sheetView zoomScale="102" zoomScaleNormal="102" workbookViewId="0"/>
  </sheetViews>
  <sheetFormatPr defaultColWidth="9.21875" defaultRowHeight="14.4"/>
  <cols>
    <col min="1" max="1" width="33.77734375" customWidth="1"/>
    <col min="2" max="2" width="7.77734375" customWidth="1"/>
    <col min="3" max="17" width="7" customWidth="1"/>
  </cols>
  <sheetData>
    <row r="1" spans="1:39">
      <c r="A1" s="29" t="s">
        <v>490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row>
    <row r="2" spans="1:39">
      <c r="A2" s="24" t="s">
        <v>16</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row>
    <row r="3" spans="1:39">
      <c r="A3" s="553" t="s">
        <v>489</v>
      </c>
      <c r="B3" s="553">
        <v>2000</v>
      </c>
      <c r="C3" s="553">
        <v>2001</v>
      </c>
      <c r="D3" s="553">
        <v>2002</v>
      </c>
      <c r="E3" s="553">
        <v>2003</v>
      </c>
      <c r="F3" s="553">
        <v>2004</v>
      </c>
      <c r="G3" s="553">
        <v>2005</v>
      </c>
      <c r="H3" s="553">
        <v>2006</v>
      </c>
      <c r="I3" s="553">
        <v>2007</v>
      </c>
      <c r="J3" s="553">
        <v>2008</v>
      </c>
      <c r="K3" s="553">
        <v>2009</v>
      </c>
      <c r="L3" s="553">
        <v>2010</v>
      </c>
      <c r="M3" s="553">
        <v>2011</v>
      </c>
      <c r="N3" s="553">
        <v>2012</v>
      </c>
      <c r="O3" s="553">
        <v>2013</v>
      </c>
      <c r="P3" s="553">
        <v>2014</v>
      </c>
      <c r="Q3" s="553">
        <v>2015</v>
      </c>
      <c r="R3" s="553">
        <v>2016</v>
      </c>
      <c r="S3" s="553">
        <v>2017</v>
      </c>
      <c r="T3" s="553">
        <v>2018</v>
      </c>
      <c r="U3" s="553">
        <v>2019</v>
      </c>
      <c r="V3" s="553">
        <v>2020</v>
      </c>
      <c r="W3" s="553">
        <v>2021</v>
      </c>
      <c r="X3" s="553">
        <v>2022</v>
      </c>
    </row>
    <row r="4" spans="1:39">
      <c r="A4" s="549" t="s">
        <v>14</v>
      </c>
      <c r="B4" s="550"/>
      <c r="C4" s="550"/>
      <c r="D4" s="550"/>
      <c r="E4" s="550"/>
      <c r="F4" s="550"/>
      <c r="G4" s="550"/>
      <c r="H4" s="550"/>
      <c r="I4" s="550"/>
      <c r="J4" s="550"/>
      <c r="K4" s="550"/>
      <c r="L4" s="550"/>
      <c r="M4" s="550"/>
      <c r="N4" s="550"/>
      <c r="O4" s="550"/>
      <c r="P4" s="550"/>
      <c r="Q4" s="550"/>
      <c r="R4" s="550"/>
      <c r="S4" s="550"/>
      <c r="T4" s="550"/>
      <c r="U4" s="550"/>
      <c r="V4" s="550"/>
      <c r="W4" s="550"/>
      <c r="X4" s="550"/>
    </row>
    <row r="5" spans="1:39">
      <c r="A5" s="551" t="s">
        <v>492</v>
      </c>
      <c r="B5" s="104">
        <v>41.144309999999997</v>
      </c>
      <c r="C5" s="104">
        <v>42.25468</v>
      </c>
      <c r="D5" s="104">
        <v>43.376800000000003</v>
      </c>
      <c r="E5" s="104">
        <v>44.363869999999999</v>
      </c>
      <c r="F5" s="104">
        <v>45.351329999999997</v>
      </c>
      <c r="G5" s="104">
        <v>46.336019999999998</v>
      </c>
      <c r="H5" s="104">
        <v>47.150230000000001</v>
      </c>
      <c r="I5" s="104">
        <v>47.961469999999998</v>
      </c>
      <c r="J5" s="104">
        <v>48.770400000000002</v>
      </c>
      <c r="K5" s="104">
        <v>49.575159999999997</v>
      </c>
      <c r="L5" s="104">
        <v>50.376840000000001</v>
      </c>
      <c r="M5" s="104">
        <v>51.174840000000003</v>
      </c>
      <c r="N5" s="104">
        <v>51.968539999999997</v>
      </c>
      <c r="O5" s="104">
        <v>52.757350000000002</v>
      </c>
      <c r="P5" s="104">
        <v>53.541510000000002</v>
      </c>
      <c r="Q5" s="104">
        <v>54.316929999999999</v>
      </c>
      <c r="R5" s="104">
        <v>55.084269999999997</v>
      </c>
      <c r="S5" s="104">
        <v>55.842910000000003</v>
      </c>
      <c r="T5" s="104">
        <v>56.591749999999998</v>
      </c>
      <c r="U5" s="104">
        <v>56.883040000000001</v>
      </c>
      <c r="V5" s="104">
        <v>57.167740000000002</v>
      </c>
      <c r="W5" s="104">
        <v>57.446730000000002</v>
      </c>
      <c r="X5" s="104">
        <v>57.719560000000001</v>
      </c>
    </row>
    <row r="6" spans="1:39">
      <c r="A6" s="551" t="s">
        <v>487</v>
      </c>
      <c r="B6" s="104">
        <v>21.152640000000002</v>
      </c>
      <c r="C6" s="104">
        <v>21.528220000000001</v>
      </c>
      <c r="D6" s="104">
        <v>21.903110000000002</v>
      </c>
      <c r="E6" s="104">
        <v>22.27731</v>
      </c>
      <c r="F6" s="104">
        <v>22.650829999999999</v>
      </c>
      <c r="G6" s="104">
        <v>23.023669999999999</v>
      </c>
      <c r="H6" s="104">
        <v>23.395820000000001</v>
      </c>
      <c r="I6" s="104">
        <v>23.767289999999999</v>
      </c>
      <c r="J6" s="104">
        <v>24.138069999999999</v>
      </c>
      <c r="K6" s="104">
        <v>24.50817</v>
      </c>
      <c r="L6" s="104">
        <v>24.877579999999998</v>
      </c>
      <c r="M6" s="104">
        <v>25.246310000000001</v>
      </c>
      <c r="N6" s="104">
        <v>25.614350000000002</v>
      </c>
      <c r="O6" s="104">
        <v>25.98171</v>
      </c>
      <c r="P6" s="104">
        <v>26.348379999999999</v>
      </c>
      <c r="Q6" s="104">
        <v>26.714369999999999</v>
      </c>
      <c r="R6" s="104">
        <v>27.07967</v>
      </c>
      <c r="S6" s="104">
        <v>27.444289999999999</v>
      </c>
      <c r="T6" s="104">
        <v>27.808229999999998</v>
      </c>
      <c r="U6" s="104">
        <v>27.808229999999998</v>
      </c>
      <c r="V6" s="104">
        <v>27.808229999999998</v>
      </c>
      <c r="W6" s="104">
        <v>27.808229999999998</v>
      </c>
      <c r="X6" s="104">
        <v>27.808229999999998</v>
      </c>
    </row>
    <row r="7" spans="1:39">
      <c r="A7" s="551" t="s">
        <v>488</v>
      </c>
      <c r="B7" s="104">
        <v>61.06653</v>
      </c>
      <c r="C7" s="104">
        <v>61.951160000000002</v>
      </c>
      <c r="D7" s="104">
        <v>62.835790000000003</v>
      </c>
      <c r="E7" s="104">
        <v>63.449010000000001</v>
      </c>
      <c r="F7" s="104">
        <v>64.05471</v>
      </c>
      <c r="G7" s="104">
        <v>64.652860000000004</v>
      </c>
      <c r="H7" s="104">
        <v>65.243480000000005</v>
      </c>
      <c r="I7" s="104">
        <v>65.826570000000004</v>
      </c>
      <c r="J7" s="104">
        <v>66.402119999999996</v>
      </c>
      <c r="K7" s="104">
        <v>66.970129999999997</v>
      </c>
      <c r="L7" s="104">
        <v>67.530609999999996</v>
      </c>
      <c r="M7" s="104">
        <v>68.083550000000002</v>
      </c>
      <c r="N7" s="104">
        <v>68.628960000000006</v>
      </c>
      <c r="O7" s="104">
        <v>69.166830000000004</v>
      </c>
      <c r="P7" s="104">
        <v>69.69717</v>
      </c>
      <c r="Q7" s="104">
        <v>70.219970000000004</v>
      </c>
      <c r="R7" s="104">
        <v>70.735230000000001</v>
      </c>
      <c r="S7" s="104">
        <v>71.242959999999997</v>
      </c>
      <c r="T7" s="104">
        <v>71.74315</v>
      </c>
      <c r="U7" s="104">
        <v>71.74315</v>
      </c>
      <c r="V7" s="104">
        <v>71.74315</v>
      </c>
      <c r="W7" s="104">
        <v>71.74315</v>
      </c>
      <c r="X7" s="104">
        <v>71.74315</v>
      </c>
    </row>
    <row r="8" spans="1:39">
      <c r="A8" s="549" t="s">
        <v>13</v>
      </c>
      <c r="B8" s="552"/>
      <c r="C8" s="552"/>
      <c r="D8" s="552"/>
      <c r="E8" s="552"/>
      <c r="F8" s="552"/>
      <c r="G8" s="552"/>
      <c r="H8" s="552"/>
      <c r="I8" s="552"/>
      <c r="J8" s="552"/>
      <c r="K8" s="552"/>
      <c r="L8" s="552"/>
      <c r="M8" s="552"/>
      <c r="N8" s="552"/>
      <c r="O8" s="552"/>
      <c r="P8" s="552"/>
      <c r="Q8" s="552"/>
      <c r="R8" s="552"/>
      <c r="S8" s="552"/>
      <c r="T8" s="552"/>
      <c r="U8" s="552"/>
      <c r="V8" s="552"/>
      <c r="W8" s="552"/>
      <c r="X8" s="552"/>
    </row>
    <row r="9" spans="1:39">
      <c r="A9" s="551" t="s">
        <v>492</v>
      </c>
      <c r="B9" s="104">
        <v>75.169640000000001</v>
      </c>
      <c r="C9" s="104">
        <v>75.520110000000003</v>
      </c>
      <c r="D9" s="104">
        <v>75.732609999999994</v>
      </c>
      <c r="E9" s="104">
        <v>75.923599999999993</v>
      </c>
      <c r="F9" s="104">
        <v>76.112909999999999</v>
      </c>
      <c r="G9" s="104">
        <v>76.299329999999998</v>
      </c>
      <c r="H9" s="104">
        <v>77.40737</v>
      </c>
      <c r="I9" s="104">
        <v>78.89837</v>
      </c>
      <c r="J9" s="104">
        <v>80.342140000000001</v>
      </c>
      <c r="K9" s="104">
        <v>81.735159999999993</v>
      </c>
      <c r="L9" s="104">
        <v>83.079769999999996</v>
      </c>
      <c r="M9" s="104">
        <v>84.375230000000002</v>
      </c>
      <c r="N9" s="104">
        <v>85.467910000000003</v>
      </c>
      <c r="O9" s="104">
        <v>86.507599999999996</v>
      </c>
      <c r="P9" s="104">
        <v>87.522480000000002</v>
      </c>
      <c r="Q9" s="104">
        <v>88.512500000000003</v>
      </c>
      <c r="R9" s="104">
        <v>89.477900000000005</v>
      </c>
      <c r="S9" s="104">
        <v>90.418509999999998</v>
      </c>
      <c r="T9" s="104">
        <v>91.332669999999993</v>
      </c>
      <c r="U9" s="104">
        <v>92.221400000000003</v>
      </c>
      <c r="V9" s="104">
        <v>92.338579999999993</v>
      </c>
      <c r="W9" s="104">
        <v>92.448520000000002</v>
      </c>
      <c r="X9" s="104">
        <v>92.56756</v>
      </c>
    </row>
    <row r="10" spans="1:39">
      <c r="A10" s="551" t="s">
        <v>487</v>
      </c>
      <c r="B10" s="104">
        <v>53.548819999999999</v>
      </c>
      <c r="C10" s="104">
        <v>53.656300000000002</v>
      </c>
      <c r="D10" s="104">
        <v>53.763779999999997</v>
      </c>
      <c r="E10" s="104">
        <v>53.871259999999999</v>
      </c>
      <c r="F10" s="104">
        <v>53.978729999999999</v>
      </c>
      <c r="G10" s="104">
        <v>54.086210000000001</v>
      </c>
      <c r="H10" s="104">
        <v>55.845489999999998</v>
      </c>
      <c r="I10" s="104">
        <v>57.611310000000003</v>
      </c>
      <c r="J10" s="104">
        <v>59.383690000000001</v>
      </c>
      <c r="K10" s="104">
        <v>61.162619999999997</v>
      </c>
      <c r="L10" s="104">
        <v>62.948099999999997</v>
      </c>
      <c r="M10" s="104">
        <v>64.740129999999994</v>
      </c>
      <c r="N10" s="104">
        <v>66.538719999999998</v>
      </c>
      <c r="O10" s="104">
        <v>68.343850000000003</v>
      </c>
      <c r="P10" s="104">
        <v>70.155540000000002</v>
      </c>
      <c r="Q10" s="104">
        <v>71.973780000000005</v>
      </c>
      <c r="R10" s="104">
        <v>73.798580000000001</v>
      </c>
      <c r="S10" s="104">
        <v>75.629919999999998</v>
      </c>
      <c r="T10" s="104">
        <v>77.46781</v>
      </c>
      <c r="U10" s="104">
        <v>79.312259999999995</v>
      </c>
      <c r="V10" s="104">
        <v>79.465599999999995</v>
      </c>
      <c r="W10" s="104">
        <v>79.618939999999995</v>
      </c>
      <c r="X10" s="104">
        <v>79.618939999999995</v>
      </c>
    </row>
    <row r="11" spans="1:39">
      <c r="A11" s="551" t="s">
        <v>488</v>
      </c>
      <c r="B11" s="104">
        <v>94.174940000000007</v>
      </c>
      <c r="C11" s="104">
        <v>94.098389999999995</v>
      </c>
      <c r="D11" s="104">
        <v>94.021850000000001</v>
      </c>
      <c r="E11" s="104">
        <v>93.945300000000003</v>
      </c>
      <c r="F11" s="104">
        <v>93.868750000000006</v>
      </c>
      <c r="G11" s="104">
        <v>93.792209999999997</v>
      </c>
      <c r="H11" s="104">
        <v>94.075779999999995</v>
      </c>
      <c r="I11" s="104">
        <v>94.358760000000004</v>
      </c>
      <c r="J11" s="104">
        <v>94.641159999999999</v>
      </c>
      <c r="K11" s="104">
        <v>94.922970000000007</v>
      </c>
      <c r="L11" s="104">
        <v>95.204189999999997</v>
      </c>
      <c r="M11" s="104">
        <v>95.484819999999999</v>
      </c>
      <c r="N11" s="104">
        <v>95.764859999999999</v>
      </c>
      <c r="O11" s="104">
        <v>96.044309999999996</v>
      </c>
      <c r="P11" s="104">
        <v>96.323179999999994</v>
      </c>
      <c r="Q11" s="104">
        <v>96.601460000000003</v>
      </c>
      <c r="R11" s="104">
        <v>96.879149999999996</v>
      </c>
      <c r="S11" s="104">
        <v>97.15625</v>
      </c>
      <c r="T11" s="104">
        <v>97.432760000000002</v>
      </c>
      <c r="U11" s="104">
        <v>97.708690000000004</v>
      </c>
      <c r="V11" s="104">
        <v>97.628020000000006</v>
      </c>
      <c r="W11" s="104">
        <v>97.547359999999998</v>
      </c>
      <c r="X11" s="104">
        <v>97.547359999999998</v>
      </c>
    </row>
    <row r="12" spans="1:39">
      <c r="A12" s="549" t="s">
        <v>259</v>
      </c>
      <c r="B12" s="552"/>
      <c r="C12" s="552"/>
      <c r="D12" s="552"/>
      <c r="E12" s="552"/>
      <c r="F12" s="552"/>
      <c r="G12" s="552"/>
      <c r="H12" s="552"/>
      <c r="I12" s="552"/>
      <c r="J12" s="552"/>
      <c r="K12" s="552"/>
      <c r="L12" s="552"/>
      <c r="M12" s="552"/>
      <c r="N12" s="552"/>
      <c r="O12" s="552"/>
      <c r="P12" s="552"/>
      <c r="Q12" s="552"/>
      <c r="R12" s="552"/>
      <c r="S12" s="552"/>
      <c r="T12" s="552"/>
      <c r="U12" s="552"/>
      <c r="V12" s="552"/>
      <c r="W12" s="552"/>
      <c r="X12" s="552"/>
    </row>
    <row r="13" spans="1:39">
      <c r="A13" s="551" t="s">
        <v>492</v>
      </c>
      <c r="B13" s="104">
        <v>90.947929999999999</v>
      </c>
      <c r="C13" s="104">
        <v>90.841359999999995</v>
      </c>
      <c r="D13" s="104">
        <v>90.00564</v>
      </c>
      <c r="E13" s="104">
        <v>89.171599999999998</v>
      </c>
      <c r="F13" s="104">
        <v>88.339259999999996</v>
      </c>
      <c r="G13" s="104">
        <v>87.509079999999997</v>
      </c>
      <c r="H13" s="104">
        <v>86.681510000000003</v>
      </c>
      <c r="I13" s="104">
        <v>85.856999999999999</v>
      </c>
      <c r="J13" s="104">
        <v>85.035920000000004</v>
      </c>
      <c r="K13" s="104">
        <v>84.21875</v>
      </c>
      <c r="L13" s="104">
        <v>83.40598</v>
      </c>
      <c r="M13" s="104">
        <v>82.597880000000004</v>
      </c>
      <c r="N13" s="104">
        <v>81.794910000000002</v>
      </c>
      <c r="O13" s="104">
        <v>80.997569999999996</v>
      </c>
      <c r="P13" s="104">
        <v>80.206029999999998</v>
      </c>
      <c r="Q13" s="104">
        <v>80.132000000000005</v>
      </c>
      <c r="R13" s="104">
        <v>80.148849999999996</v>
      </c>
      <c r="S13" s="104">
        <v>80.167519999999996</v>
      </c>
      <c r="T13" s="104">
        <v>80.187989999999999</v>
      </c>
      <c r="U13" s="104">
        <v>80.210499999999996</v>
      </c>
      <c r="V13" s="104"/>
      <c r="W13" s="104"/>
      <c r="X13" s="104"/>
    </row>
    <row r="14" spans="1:39">
      <c r="A14" s="551" t="s">
        <v>487</v>
      </c>
      <c r="B14" s="104">
        <v>91.453770000000006</v>
      </c>
      <c r="C14" s="104">
        <v>91.148610000000005</v>
      </c>
      <c r="D14" s="104">
        <v>90.041929999999994</v>
      </c>
      <c r="E14" s="104">
        <v>88.940650000000005</v>
      </c>
      <c r="F14" s="104">
        <v>87.844740000000002</v>
      </c>
      <c r="G14" s="104">
        <v>86.754230000000007</v>
      </c>
      <c r="H14" s="104">
        <v>85.669089999999997</v>
      </c>
      <c r="I14" s="104">
        <v>84.589340000000007</v>
      </c>
      <c r="J14" s="104">
        <v>83.514979999999994</v>
      </c>
      <c r="K14" s="104">
        <v>82.445999999999998</v>
      </c>
      <c r="L14" s="104">
        <v>81.382409999999993</v>
      </c>
      <c r="M14" s="104">
        <v>80.324200000000005</v>
      </c>
      <c r="N14" s="104">
        <v>79.271379999999994</v>
      </c>
      <c r="O14" s="104">
        <v>78.223939999999999</v>
      </c>
      <c r="P14" s="104">
        <v>77.181889999999996</v>
      </c>
      <c r="Q14" s="104">
        <v>76.911720000000003</v>
      </c>
      <c r="R14" s="104">
        <v>76.911720000000003</v>
      </c>
      <c r="S14" s="104">
        <v>76.911720000000003</v>
      </c>
      <c r="T14" s="104">
        <v>76.911720000000003</v>
      </c>
      <c r="U14" s="104">
        <v>76.911720000000003</v>
      </c>
      <c r="V14" s="104"/>
      <c r="W14" s="104"/>
      <c r="X14" s="104"/>
    </row>
    <row r="15" spans="1:39">
      <c r="A15" s="551" t="s">
        <v>488</v>
      </c>
      <c r="B15" s="104">
        <v>89.652339999999995</v>
      </c>
      <c r="C15" s="104">
        <v>90.052710000000005</v>
      </c>
      <c r="D15" s="104">
        <v>89.912270000000007</v>
      </c>
      <c r="E15" s="104">
        <v>89.767049999999998</v>
      </c>
      <c r="F15" s="104">
        <v>89.61703</v>
      </c>
      <c r="G15" s="104">
        <v>89.462230000000005</v>
      </c>
      <c r="H15" s="104">
        <v>89.30265</v>
      </c>
      <c r="I15" s="104">
        <v>89.138270000000006</v>
      </c>
      <c r="J15" s="104">
        <v>88.969110000000001</v>
      </c>
      <c r="K15" s="104">
        <v>88.795159999999996</v>
      </c>
      <c r="L15" s="104">
        <v>88.616420000000005</v>
      </c>
      <c r="M15" s="104">
        <v>88.43289</v>
      </c>
      <c r="N15" s="104">
        <v>88.244579999999999</v>
      </c>
      <c r="O15" s="104">
        <v>88.051479999999998</v>
      </c>
      <c r="P15" s="104">
        <v>87.853589999999997</v>
      </c>
      <c r="Q15" s="104">
        <v>88.222849999999994</v>
      </c>
      <c r="R15" s="104">
        <v>88.222849999999994</v>
      </c>
      <c r="S15" s="104">
        <v>88.222849999999994</v>
      </c>
      <c r="T15" s="104">
        <v>88.222849999999994</v>
      </c>
      <c r="U15" s="104">
        <v>88.222849999999994</v>
      </c>
      <c r="V15" s="104"/>
      <c r="W15" s="104"/>
      <c r="X15" s="104"/>
    </row>
    <row r="16" spans="1:39">
      <c r="A16" s="549" t="s">
        <v>376</v>
      </c>
      <c r="B16" s="552"/>
      <c r="C16" s="552"/>
      <c r="D16" s="552"/>
      <c r="E16" s="552"/>
      <c r="F16" s="552"/>
      <c r="G16" s="552"/>
      <c r="H16" s="552"/>
      <c r="I16" s="552"/>
      <c r="J16" s="552"/>
      <c r="K16" s="552"/>
      <c r="L16" s="552"/>
      <c r="M16" s="552"/>
      <c r="N16" s="552"/>
      <c r="O16" s="552"/>
      <c r="P16" s="552"/>
      <c r="Q16" s="552"/>
      <c r="R16" s="552"/>
      <c r="S16" s="552"/>
      <c r="T16" s="552"/>
      <c r="U16" s="552"/>
      <c r="V16" s="552"/>
      <c r="W16" s="552"/>
      <c r="X16" s="552"/>
    </row>
    <row r="17" spans="1:24">
      <c r="A17" s="551" t="s">
        <v>492</v>
      </c>
      <c r="B17" s="104">
        <v>37.559930000000001</v>
      </c>
      <c r="C17" s="104">
        <v>37.530279999999998</v>
      </c>
      <c r="D17" s="104">
        <v>37.491590000000002</v>
      </c>
      <c r="E17" s="104">
        <v>37.443829999999998</v>
      </c>
      <c r="F17" s="104">
        <v>37.386960000000002</v>
      </c>
      <c r="G17" s="104">
        <v>37.322929999999999</v>
      </c>
      <c r="H17" s="104">
        <v>37.252650000000003</v>
      </c>
      <c r="I17" s="104">
        <v>37.17606</v>
      </c>
      <c r="J17" s="104">
        <v>37.092059999999996</v>
      </c>
      <c r="K17" s="104">
        <v>37.001579999999997</v>
      </c>
      <c r="L17" s="104">
        <v>36.90354</v>
      </c>
      <c r="M17" s="104">
        <v>36.798839999999998</v>
      </c>
      <c r="N17" s="104">
        <v>36.686430000000001</v>
      </c>
      <c r="O17" s="104">
        <v>36.566220000000001</v>
      </c>
      <c r="P17" s="104">
        <v>36.438630000000003</v>
      </c>
      <c r="Q17" s="104">
        <v>36.303100000000001</v>
      </c>
      <c r="R17" s="104">
        <v>36.159529999999997</v>
      </c>
      <c r="S17" s="104">
        <v>36.007399999999997</v>
      </c>
      <c r="T17" s="104">
        <v>35.847090000000001</v>
      </c>
      <c r="U17" s="104">
        <v>35.678060000000002</v>
      </c>
      <c r="V17" s="104">
        <v>35.500239999999998</v>
      </c>
      <c r="W17" s="104">
        <v>35.313099999999999</v>
      </c>
      <c r="X17" s="104">
        <v>35.116570000000003</v>
      </c>
    </row>
    <row r="18" spans="1:24">
      <c r="A18" s="551" t="s">
        <v>487</v>
      </c>
      <c r="B18" s="104">
        <v>19.61185</v>
      </c>
      <c r="C18" s="104">
        <v>19.429960000000001</v>
      </c>
      <c r="D18" s="104">
        <v>19.24024</v>
      </c>
      <c r="E18" s="104">
        <v>19.0427</v>
      </c>
      <c r="F18" s="104">
        <v>18.837340000000001</v>
      </c>
      <c r="G18" s="104">
        <v>18.62415</v>
      </c>
      <c r="H18" s="104">
        <v>18.40314</v>
      </c>
      <c r="I18" s="104">
        <v>18.174299999999999</v>
      </c>
      <c r="J18" s="104">
        <v>17.937639999999998</v>
      </c>
      <c r="K18" s="104">
        <v>17.693159999999999</v>
      </c>
      <c r="L18" s="104">
        <v>17.440850000000001</v>
      </c>
      <c r="M18" s="104">
        <v>17.180730000000001</v>
      </c>
      <c r="N18" s="104">
        <v>16.912769999999998</v>
      </c>
      <c r="O18" s="104">
        <v>16.637</v>
      </c>
      <c r="P18" s="104">
        <v>16.353400000000001</v>
      </c>
      <c r="Q18" s="104">
        <v>16.061969999999999</v>
      </c>
      <c r="R18" s="104">
        <v>15.76272</v>
      </c>
      <c r="S18" s="104">
        <v>15.45565</v>
      </c>
      <c r="T18" s="104">
        <v>15.14076</v>
      </c>
      <c r="U18" s="104">
        <v>14.81804</v>
      </c>
      <c r="V18" s="104">
        <v>14.487500000000001</v>
      </c>
      <c r="W18" s="104">
        <v>14.149139999999999</v>
      </c>
      <c r="X18" s="104">
        <v>13.802949999999999</v>
      </c>
    </row>
    <row r="19" spans="1:24">
      <c r="A19" s="551" t="s">
        <v>488</v>
      </c>
      <c r="B19" s="104">
        <v>70.713939999999994</v>
      </c>
      <c r="C19" s="104">
        <v>70.292119999999997</v>
      </c>
      <c r="D19" s="104">
        <v>69.861090000000004</v>
      </c>
      <c r="E19" s="104">
        <v>69.420869999999994</v>
      </c>
      <c r="F19" s="104">
        <v>68.971450000000004</v>
      </c>
      <c r="G19" s="104">
        <v>68.512829999999994</v>
      </c>
      <c r="H19" s="104">
        <v>68.045019999999994</v>
      </c>
      <c r="I19" s="104">
        <v>67.567999999999998</v>
      </c>
      <c r="J19" s="104">
        <v>67.081779999999995</v>
      </c>
      <c r="K19" s="104">
        <v>66.586370000000002</v>
      </c>
      <c r="L19" s="104">
        <v>66.081760000000003</v>
      </c>
      <c r="M19" s="104">
        <v>65.567949999999996</v>
      </c>
      <c r="N19" s="104">
        <v>65.044939999999997</v>
      </c>
      <c r="O19" s="104">
        <v>64.512730000000005</v>
      </c>
      <c r="P19" s="104">
        <v>63.971319999999999</v>
      </c>
      <c r="Q19" s="104">
        <v>63.42071</v>
      </c>
      <c r="R19" s="104">
        <v>62.860909999999997</v>
      </c>
      <c r="S19" s="104">
        <v>62.291899999999998</v>
      </c>
      <c r="T19" s="104">
        <v>61.713700000000003</v>
      </c>
      <c r="U19" s="104">
        <v>61.126300000000001</v>
      </c>
      <c r="V19" s="104">
        <v>60.529690000000002</v>
      </c>
      <c r="W19" s="104">
        <v>59.92389</v>
      </c>
      <c r="X19" s="104">
        <v>59.308900000000001</v>
      </c>
    </row>
    <row r="20" spans="1:24">
      <c r="A20" s="549" t="s">
        <v>258</v>
      </c>
      <c r="B20" s="552"/>
      <c r="C20" s="552"/>
      <c r="D20" s="552"/>
      <c r="E20" s="552"/>
      <c r="F20" s="552"/>
      <c r="G20" s="552"/>
      <c r="H20" s="552"/>
      <c r="I20" s="552"/>
      <c r="J20" s="552"/>
      <c r="K20" s="552"/>
      <c r="L20" s="552"/>
      <c r="M20" s="552"/>
      <c r="N20" s="552"/>
      <c r="O20" s="552"/>
      <c r="P20" s="552"/>
      <c r="Q20" s="552"/>
      <c r="R20" s="552"/>
      <c r="S20" s="552"/>
      <c r="T20" s="552"/>
      <c r="U20" s="552"/>
      <c r="V20" s="552"/>
      <c r="W20" s="552"/>
      <c r="X20" s="552"/>
    </row>
    <row r="21" spans="1:24">
      <c r="A21" s="551" t="s">
        <v>492</v>
      </c>
      <c r="B21" s="104">
        <v>53.41057</v>
      </c>
      <c r="C21" s="104">
        <v>54.2575</v>
      </c>
      <c r="D21" s="104">
        <v>55.09984</v>
      </c>
      <c r="E21" s="104">
        <v>55.937550000000002</v>
      </c>
      <c r="F21" s="104">
        <v>56.769730000000003</v>
      </c>
      <c r="G21" s="104">
        <v>57.597610000000003</v>
      </c>
      <c r="H21" s="104">
        <v>58.420310000000001</v>
      </c>
      <c r="I21" s="104">
        <v>59.256770000000003</v>
      </c>
      <c r="J21" s="104">
        <v>60.206180000000003</v>
      </c>
      <c r="K21" s="104">
        <v>61.14761</v>
      </c>
      <c r="L21" s="104">
        <v>62.081099999999999</v>
      </c>
      <c r="M21" s="104">
        <v>63.007089999999998</v>
      </c>
      <c r="N21" s="104">
        <v>63.897730000000003</v>
      </c>
      <c r="O21" s="104">
        <v>64.78116</v>
      </c>
      <c r="P21" s="104">
        <v>65.657030000000006</v>
      </c>
      <c r="Q21" s="104">
        <v>66.525769999999994</v>
      </c>
      <c r="R21" s="104">
        <v>67.389949999999999</v>
      </c>
      <c r="S21" s="104">
        <v>68.402010000000004</v>
      </c>
      <c r="T21" s="104">
        <v>69.414590000000004</v>
      </c>
      <c r="U21" s="104">
        <v>70.427530000000004</v>
      </c>
      <c r="V21" s="104">
        <v>71.440669999999997</v>
      </c>
      <c r="W21" s="104">
        <v>72.45384</v>
      </c>
      <c r="X21" s="104">
        <v>73.467200000000005</v>
      </c>
    </row>
    <row r="22" spans="1:24">
      <c r="A22" s="551" t="s">
        <v>487</v>
      </c>
      <c r="B22" s="104">
        <v>43.458390000000001</v>
      </c>
      <c r="C22" s="104">
        <v>44.48075</v>
      </c>
      <c r="D22" s="104">
        <v>45.49465</v>
      </c>
      <c r="E22" s="104">
        <v>46.500100000000003</v>
      </c>
      <c r="F22" s="104">
        <v>47.497109999999999</v>
      </c>
      <c r="G22" s="104">
        <v>48.485660000000003</v>
      </c>
      <c r="H22" s="104">
        <v>49.465760000000003</v>
      </c>
      <c r="I22" s="104">
        <v>50.43741</v>
      </c>
      <c r="J22" s="104">
        <v>51.40061</v>
      </c>
      <c r="K22" s="104">
        <v>52.355359999999997</v>
      </c>
      <c r="L22" s="104">
        <v>53.301650000000002</v>
      </c>
      <c r="M22" s="104">
        <v>54.2395</v>
      </c>
      <c r="N22" s="104">
        <v>55.168889999999998</v>
      </c>
      <c r="O22" s="104">
        <v>56.089840000000002</v>
      </c>
      <c r="P22" s="104">
        <v>57.002330000000001</v>
      </c>
      <c r="Q22" s="104">
        <v>57.906370000000003</v>
      </c>
      <c r="R22" s="104">
        <v>58.801960000000001</v>
      </c>
      <c r="S22" s="104">
        <v>59.9163</v>
      </c>
      <c r="T22" s="104">
        <v>61.030639999999998</v>
      </c>
      <c r="U22" s="104">
        <v>62.144979999999997</v>
      </c>
      <c r="V22" s="104">
        <v>63.259320000000002</v>
      </c>
      <c r="W22" s="104">
        <v>64.373649999999998</v>
      </c>
      <c r="X22" s="104">
        <v>65.487989999999996</v>
      </c>
    </row>
    <row r="23" spans="1:24">
      <c r="A23" s="551" t="s">
        <v>488</v>
      </c>
      <c r="B23" s="104">
        <v>87.327659999999995</v>
      </c>
      <c r="C23" s="104">
        <v>87.827020000000005</v>
      </c>
      <c r="D23" s="104">
        <v>88.327160000000006</v>
      </c>
      <c r="E23" s="104">
        <v>88.828069999999997</v>
      </c>
      <c r="F23" s="104">
        <v>89.329750000000004</v>
      </c>
      <c r="G23" s="104">
        <v>89.832220000000007</v>
      </c>
      <c r="H23" s="104">
        <v>90.335449999999994</v>
      </c>
      <c r="I23" s="104">
        <v>90.839470000000006</v>
      </c>
      <c r="J23" s="104">
        <v>91.344250000000002</v>
      </c>
      <c r="K23" s="104">
        <v>91.849819999999994</v>
      </c>
      <c r="L23" s="104">
        <v>92.356160000000003</v>
      </c>
      <c r="M23" s="104">
        <v>92.86327</v>
      </c>
      <c r="N23" s="104">
        <v>93.371160000000003</v>
      </c>
      <c r="O23" s="104">
        <v>93.879829999999998</v>
      </c>
      <c r="P23" s="104">
        <v>94.389269999999996</v>
      </c>
      <c r="Q23" s="104">
        <v>94.899479999999997</v>
      </c>
      <c r="R23" s="104">
        <v>95.410470000000004</v>
      </c>
      <c r="S23" s="104">
        <v>95.834639999999993</v>
      </c>
      <c r="T23" s="104">
        <v>96.258809999999997</v>
      </c>
      <c r="U23" s="104">
        <v>96.682969999999997</v>
      </c>
      <c r="V23" s="104">
        <v>97.107140000000001</v>
      </c>
      <c r="W23" s="104">
        <v>97.531310000000005</v>
      </c>
      <c r="X23" s="104">
        <v>97.955470000000005</v>
      </c>
    </row>
    <row r="24" spans="1:24">
      <c r="A24" s="549" t="s">
        <v>11</v>
      </c>
      <c r="B24" s="552"/>
      <c r="C24" s="552"/>
      <c r="D24" s="552"/>
      <c r="E24" s="552"/>
      <c r="F24" s="552"/>
      <c r="G24" s="552"/>
      <c r="H24" s="552"/>
      <c r="I24" s="552"/>
      <c r="J24" s="552"/>
      <c r="K24" s="552"/>
      <c r="L24" s="552"/>
      <c r="M24" s="552"/>
      <c r="N24" s="552"/>
      <c r="O24" s="552"/>
      <c r="P24" s="552"/>
      <c r="Q24" s="552"/>
      <c r="R24" s="552"/>
      <c r="S24" s="552"/>
      <c r="T24" s="552"/>
      <c r="U24" s="552"/>
      <c r="V24" s="552"/>
      <c r="W24" s="552"/>
      <c r="X24" s="552"/>
    </row>
    <row r="25" spans="1:24">
      <c r="A25" s="551" t="s">
        <v>492</v>
      </c>
      <c r="B25" s="104">
        <v>65.636610000000005</v>
      </c>
      <c r="C25" s="104">
        <v>65.992360000000005</v>
      </c>
      <c r="D25" s="104">
        <v>66.354209999999995</v>
      </c>
      <c r="E25" s="104">
        <v>66.722130000000007</v>
      </c>
      <c r="F25" s="104">
        <v>67.096689999999995</v>
      </c>
      <c r="G25" s="104">
        <v>67.477220000000003</v>
      </c>
      <c r="H25" s="104">
        <v>67.864500000000007</v>
      </c>
      <c r="I25" s="104">
        <v>68.237319999999997</v>
      </c>
      <c r="J25" s="104">
        <v>68.615750000000006</v>
      </c>
      <c r="K25" s="104">
        <v>68.99924</v>
      </c>
      <c r="L25" s="104">
        <v>69.388589999999994</v>
      </c>
      <c r="M25" s="104">
        <v>69.783680000000004</v>
      </c>
      <c r="N25" s="104">
        <v>70.154780000000002</v>
      </c>
      <c r="O25" s="104">
        <v>70.529839999999993</v>
      </c>
      <c r="P25" s="104">
        <v>70.909170000000003</v>
      </c>
      <c r="Q25" s="104">
        <v>71.293099999999995</v>
      </c>
      <c r="R25" s="104">
        <v>71.681200000000004</v>
      </c>
      <c r="S25" s="104">
        <v>72.073809999999995</v>
      </c>
      <c r="T25" s="104">
        <v>72.472570000000005</v>
      </c>
      <c r="U25" s="104">
        <v>72.877380000000002</v>
      </c>
      <c r="V25" s="104">
        <v>73.288920000000005</v>
      </c>
      <c r="W25" s="104">
        <v>73.62876</v>
      </c>
      <c r="X25" s="104">
        <v>73.970709999999997</v>
      </c>
    </row>
    <row r="26" spans="1:24">
      <c r="A26" s="551" t="s">
        <v>487</v>
      </c>
      <c r="B26" s="104">
        <v>61.920610000000003</v>
      </c>
      <c r="C26" s="104">
        <v>62.098399999999998</v>
      </c>
      <c r="D26" s="104">
        <v>62.275599999999997</v>
      </c>
      <c r="E26" s="104">
        <v>62.452219999999997</v>
      </c>
      <c r="F26" s="104">
        <v>62.628239999999998</v>
      </c>
      <c r="G26" s="104">
        <v>62.803669999999997</v>
      </c>
      <c r="H26" s="104">
        <v>62.978520000000003</v>
      </c>
      <c r="I26" s="104">
        <v>63.152769999999997</v>
      </c>
      <c r="J26" s="104">
        <v>63.326430000000002</v>
      </c>
      <c r="K26" s="104">
        <v>63.499510000000001</v>
      </c>
      <c r="L26" s="104">
        <v>63.671990000000001</v>
      </c>
      <c r="M26" s="104">
        <v>63.843890000000002</v>
      </c>
      <c r="N26" s="104">
        <v>64.015190000000004</v>
      </c>
      <c r="O26" s="104">
        <v>64.185910000000007</v>
      </c>
      <c r="P26" s="104">
        <v>64.356039999999993</v>
      </c>
      <c r="Q26" s="104">
        <v>64.525570000000002</v>
      </c>
      <c r="R26" s="104">
        <v>64.694519999999997</v>
      </c>
      <c r="S26" s="104">
        <v>64.862880000000004</v>
      </c>
      <c r="T26" s="104">
        <v>65.030640000000005</v>
      </c>
      <c r="U26" s="104">
        <v>65.197819999999993</v>
      </c>
      <c r="V26" s="104">
        <v>65.364410000000007</v>
      </c>
      <c r="W26" s="104">
        <v>65.609380000000002</v>
      </c>
      <c r="X26" s="104">
        <v>65.854349999999997</v>
      </c>
    </row>
    <row r="27" spans="1:24">
      <c r="A27" s="551" t="s">
        <v>488</v>
      </c>
      <c r="B27" s="104">
        <v>80.930250000000001</v>
      </c>
      <c r="C27" s="104">
        <v>81.503169999999997</v>
      </c>
      <c r="D27" s="104">
        <v>82.077539999999999</v>
      </c>
      <c r="E27" s="104">
        <v>82.653350000000003</v>
      </c>
      <c r="F27" s="104">
        <v>83.230620000000002</v>
      </c>
      <c r="G27" s="104">
        <v>83.809330000000003</v>
      </c>
      <c r="H27" s="104">
        <v>84.389499999999998</v>
      </c>
      <c r="I27" s="104">
        <v>84.971109999999996</v>
      </c>
      <c r="J27" s="104">
        <v>85.554169999999999</v>
      </c>
      <c r="K27" s="104">
        <v>86.138689999999997</v>
      </c>
      <c r="L27" s="104">
        <v>86.724649999999997</v>
      </c>
      <c r="M27" s="104">
        <v>87.312049999999999</v>
      </c>
      <c r="N27" s="104">
        <v>87.900909999999996</v>
      </c>
      <c r="O27" s="104">
        <v>88.491219999999998</v>
      </c>
      <c r="P27" s="104">
        <v>89.082980000000006</v>
      </c>
      <c r="Q27" s="104">
        <v>89.676180000000002</v>
      </c>
      <c r="R27" s="104">
        <v>90.270840000000007</v>
      </c>
      <c r="S27" s="104">
        <v>90.86694</v>
      </c>
      <c r="T27" s="104">
        <v>91.464489999999998</v>
      </c>
      <c r="U27" s="104">
        <v>92.063490000000002</v>
      </c>
      <c r="V27" s="104">
        <v>92.66395</v>
      </c>
      <c r="W27" s="104">
        <v>92.812160000000006</v>
      </c>
      <c r="X27" s="104">
        <v>92.960380000000001</v>
      </c>
    </row>
    <row r="28" spans="1:24">
      <c r="A28" s="549" t="s">
        <v>10</v>
      </c>
      <c r="B28" s="552"/>
      <c r="C28" s="552"/>
      <c r="D28" s="552"/>
      <c r="E28" s="552"/>
      <c r="F28" s="552"/>
      <c r="G28" s="552"/>
      <c r="H28" s="552"/>
      <c r="I28" s="552"/>
      <c r="J28" s="552"/>
      <c r="K28" s="552"/>
      <c r="L28" s="552"/>
      <c r="M28" s="552"/>
      <c r="N28" s="552"/>
      <c r="O28" s="552"/>
      <c r="P28" s="552"/>
      <c r="Q28" s="552"/>
      <c r="R28" s="552"/>
      <c r="S28" s="552"/>
      <c r="T28" s="552"/>
      <c r="U28" s="552"/>
      <c r="V28" s="552"/>
      <c r="W28" s="552"/>
      <c r="X28" s="552"/>
    </row>
    <row r="29" spans="1:24">
      <c r="A29" s="551" t="s">
        <v>492</v>
      </c>
      <c r="B29" s="104">
        <v>36.948120000000003</v>
      </c>
      <c r="C29" s="104">
        <v>37.580689999999997</v>
      </c>
      <c r="D29" s="104">
        <v>38.212679999999999</v>
      </c>
      <c r="E29" s="104">
        <v>38.843600000000002</v>
      </c>
      <c r="F29" s="104">
        <v>39.4739</v>
      </c>
      <c r="G29" s="104">
        <v>40.255299999999998</v>
      </c>
      <c r="H29" s="104">
        <v>41.037840000000003</v>
      </c>
      <c r="I29" s="104">
        <v>41.820990000000002</v>
      </c>
      <c r="J29" s="104">
        <v>42.60557</v>
      </c>
      <c r="K29" s="104">
        <v>43.389220000000002</v>
      </c>
      <c r="L29" s="104">
        <v>44.172780000000003</v>
      </c>
      <c r="M29" s="104">
        <v>44.955710000000003</v>
      </c>
      <c r="N29" s="104">
        <v>45.737940000000002</v>
      </c>
      <c r="O29" s="104">
        <v>46.518940000000001</v>
      </c>
      <c r="P29" s="104">
        <v>47.299100000000003</v>
      </c>
      <c r="Q29" s="104">
        <v>48.077449999999999</v>
      </c>
      <c r="R29" s="104">
        <v>48.854349999999997</v>
      </c>
      <c r="S29" s="104">
        <v>49.629309999999997</v>
      </c>
      <c r="T29" s="104">
        <v>50.402239999999999</v>
      </c>
      <c r="U29" s="104">
        <v>51.17221</v>
      </c>
      <c r="V29" s="104">
        <v>51.940019999999997</v>
      </c>
      <c r="W29" s="104">
        <v>52.70431</v>
      </c>
      <c r="X29" s="104">
        <v>53.465879999999999</v>
      </c>
    </row>
    <row r="30" spans="1:24">
      <c r="A30" s="551" t="s">
        <v>487</v>
      </c>
      <c r="B30" s="104">
        <v>24.134930000000001</v>
      </c>
      <c r="C30" s="104">
        <v>24.676439999999999</v>
      </c>
      <c r="D30" s="104">
        <v>25.217870000000001</v>
      </c>
      <c r="E30" s="104">
        <v>25.759209999999999</v>
      </c>
      <c r="F30" s="104">
        <v>26.300460000000001</v>
      </c>
      <c r="G30" s="104">
        <v>26.841629999999999</v>
      </c>
      <c r="H30" s="104">
        <v>27.3827</v>
      </c>
      <c r="I30" s="104">
        <v>27.923690000000001</v>
      </c>
      <c r="J30" s="104">
        <v>28.464590000000001</v>
      </c>
      <c r="K30" s="104">
        <v>29.005400000000002</v>
      </c>
      <c r="L30" s="104">
        <v>29.546130000000002</v>
      </c>
      <c r="M30" s="104">
        <v>30.086760000000002</v>
      </c>
      <c r="N30" s="104">
        <v>30.627310000000001</v>
      </c>
      <c r="O30" s="104">
        <v>31.167770000000001</v>
      </c>
      <c r="P30" s="104">
        <v>31.70815</v>
      </c>
      <c r="Q30" s="104">
        <v>32.248429999999999</v>
      </c>
      <c r="R30" s="104">
        <v>32.788629999999998</v>
      </c>
      <c r="S30" s="104">
        <v>33.328740000000003</v>
      </c>
      <c r="T30" s="104">
        <v>33.868760000000002</v>
      </c>
      <c r="U30" s="104">
        <v>34.408700000000003</v>
      </c>
      <c r="V30" s="104">
        <v>34.948549999999997</v>
      </c>
      <c r="W30" s="104">
        <v>35.488300000000002</v>
      </c>
      <c r="X30" s="104">
        <v>36.027979999999999</v>
      </c>
    </row>
    <row r="31" spans="1:24">
      <c r="A31" s="551" t="s">
        <v>488</v>
      </c>
      <c r="B31" s="104">
        <v>71.379469999999998</v>
      </c>
      <c r="C31" s="104">
        <v>71.787689999999998</v>
      </c>
      <c r="D31" s="104">
        <v>72.193280000000001</v>
      </c>
      <c r="E31" s="104">
        <v>72.596239999999995</v>
      </c>
      <c r="F31" s="104">
        <v>72.996560000000002</v>
      </c>
      <c r="G31" s="104">
        <v>73.394239999999996</v>
      </c>
      <c r="H31" s="104">
        <v>73.789289999999994</v>
      </c>
      <c r="I31" s="104">
        <v>74.181709999999995</v>
      </c>
      <c r="J31" s="104">
        <v>74.571489999999997</v>
      </c>
      <c r="K31" s="104">
        <v>74.958629999999999</v>
      </c>
      <c r="L31" s="104">
        <v>75.343140000000005</v>
      </c>
      <c r="M31" s="104">
        <v>75.725020000000001</v>
      </c>
      <c r="N31" s="104">
        <v>76.104259999999996</v>
      </c>
      <c r="O31" s="104">
        <v>76.480860000000007</v>
      </c>
      <c r="P31" s="104">
        <v>76.854830000000007</v>
      </c>
      <c r="Q31" s="104">
        <v>77.226169999999996</v>
      </c>
      <c r="R31" s="104">
        <v>77.59487</v>
      </c>
      <c r="S31" s="104">
        <v>77.960930000000005</v>
      </c>
      <c r="T31" s="104">
        <v>78.324359999999999</v>
      </c>
      <c r="U31" s="104">
        <v>78.685149999999993</v>
      </c>
      <c r="V31" s="104">
        <v>79.043310000000005</v>
      </c>
      <c r="W31" s="104">
        <v>79.398840000000007</v>
      </c>
      <c r="X31" s="104">
        <v>79.751729999999995</v>
      </c>
    </row>
    <row r="32" spans="1:24">
      <c r="A32" s="549" t="s">
        <v>9</v>
      </c>
      <c r="B32" s="552"/>
      <c r="C32" s="552"/>
      <c r="D32" s="552"/>
      <c r="E32" s="552"/>
      <c r="F32" s="552"/>
      <c r="G32" s="552"/>
      <c r="H32" s="552"/>
      <c r="I32" s="552"/>
      <c r="J32" s="552"/>
      <c r="K32" s="552"/>
      <c r="L32" s="552"/>
      <c r="M32" s="552"/>
      <c r="N32" s="552"/>
      <c r="O32" s="552"/>
      <c r="P32" s="552"/>
      <c r="Q32" s="552"/>
      <c r="R32" s="552"/>
      <c r="S32" s="552"/>
      <c r="T32" s="552"/>
      <c r="U32" s="552"/>
      <c r="V32" s="552"/>
      <c r="W32" s="552"/>
      <c r="X32" s="552"/>
    </row>
    <row r="33" spans="1:24">
      <c r="A33" s="551" t="s">
        <v>492</v>
      </c>
      <c r="B33" s="104">
        <v>53.855150000000002</v>
      </c>
      <c r="C33" s="104">
        <v>54.69444</v>
      </c>
      <c r="D33" s="104">
        <v>55.530700000000003</v>
      </c>
      <c r="E33" s="104">
        <v>56.364280000000001</v>
      </c>
      <c r="F33" s="104">
        <v>57.19482</v>
      </c>
      <c r="G33" s="104">
        <v>58.022669999999998</v>
      </c>
      <c r="H33" s="104">
        <v>58.847459999999998</v>
      </c>
      <c r="I33" s="104">
        <v>59.669519999999999</v>
      </c>
      <c r="J33" s="104">
        <v>60.488520000000001</v>
      </c>
      <c r="K33" s="104">
        <v>61.307940000000002</v>
      </c>
      <c r="L33" s="104">
        <v>62.127459999999999</v>
      </c>
      <c r="M33" s="104">
        <v>62.947029999999998</v>
      </c>
      <c r="N33" s="104">
        <v>63.766019999999997</v>
      </c>
      <c r="O33" s="104">
        <v>64.584620000000001</v>
      </c>
      <c r="P33" s="104">
        <v>65.401960000000003</v>
      </c>
      <c r="Q33" s="104">
        <v>66.218429999999998</v>
      </c>
      <c r="R33" s="104">
        <v>67.032929999999993</v>
      </c>
      <c r="S33" s="104">
        <v>67.845820000000003</v>
      </c>
      <c r="T33" s="104">
        <v>68.656660000000002</v>
      </c>
      <c r="U33" s="104">
        <v>69.464879999999994</v>
      </c>
      <c r="V33" s="104">
        <v>70.270470000000003</v>
      </c>
      <c r="W33" s="104">
        <v>71.072829999999996</v>
      </c>
      <c r="X33" s="104">
        <v>71.87191</v>
      </c>
    </row>
    <row r="34" spans="1:24">
      <c r="A34" s="551" t="s">
        <v>487</v>
      </c>
      <c r="B34" s="104">
        <v>48.395029999999998</v>
      </c>
      <c r="C34" s="104">
        <v>49.338679999999997</v>
      </c>
      <c r="D34" s="104">
        <v>50.280749999999998</v>
      </c>
      <c r="E34" s="104">
        <v>51.221240000000002</v>
      </c>
      <c r="F34" s="104">
        <v>52.160139999999998</v>
      </c>
      <c r="G34" s="104">
        <v>53.097459999999998</v>
      </c>
      <c r="H34" s="104">
        <v>54.033200000000001</v>
      </c>
      <c r="I34" s="104">
        <v>54.967350000000003</v>
      </c>
      <c r="J34" s="104">
        <v>55.899920000000002</v>
      </c>
      <c r="K34" s="104">
        <v>56.830910000000003</v>
      </c>
      <c r="L34" s="104">
        <v>57.760309999999997</v>
      </c>
      <c r="M34" s="104">
        <v>58.688130000000001</v>
      </c>
      <c r="N34" s="104">
        <v>59.614370000000001</v>
      </c>
      <c r="O34" s="104">
        <v>60.539029999999997</v>
      </c>
      <c r="P34" s="104">
        <v>61.4621</v>
      </c>
      <c r="Q34" s="104">
        <v>62.383589999999998</v>
      </c>
      <c r="R34" s="104">
        <v>63.3035</v>
      </c>
      <c r="S34" s="104">
        <v>64.221819999999994</v>
      </c>
      <c r="T34" s="104">
        <v>65.138559999999998</v>
      </c>
      <c r="U34" s="104">
        <v>66.053719999999998</v>
      </c>
      <c r="V34" s="104">
        <v>66.967290000000006</v>
      </c>
      <c r="W34" s="104">
        <v>67.879279999999994</v>
      </c>
      <c r="X34" s="104">
        <v>68.789689999999993</v>
      </c>
    </row>
    <row r="35" spans="1:24">
      <c r="A35" s="551" t="s">
        <v>488</v>
      </c>
      <c r="B35" s="104">
        <v>85.767510000000001</v>
      </c>
      <c r="C35" s="104">
        <v>85.777330000000006</v>
      </c>
      <c r="D35" s="104">
        <v>85.786929999999998</v>
      </c>
      <c r="E35" s="104">
        <v>85.796310000000005</v>
      </c>
      <c r="F35" s="104">
        <v>85.805459999999997</v>
      </c>
      <c r="G35" s="104">
        <v>85.814390000000003</v>
      </c>
      <c r="H35" s="104">
        <v>85.823099999999997</v>
      </c>
      <c r="I35" s="104">
        <v>85.831590000000006</v>
      </c>
      <c r="J35" s="104">
        <v>85.839849999999998</v>
      </c>
      <c r="K35" s="104">
        <v>85.847890000000007</v>
      </c>
      <c r="L35" s="104">
        <v>85.855710000000002</v>
      </c>
      <c r="M35" s="104">
        <v>85.863309999999998</v>
      </c>
      <c r="N35" s="104">
        <v>85.870679999999993</v>
      </c>
      <c r="O35" s="104">
        <v>85.877830000000003</v>
      </c>
      <c r="P35" s="104">
        <v>85.88476</v>
      </c>
      <c r="Q35" s="104">
        <v>85.891469999999998</v>
      </c>
      <c r="R35" s="104">
        <v>85.897949999999994</v>
      </c>
      <c r="S35" s="104">
        <v>85.904210000000006</v>
      </c>
      <c r="T35" s="104">
        <v>85.910250000000005</v>
      </c>
      <c r="U35" s="104">
        <v>85.916070000000005</v>
      </c>
      <c r="V35" s="104">
        <v>85.921660000000003</v>
      </c>
      <c r="W35" s="104">
        <v>85.927030000000002</v>
      </c>
      <c r="X35" s="104">
        <v>85.932180000000002</v>
      </c>
    </row>
    <row r="36" spans="1:24">
      <c r="A36" s="549" t="s">
        <v>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row>
    <row r="37" spans="1:24">
      <c r="A37" s="551" t="s">
        <v>492</v>
      </c>
      <c r="B37" s="104">
        <v>99.316339999999997</v>
      </c>
      <c r="C37" s="104">
        <v>99.34957</v>
      </c>
      <c r="D37" s="104">
        <v>99.38288</v>
      </c>
      <c r="E37" s="104">
        <v>99.41628</v>
      </c>
      <c r="F37" s="104">
        <v>99.449759999999998</v>
      </c>
      <c r="G37" s="104">
        <v>99.483329999999995</v>
      </c>
      <c r="H37" s="104">
        <v>99.516980000000004</v>
      </c>
      <c r="I37" s="104">
        <v>99.550719999999998</v>
      </c>
      <c r="J37" s="104">
        <v>99.584540000000004</v>
      </c>
      <c r="K37" s="104">
        <v>99.618440000000007</v>
      </c>
      <c r="L37" s="104">
        <v>99.652429999999995</v>
      </c>
      <c r="M37" s="104">
        <v>99.686499999999995</v>
      </c>
      <c r="N37" s="104">
        <v>99.720659999999995</v>
      </c>
      <c r="O37" s="104">
        <v>99.754900000000006</v>
      </c>
      <c r="P37" s="104">
        <v>99.789230000000003</v>
      </c>
      <c r="Q37" s="104">
        <v>99.823629999999994</v>
      </c>
      <c r="R37" s="104">
        <v>99.858159999999998</v>
      </c>
      <c r="S37" s="104">
        <v>99.892780000000002</v>
      </c>
      <c r="T37" s="104">
        <v>99.927459999999996</v>
      </c>
      <c r="U37" s="104">
        <v>99.962199999999996</v>
      </c>
      <c r="V37" s="104">
        <v>99.995800000000003</v>
      </c>
      <c r="W37" s="104">
        <v>100</v>
      </c>
      <c r="X37" s="104">
        <v>100</v>
      </c>
    </row>
    <row r="38" spans="1:24">
      <c r="A38" s="551" t="s">
        <v>487</v>
      </c>
      <c r="B38" s="104">
        <v>98.990549999999999</v>
      </c>
      <c r="C38" s="104">
        <v>99.040670000000006</v>
      </c>
      <c r="D38" s="104">
        <v>99.090789999999998</v>
      </c>
      <c r="E38" s="104">
        <v>99.140910000000005</v>
      </c>
      <c r="F38" s="104">
        <v>99.191019999999995</v>
      </c>
      <c r="G38" s="104">
        <v>99.241140000000001</v>
      </c>
      <c r="H38" s="104">
        <v>99.291259999999994</v>
      </c>
      <c r="I38" s="104">
        <v>99.341380000000001</v>
      </c>
      <c r="J38" s="104">
        <v>99.391499999999994</v>
      </c>
      <c r="K38" s="104">
        <v>99.441609999999997</v>
      </c>
      <c r="L38" s="104">
        <v>99.491730000000004</v>
      </c>
      <c r="M38" s="104">
        <v>99.541849999999997</v>
      </c>
      <c r="N38" s="104">
        <v>99.591970000000003</v>
      </c>
      <c r="O38" s="104">
        <v>99.642089999999996</v>
      </c>
      <c r="P38" s="104">
        <v>99.6922</v>
      </c>
      <c r="Q38" s="104">
        <v>99.742320000000007</v>
      </c>
      <c r="R38" s="104">
        <v>99.792439999999999</v>
      </c>
      <c r="S38" s="104">
        <v>99.842560000000006</v>
      </c>
      <c r="T38" s="104">
        <v>99.892669999999995</v>
      </c>
      <c r="U38" s="104">
        <v>99.942790000000002</v>
      </c>
      <c r="V38" s="104">
        <v>99.992909999999995</v>
      </c>
      <c r="W38" s="104">
        <v>100</v>
      </c>
      <c r="X38" s="104">
        <v>100</v>
      </c>
    </row>
    <row r="39" spans="1:24">
      <c r="A39" s="551" t="s">
        <v>488</v>
      </c>
      <c r="B39" s="104">
        <v>99.754050000000007</v>
      </c>
      <c r="C39" s="104">
        <v>99.766490000000005</v>
      </c>
      <c r="D39" s="104">
        <v>99.778930000000003</v>
      </c>
      <c r="E39" s="104">
        <v>99.791370000000001</v>
      </c>
      <c r="F39" s="104">
        <v>99.803809999999999</v>
      </c>
      <c r="G39" s="104">
        <v>99.816249999999997</v>
      </c>
      <c r="H39" s="104">
        <v>99.828689999999995</v>
      </c>
      <c r="I39" s="104">
        <v>99.841130000000007</v>
      </c>
      <c r="J39" s="104">
        <v>99.853570000000005</v>
      </c>
      <c r="K39" s="104">
        <v>99.866010000000003</v>
      </c>
      <c r="L39" s="104">
        <v>99.878439999999998</v>
      </c>
      <c r="M39" s="104">
        <v>99.890879999999996</v>
      </c>
      <c r="N39" s="104">
        <v>99.903319999999994</v>
      </c>
      <c r="O39" s="104">
        <v>99.915760000000006</v>
      </c>
      <c r="P39" s="104">
        <v>99.928200000000004</v>
      </c>
      <c r="Q39" s="104">
        <v>99.940640000000002</v>
      </c>
      <c r="R39" s="104">
        <v>99.95308</v>
      </c>
      <c r="S39" s="104">
        <v>99.965519999999998</v>
      </c>
      <c r="T39" s="104">
        <v>99.977959999999996</v>
      </c>
      <c r="U39" s="104">
        <v>99.990399999999994</v>
      </c>
      <c r="V39" s="104">
        <v>100</v>
      </c>
      <c r="W39" s="104">
        <v>100</v>
      </c>
      <c r="X39" s="104">
        <v>100</v>
      </c>
    </row>
    <row r="40" spans="1:24">
      <c r="A40" s="549" t="s">
        <v>6</v>
      </c>
      <c r="B40" s="552"/>
      <c r="C40" s="552"/>
      <c r="D40" s="552"/>
      <c r="E40" s="552"/>
      <c r="F40" s="552"/>
      <c r="G40" s="552"/>
      <c r="H40" s="552"/>
      <c r="I40" s="552"/>
      <c r="J40" s="552"/>
      <c r="K40" s="552"/>
      <c r="L40" s="552"/>
      <c r="M40" s="552"/>
      <c r="N40" s="552"/>
      <c r="O40" s="552"/>
      <c r="P40" s="552"/>
      <c r="Q40" s="552"/>
      <c r="R40" s="552"/>
      <c r="S40" s="552"/>
      <c r="T40" s="552"/>
      <c r="U40" s="552"/>
      <c r="V40" s="552"/>
      <c r="W40" s="552"/>
      <c r="X40" s="552"/>
    </row>
    <row r="41" spans="1:24">
      <c r="A41" s="551" t="s">
        <v>492</v>
      </c>
      <c r="B41" s="104">
        <v>22.713509999999999</v>
      </c>
      <c r="C41" s="104">
        <v>23.766089999999998</v>
      </c>
      <c r="D41" s="104">
        <v>25.281949999999998</v>
      </c>
      <c r="E41" s="104">
        <v>26.830670000000001</v>
      </c>
      <c r="F41" s="104">
        <v>28.41255</v>
      </c>
      <c r="G41" s="104">
        <v>30.026859999999999</v>
      </c>
      <c r="H41" s="104">
        <v>31.674440000000001</v>
      </c>
      <c r="I41" s="104">
        <v>33.35351</v>
      </c>
      <c r="J41" s="104">
        <v>35.206919999999997</v>
      </c>
      <c r="K41" s="104">
        <v>37.102440000000001</v>
      </c>
      <c r="L41" s="104">
        <v>39.028350000000003</v>
      </c>
      <c r="M41" s="104">
        <v>40.982999999999997</v>
      </c>
      <c r="N41" s="104">
        <v>42.965739999999997</v>
      </c>
      <c r="O41" s="104">
        <v>44.975929999999998</v>
      </c>
      <c r="P41" s="104">
        <v>47.012880000000003</v>
      </c>
      <c r="Q41" s="104">
        <v>49.075940000000003</v>
      </c>
      <c r="R41" s="104">
        <v>51.164409999999997</v>
      </c>
      <c r="S41" s="104">
        <v>53.277180000000001</v>
      </c>
      <c r="T41" s="104">
        <v>55.413989999999998</v>
      </c>
      <c r="U41" s="104">
        <v>57.575369999999999</v>
      </c>
      <c r="V41" s="104">
        <v>59.760109999999997</v>
      </c>
      <c r="W41" s="104">
        <v>61.480930000000001</v>
      </c>
      <c r="X41" s="104">
        <v>63.195369999999997</v>
      </c>
    </row>
    <row r="42" spans="1:24">
      <c r="A42" s="551" t="s">
        <v>487</v>
      </c>
      <c r="B42" s="104">
        <v>6.9581799999999996</v>
      </c>
      <c r="C42" s="104">
        <v>8.30945</v>
      </c>
      <c r="D42" s="104">
        <v>9.8219100000000008</v>
      </c>
      <c r="E42" s="104">
        <v>11.37947</v>
      </c>
      <c r="F42" s="104">
        <v>12.98211</v>
      </c>
      <c r="G42" s="104">
        <v>14.629849999999999</v>
      </c>
      <c r="H42" s="104">
        <v>16.322679999999998</v>
      </c>
      <c r="I42" s="104">
        <v>18.060600000000001</v>
      </c>
      <c r="J42" s="104">
        <v>19.843620000000001</v>
      </c>
      <c r="K42" s="104">
        <v>21.671720000000001</v>
      </c>
      <c r="L42" s="104">
        <v>23.544920000000001</v>
      </c>
      <c r="M42" s="104">
        <v>25.46321</v>
      </c>
      <c r="N42" s="104">
        <v>27.426590000000001</v>
      </c>
      <c r="O42" s="104">
        <v>29.43507</v>
      </c>
      <c r="P42" s="104">
        <v>31.48864</v>
      </c>
      <c r="Q42" s="104">
        <v>33.587299999999999</v>
      </c>
      <c r="R42" s="104">
        <v>35.731050000000003</v>
      </c>
      <c r="S42" s="104">
        <v>37.919890000000002</v>
      </c>
      <c r="T42" s="104">
        <v>40.153829999999999</v>
      </c>
      <c r="U42" s="104">
        <v>42.432859999999998</v>
      </c>
      <c r="V42" s="104">
        <v>44.756979999999999</v>
      </c>
      <c r="W42" s="104">
        <v>46.536630000000002</v>
      </c>
      <c r="X42" s="104">
        <v>48.316270000000003</v>
      </c>
    </row>
    <row r="43" spans="1:24">
      <c r="A43" s="551" t="s">
        <v>488</v>
      </c>
      <c r="B43" s="104">
        <v>61.103920000000002</v>
      </c>
      <c r="C43" s="104">
        <v>61.103920000000002</v>
      </c>
      <c r="D43" s="104">
        <v>62.305320000000002</v>
      </c>
      <c r="E43" s="104">
        <v>63.514290000000003</v>
      </c>
      <c r="F43" s="104">
        <v>64.730829999999997</v>
      </c>
      <c r="G43" s="104">
        <v>65.954939999999993</v>
      </c>
      <c r="H43" s="104">
        <v>67.186629999999994</v>
      </c>
      <c r="I43" s="104">
        <v>68.425880000000006</v>
      </c>
      <c r="J43" s="104">
        <v>69.672700000000006</v>
      </c>
      <c r="K43" s="104">
        <v>70.927090000000007</v>
      </c>
      <c r="L43" s="104">
        <v>72.189059999999998</v>
      </c>
      <c r="M43" s="104">
        <v>73.458590000000001</v>
      </c>
      <c r="N43" s="104">
        <v>74.735690000000005</v>
      </c>
      <c r="O43" s="104">
        <v>76.02037</v>
      </c>
      <c r="P43" s="104">
        <v>77.312610000000006</v>
      </c>
      <c r="Q43" s="104">
        <v>78.61242</v>
      </c>
      <c r="R43" s="104">
        <v>79.919809999999998</v>
      </c>
      <c r="S43" s="104">
        <v>81.234759999999994</v>
      </c>
      <c r="T43" s="104">
        <v>82.557289999999995</v>
      </c>
      <c r="U43" s="104">
        <v>83.887379999999993</v>
      </c>
      <c r="V43" s="104">
        <v>85.225049999999996</v>
      </c>
      <c r="W43" s="104">
        <v>86.252539999999996</v>
      </c>
      <c r="X43" s="104">
        <v>87.28004</v>
      </c>
    </row>
    <row r="44" spans="1:24">
      <c r="A44" s="549" t="s">
        <v>25</v>
      </c>
      <c r="B44" s="552"/>
      <c r="C44" s="552"/>
      <c r="D44" s="552"/>
      <c r="E44" s="552"/>
      <c r="F44" s="552"/>
      <c r="G44" s="552"/>
      <c r="H44" s="552"/>
      <c r="I44" s="552"/>
      <c r="J44" s="552"/>
      <c r="K44" s="552"/>
      <c r="L44" s="552"/>
      <c r="M44" s="552"/>
      <c r="N44" s="552"/>
      <c r="O44" s="552"/>
      <c r="P44" s="552"/>
      <c r="Q44" s="552"/>
      <c r="R44" s="552"/>
      <c r="S44" s="552"/>
      <c r="T44" s="552"/>
      <c r="U44" s="552"/>
      <c r="V44" s="552"/>
      <c r="W44" s="552"/>
      <c r="X44" s="552"/>
    </row>
    <row r="45" spans="1:24">
      <c r="A45" s="551" t="s">
        <v>492</v>
      </c>
      <c r="B45" s="104">
        <v>75.962810000000005</v>
      </c>
      <c r="C45" s="104">
        <v>76.368979999999993</v>
      </c>
      <c r="D45" s="104">
        <v>76.878209999999996</v>
      </c>
      <c r="E45" s="104">
        <v>77.401949999999999</v>
      </c>
      <c r="F45" s="104">
        <v>77.920400000000001</v>
      </c>
      <c r="G45" s="104">
        <v>78.431870000000004</v>
      </c>
      <c r="H45" s="104">
        <v>78.937100000000001</v>
      </c>
      <c r="I45" s="104">
        <v>79.435329999999993</v>
      </c>
      <c r="J45" s="104">
        <v>79.926720000000003</v>
      </c>
      <c r="K45" s="104">
        <v>80.40943</v>
      </c>
      <c r="L45" s="104">
        <v>80.885019999999997</v>
      </c>
      <c r="M45" s="104">
        <v>81.351990000000001</v>
      </c>
      <c r="N45" s="104">
        <v>81.817980000000006</v>
      </c>
      <c r="O45" s="104">
        <v>82.27516</v>
      </c>
      <c r="P45" s="104">
        <v>82.723420000000004</v>
      </c>
      <c r="Q45" s="104">
        <v>83.161919999999995</v>
      </c>
      <c r="R45" s="104">
        <v>83.586410000000001</v>
      </c>
      <c r="S45" s="104">
        <v>83.996120000000005</v>
      </c>
      <c r="T45" s="104">
        <v>84.391310000000004</v>
      </c>
      <c r="U45" s="104">
        <v>84.839479999999995</v>
      </c>
      <c r="V45" s="104">
        <v>85.275189999999995</v>
      </c>
      <c r="W45" s="104">
        <v>85.698660000000004</v>
      </c>
      <c r="X45" s="104">
        <v>85.912109999999998</v>
      </c>
    </row>
    <row r="46" spans="1:24">
      <c r="A46" s="551" t="s">
        <v>487</v>
      </c>
      <c r="B46" s="104">
        <v>65.403180000000006</v>
      </c>
      <c r="C46" s="104">
        <v>65.802520000000001</v>
      </c>
      <c r="D46" s="104">
        <v>66.201639999999998</v>
      </c>
      <c r="E46" s="104">
        <v>66.600539999999995</v>
      </c>
      <c r="F46" s="104">
        <v>66.999219999999994</v>
      </c>
      <c r="G46" s="104">
        <v>67.397679999999994</v>
      </c>
      <c r="H46" s="104">
        <v>67.795919999999995</v>
      </c>
      <c r="I46" s="104">
        <v>68.193950000000001</v>
      </c>
      <c r="J46" s="104">
        <v>68.591759999999994</v>
      </c>
      <c r="K46" s="104">
        <v>68.989350000000002</v>
      </c>
      <c r="L46" s="104">
        <v>69.386709999999994</v>
      </c>
      <c r="M46" s="104">
        <v>69.783869999999993</v>
      </c>
      <c r="N46" s="104">
        <v>70.180800000000005</v>
      </c>
      <c r="O46" s="104">
        <v>70.577510000000004</v>
      </c>
      <c r="P46" s="104">
        <v>70.974010000000007</v>
      </c>
      <c r="Q46" s="104">
        <v>71.370279999999994</v>
      </c>
      <c r="R46" s="104">
        <v>71.76634</v>
      </c>
      <c r="S46" s="104">
        <v>72.162180000000006</v>
      </c>
      <c r="T46" s="104">
        <v>72.5578</v>
      </c>
      <c r="U46" s="104">
        <v>72.972440000000006</v>
      </c>
      <c r="V46" s="104">
        <v>73.387090000000001</v>
      </c>
      <c r="W46" s="104">
        <v>73.801730000000006</v>
      </c>
      <c r="X46" s="104">
        <v>73.801730000000006</v>
      </c>
    </row>
    <row r="47" spans="1:24">
      <c r="A47" s="551" t="s">
        <v>488</v>
      </c>
      <c r="B47" s="104">
        <v>98.021820000000005</v>
      </c>
      <c r="C47" s="104">
        <v>97.921390000000002</v>
      </c>
      <c r="D47" s="104">
        <v>97.820930000000004</v>
      </c>
      <c r="E47" s="104">
        <v>97.72045</v>
      </c>
      <c r="F47" s="104">
        <v>97.619929999999997</v>
      </c>
      <c r="G47" s="104">
        <v>97.519390000000001</v>
      </c>
      <c r="H47" s="104">
        <v>97.418819999999997</v>
      </c>
      <c r="I47" s="104">
        <v>97.318219999999997</v>
      </c>
      <c r="J47" s="104">
        <v>97.217590000000001</v>
      </c>
      <c r="K47" s="104">
        <v>97.116929999999996</v>
      </c>
      <c r="L47" s="104">
        <v>97.016239999999996</v>
      </c>
      <c r="M47" s="104">
        <v>96.915520000000001</v>
      </c>
      <c r="N47" s="104">
        <v>96.814769999999996</v>
      </c>
      <c r="O47" s="104">
        <v>96.713999999999999</v>
      </c>
      <c r="P47" s="104">
        <v>96.613190000000003</v>
      </c>
      <c r="Q47" s="104">
        <v>96.512360000000001</v>
      </c>
      <c r="R47" s="104">
        <v>96.411500000000004</v>
      </c>
      <c r="S47" s="104">
        <v>96.310609999999997</v>
      </c>
      <c r="T47" s="104">
        <v>96.209689999999995</v>
      </c>
      <c r="U47" s="104">
        <v>96.222009999999997</v>
      </c>
      <c r="V47" s="104">
        <v>96.234340000000003</v>
      </c>
      <c r="W47" s="104">
        <v>96.246660000000006</v>
      </c>
      <c r="X47" s="104">
        <v>96.246660000000006</v>
      </c>
    </row>
    <row r="48" spans="1:24">
      <c r="A48" s="549" t="s">
        <v>4</v>
      </c>
      <c r="B48" s="552"/>
      <c r="C48" s="552"/>
      <c r="D48" s="552"/>
      <c r="E48" s="552"/>
      <c r="F48" s="552"/>
      <c r="G48" s="552"/>
      <c r="H48" s="552"/>
      <c r="I48" s="552"/>
      <c r="J48" s="552"/>
      <c r="K48" s="552"/>
      <c r="L48" s="552"/>
      <c r="M48" s="552"/>
      <c r="N48" s="552"/>
      <c r="O48" s="552"/>
      <c r="P48" s="552"/>
      <c r="Q48" s="552"/>
      <c r="R48" s="552"/>
      <c r="S48" s="552"/>
      <c r="T48" s="552"/>
      <c r="U48" s="552"/>
      <c r="V48" s="552"/>
      <c r="W48" s="552"/>
      <c r="X48" s="552"/>
    </row>
    <row r="49" spans="1:24">
      <c r="A49" s="551" t="s">
        <v>492</v>
      </c>
      <c r="B49" s="104">
        <v>93.909959999999998</v>
      </c>
      <c r="C49" s="104">
        <v>94.035409999999999</v>
      </c>
      <c r="D49" s="104">
        <v>94.160849999999996</v>
      </c>
      <c r="E49" s="104">
        <v>94.286299999999997</v>
      </c>
      <c r="F49" s="104">
        <v>94.411739999999995</v>
      </c>
      <c r="G49" s="104">
        <v>94.537180000000006</v>
      </c>
      <c r="H49" s="104">
        <v>94.662629999999993</v>
      </c>
      <c r="I49" s="104">
        <v>94.788070000000005</v>
      </c>
      <c r="J49" s="104">
        <v>94.913520000000005</v>
      </c>
      <c r="K49" s="104">
        <v>95.038960000000003</v>
      </c>
      <c r="L49" s="104">
        <v>95.164400000000001</v>
      </c>
      <c r="M49" s="104">
        <v>95.289850000000001</v>
      </c>
      <c r="N49" s="104">
        <v>95.415289999999999</v>
      </c>
      <c r="O49" s="104">
        <v>95.54074</v>
      </c>
      <c r="P49" s="104">
        <v>95.666179999999997</v>
      </c>
      <c r="Q49" s="104">
        <v>95.791619999999995</v>
      </c>
      <c r="R49" s="104">
        <v>95.917069999999995</v>
      </c>
      <c r="S49" s="104">
        <v>96.042509999999993</v>
      </c>
      <c r="T49" s="104">
        <v>96.167959999999994</v>
      </c>
      <c r="U49" s="104">
        <v>96.293400000000005</v>
      </c>
      <c r="V49" s="104">
        <v>96.418840000000003</v>
      </c>
      <c r="W49" s="104">
        <v>96.418840000000003</v>
      </c>
      <c r="X49" s="104">
        <v>96.418840000000003</v>
      </c>
    </row>
    <row r="50" spans="1:24">
      <c r="A50" s="549" t="s">
        <v>3</v>
      </c>
      <c r="B50" s="552"/>
      <c r="C50" s="552"/>
      <c r="D50" s="552"/>
      <c r="E50" s="552"/>
      <c r="F50" s="552"/>
      <c r="G50" s="552"/>
      <c r="H50" s="552"/>
      <c r="I50" s="552"/>
      <c r="J50" s="552"/>
      <c r="K50" s="552"/>
      <c r="L50" s="552"/>
      <c r="M50" s="552"/>
      <c r="N50" s="552"/>
      <c r="O50" s="552"/>
      <c r="P50" s="552"/>
      <c r="Q50" s="552"/>
      <c r="R50" s="552"/>
      <c r="S50" s="552"/>
      <c r="T50" s="552"/>
      <c r="U50" s="552"/>
      <c r="V50" s="552"/>
      <c r="W50" s="552"/>
      <c r="X50" s="552"/>
    </row>
    <row r="51" spans="1:24">
      <c r="A51" s="551" t="s">
        <v>492</v>
      </c>
      <c r="B51" s="104">
        <v>84.577460000000002</v>
      </c>
      <c r="C51" s="104">
        <v>85.100999999999999</v>
      </c>
      <c r="D51" s="104">
        <v>85.633099999999999</v>
      </c>
      <c r="E51" s="104">
        <v>86.162149999999997</v>
      </c>
      <c r="F51" s="104">
        <v>86.682249999999996</v>
      </c>
      <c r="G51" s="104">
        <v>87.192580000000007</v>
      </c>
      <c r="H51" s="104">
        <v>87.693780000000004</v>
      </c>
      <c r="I51" s="104">
        <v>88.185910000000007</v>
      </c>
      <c r="J51" s="104">
        <v>88.669259999999994</v>
      </c>
      <c r="K51" s="104">
        <v>89.142859999999999</v>
      </c>
      <c r="L51" s="104">
        <v>89.607560000000007</v>
      </c>
      <c r="M51" s="104">
        <v>90.06317</v>
      </c>
      <c r="N51" s="104">
        <v>90.509969999999996</v>
      </c>
      <c r="O51" s="104">
        <v>90.947379999999995</v>
      </c>
      <c r="P51" s="104">
        <v>91.376140000000007</v>
      </c>
      <c r="Q51" s="104">
        <v>91.796099999999996</v>
      </c>
      <c r="R51" s="104">
        <v>92.207310000000007</v>
      </c>
      <c r="S51" s="104">
        <v>92.609679999999997</v>
      </c>
      <c r="T51" s="104">
        <v>93.003290000000007</v>
      </c>
      <c r="U51" s="104">
        <v>93.388239999999996</v>
      </c>
      <c r="V51" s="104">
        <v>93.764790000000005</v>
      </c>
      <c r="W51" s="104">
        <v>94.1327</v>
      </c>
      <c r="X51" s="104">
        <v>94.492090000000005</v>
      </c>
    </row>
    <row r="52" spans="1:24">
      <c r="A52" s="551" t="s">
        <v>487</v>
      </c>
      <c r="B52" s="104">
        <v>66.397360000000006</v>
      </c>
      <c r="C52" s="104">
        <v>67.221869999999996</v>
      </c>
      <c r="D52" s="104">
        <v>68.046379999999999</v>
      </c>
      <c r="E52" s="104">
        <v>68.870890000000003</v>
      </c>
      <c r="F52" s="104">
        <v>69.695390000000003</v>
      </c>
      <c r="G52" s="104">
        <v>70.519900000000007</v>
      </c>
      <c r="H52" s="104">
        <v>71.344409999999996</v>
      </c>
      <c r="I52" s="104">
        <v>72.168909999999997</v>
      </c>
      <c r="J52" s="104">
        <v>72.99342</v>
      </c>
      <c r="K52" s="104">
        <v>73.817930000000004</v>
      </c>
      <c r="L52" s="104">
        <v>74.642439999999993</v>
      </c>
      <c r="M52" s="104">
        <v>75.466939999999994</v>
      </c>
      <c r="N52" s="104">
        <v>76.291449999999998</v>
      </c>
      <c r="O52" s="104">
        <v>77.115960000000001</v>
      </c>
      <c r="P52" s="104">
        <v>77.940460000000002</v>
      </c>
      <c r="Q52" s="104">
        <v>78.764970000000005</v>
      </c>
      <c r="R52" s="104">
        <v>79.589479999999995</v>
      </c>
      <c r="S52" s="104">
        <v>80.413989999999998</v>
      </c>
      <c r="T52" s="104">
        <v>81.238489999999999</v>
      </c>
      <c r="U52" s="104">
        <v>82.063000000000002</v>
      </c>
      <c r="V52" s="104">
        <v>82.887510000000006</v>
      </c>
      <c r="W52" s="104">
        <v>83.712019999999995</v>
      </c>
      <c r="X52" s="104">
        <v>84.536519999999996</v>
      </c>
    </row>
    <row r="53" spans="1:24">
      <c r="A53" s="551" t="s">
        <v>488</v>
      </c>
      <c r="B53" s="104">
        <v>98.353380000000001</v>
      </c>
      <c r="C53" s="104">
        <v>98.387559999999993</v>
      </c>
      <c r="D53" s="104">
        <v>98.421729999999997</v>
      </c>
      <c r="E53" s="104">
        <v>98.455910000000003</v>
      </c>
      <c r="F53" s="104">
        <v>98.490089999999995</v>
      </c>
      <c r="G53" s="104">
        <v>98.524270000000001</v>
      </c>
      <c r="H53" s="104">
        <v>98.558449999999993</v>
      </c>
      <c r="I53" s="104">
        <v>98.592619999999997</v>
      </c>
      <c r="J53" s="104">
        <v>98.626800000000003</v>
      </c>
      <c r="K53" s="104">
        <v>98.660979999999995</v>
      </c>
      <c r="L53" s="104">
        <v>98.695160000000001</v>
      </c>
      <c r="M53" s="104">
        <v>98.729330000000004</v>
      </c>
      <c r="N53" s="104">
        <v>98.763509999999997</v>
      </c>
      <c r="O53" s="104">
        <v>98.797690000000003</v>
      </c>
      <c r="P53" s="104">
        <v>98.831869999999995</v>
      </c>
      <c r="Q53" s="104">
        <v>98.866050000000001</v>
      </c>
      <c r="R53" s="104">
        <v>98.900220000000004</v>
      </c>
      <c r="S53" s="104">
        <v>98.934399999999997</v>
      </c>
      <c r="T53" s="104">
        <v>98.968580000000003</v>
      </c>
      <c r="U53" s="104">
        <v>99.002759999999995</v>
      </c>
      <c r="V53" s="104">
        <v>99.036929999999998</v>
      </c>
      <c r="W53" s="104">
        <v>99.071110000000004</v>
      </c>
      <c r="X53" s="104">
        <v>99.105289999999997</v>
      </c>
    </row>
    <row r="54" spans="1:24">
      <c r="A54" s="549" t="s">
        <v>65</v>
      </c>
      <c r="B54" s="552"/>
      <c r="C54" s="552"/>
      <c r="D54" s="552"/>
      <c r="E54" s="552"/>
      <c r="F54" s="552"/>
      <c r="G54" s="552"/>
      <c r="H54" s="552"/>
      <c r="I54" s="552"/>
      <c r="J54" s="552"/>
      <c r="K54" s="552"/>
      <c r="L54" s="552"/>
      <c r="M54" s="552"/>
      <c r="N54" s="552"/>
      <c r="O54" s="552"/>
      <c r="P54" s="552"/>
      <c r="Q54" s="552"/>
      <c r="R54" s="552"/>
      <c r="S54" s="552"/>
      <c r="T54" s="552"/>
      <c r="U54" s="552"/>
      <c r="V54" s="552"/>
      <c r="W54" s="552"/>
      <c r="X54" s="552"/>
    </row>
    <row r="55" spans="1:24">
      <c r="A55" s="551" t="s">
        <v>492</v>
      </c>
      <c r="B55" s="104">
        <v>28.666419999999999</v>
      </c>
      <c r="C55" s="104">
        <v>30.073180000000001</v>
      </c>
      <c r="D55" s="104">
        <v>31.479749999999999</v>
      </c>
      <c r="E55" s="104">
        <v>32.983280000000001</v>
      </c>
      <c r="F55" s="104">
        <v>34.48218</v>
      </c>
      <c r="G55" s="104">
        <v>35.98113</v>
      </c>
      <c r="H55" s="104">
        <v>37.479990000000001</v>
      </c>
      <c r="I55" s="104">
        <v>38.977629999999998</v>
      </c>
      <c r="J55" s="104">
        <v>40.474319999999999</v>
      </c>
      <c r="K55" s="104">
        <v>41.96754</v>
      </c>
      <c r="L55" s="104">
        <v>43.458440000000003</v>
      </c>
      <c r="M55" s="104">
        <v>44.945</v>
      </c>
      <c r="N55" s="104">
        <v>46.427379999999999</v>
      </c>
      <c r="O55" s="104">
        <v>47.90361</v>
      </c>
      <c r="P55" s="104">
        <v>49.371839999999999</v>
      </c>
      <c r="Q55" s="104">
        <v>50.831470000000003</v>
      </c>
      <c r="R55" s="104">
        <v>52.281170000000003</v>
      </c>
      <c r="S55" s="104">
        <v>53.720799999999997</v>
      </c>
      <c r="T55" s="104">
        <v>55.149430000000002</v>
      </c>
      <c r="U55" s="104">
        <v>56.565849999999998</v>
      </c>
      <c r="V55" s="104">
        <v>57.970269999999999</v>
      </c>
      <c r="W55" s="104">
        <v>59.361170000000001</v>
      </c>
      <c r="X55" s="104">
        <v>60.791159999999998</v>
      </c>
    </row>
    <row r="56" spans="1:24">
      <c r="A56" s="551" t="s">
        <v>487</v>
      </c>
      <c r="B56" s="104">
        <v>17.119800000000001</v>
      </c>
      <c r="C56" s="104">
        <v>18.42287</v>
      </c>
      <c r="D56" s="104">
        <v>19.725930000000002</v>
      </c>
      <c r="E56" s="104">
        <v>21.029</v>
      </c>
      <c r="F56" s="104">
        <v>22.419619999999998</v>
      </c>
      <c r="G56" s="104">
        <v>23.820460000000001</v>
      </c>
      <c r="H56" s="104">
        <v>25.23152</v>
      </c>
      <c r="I56" s="104">
        <v>26.65279</v>
      </c>
      <c r="J56" s="104">
        <v>28.08428</v>
      </c>
      <c r="K56" s="104">
        <v>29.52599</v>
      </c>
      <c r="L56" s="104">
        <v>30.977920000000001</v>
      </c>
      <c r="M56" s="104">
        <v>32.440060000000003</v>
      </c>
      <c r="N56" s="104">
        <v>33.912419999999997</v>
      </c>
      <c r="O56" s="104">
        <v>35.395000000000003</v>
      </c>
      <c r="P56" s="104">
        <v>36.887790000000003</v>
      </c>
      <c r="Q56" s="104">
        <v>38.390799999999999</v>
      </c>
      <c r="R56" s="104">
        <v>39.904029999999999</v>
      </c>
      <c r="S56" s="104">
        <v>41.427480000000003</v>
      </c>
      <c r="T56" s="104">
        <v>42.96114</v>
      </c>
      <c r="U56" s="104">
        <v>44.505020000000002</v>
      </c>
      <c r="V56" s="104">
        <v>46.05912</v>
      </c>
      <c r="W56" s="104">
        <v>47.623440000000002</v>
      </c>
      <c r="X56" s="104">
        <v>49.018459999999997</v>
      </c>
    </row>
    <row r="57" spans="1:24">
      <c r="A57" s="551" t="s">
        <v>488</v>
      </c>
      <c r="B57" s="104">
        <v>68.877489999999995</v>
      </c>
      <c r="C57" s="104">
        <v>69.804699999999997</v>
      </c>
      <c r="D57" s="104">
        <v>70.731909999999999</v>
      </c>
      <c r="E57" s="104">
        <v>71.659120000000001</v>
      </c>
      <c r="F57" s="104">
        <v>72.217579999999998</v>
      </c>
      <c r="G57" s="104">
        <v>72.76661</v>
      </c>
      <c r="H57" s="104">
        <v>73.306229999999999</v>
      </c>
      <c r="I57" s="104">
        <v>73.836420000000004</v>
      </c>
      <c r="J57" s="104">
        <v>74.357190000000003</v>
      </c>
      <c r="K57" s="104">
        <v>74.868549999999999</v>
      </c>
      <c r="L57" s="104">
        <v>75.370480000000001</v>
      </c>
      <c r="M57" s="104">
        <v>75.862989999999996</v>
      </c>
      <c r="N57" s="104">
        <v>76.346080000000001</v>
      </c>
      <c r="O57" s="104">
        <v>76.819749999999999</v>
      </c>
      <c r="P57" s="104">
        <v>77.284000000000006</v>
      </c>
      <c r="Q57" s="104">
        <v>77.738829999999993</v>
      </c>
      <c r="R57" s="104">
        <v>78.184240000000003</v>
      </c>
      <c r="S57" s="104">
        <v>78.620220000000003</v>
      </c>
      <c r="T57" s="104">
        <v>79.046790000000001</v>
      </c>
      <c r="U57" s="104">
        <v>79.463939999999994</v>
      </c>
      <c r="V57" s="104">
        <v>79.871660000000006</v>
      </c>
      <c r="W57" s="104">
        <v>80.269970000000001</v>
      </c>
      <c r="X57" s="104">
        <v>81.112390000000005</v>
      </c>
    </row>
    <row r="58" spans="1:24">
      <c r="A58" s="549" t="s">
        <v>2</v>
      </c>
      <c r="B58" s="552"/>
      <c r="C58" s="552"/>
      <c r="D58" s="552"/>
      <c r="E58" s="552"/>
      <c r="F58" s="552"/>
      <c r="G58" s="552"/>
      <c r="H58" s="552"/>
      <c r="I58" s="552"/>
      <c r="J58" s="552"/>
      <c r="K58" s="552"/>
      <c r="L58" s="552"/>
      <c r="M58" s="552"/>
      <c r="N58" s="552"/>
      <c r="O58" s="552"/>
      <c r="P58" s="552"/>
      <c r="Q58" s="552"/>
      <c r="R58" s="552"/>
      <c r="S58" s="552"/>
      <c r="T58" s="552"/>
      <c r="U58" s="552"/>
      <c r="V58" s="552"/>
      <c r="W58" s="552"/>
      <c r="X58" s="552"/>
    </row>
    <row r="59" spans="1:24">
      <c r="A59" s="551" t="s">
        <v>492</v>
      </c>
      <c r="B59" s="104">
        <v>47.002929999999999</v>
      </c>
      <c r="C59" s="104">
        <v>47.985840000000003</v>
      </c>
      <c r="D59" s="104">
        <v>49.107370000000003</v>
      </c>
      <c r="E59" s="104">
        <v>50.220199999999998</v>
      </c>
      <c r="F59" s="104">
        <v>51.324300000000001</v>
      </c>
      <c r="G59" s="104">
        <v>52.419130000000003</v>
      </c>
      <c r="H59" s="104">
        <v>53.505180000000003</v>
      </c>
      <c r="I59" s="104">
        <v>54.58193</v>
      </c>
      <c r="J59" s="104">
        <v>55.650320000000001</v>
      </c>
      <c r="K59" s="104">
        <v>56.708440000000003</v>
      </c>
      <c r="L59" s="104">
        <v>57.758159999999997</v>
      </c>
      <c r="M59" s="104">
        <v>58.798520000000003</v>
      </c>
      <c r="N59" s="104">
        <v>59.83173</v>
      </c>
      <c r="O59" s="104">
        <v>60.858080000000001</v>
      </c>
      <c r="P59" s="104">
        <v>61.876579999999997</v>
      </c>
      <c r="Q59" s="104">
        <v>62.88796</v>
      </c>
      <c r="R59" s="104">
        <v>63.89123</v>
      </c>
      <c r="S59" s="104">
        <v>64.886709999999994</v>
      </c>
      <c r="T59" s="104">
        <v>65.874269999999996</v>
      </c>
      <c r="U59" s="104">
        <v>66.853399999999993</v>
      </c>
      <c r="V59" s="104">
        <v>67.823999999999998</v>
      </c>
      <c r="W59" s="104">
        <v>68.034779999999998</v>
      </c>
      <c r="X59" s="104">
        <v>68.247810000000001</v>
      </c>
    </row>
    <row r="60" spans="1:24">
      <c r="A60" s="551" t="s">
        <v>487</v>
      </c>
      <c r="B60" s="104">
        <v>28.01915</v>
      </c>
      <c r="C60" s="104">
        <v>29.202829999999999</v>
      </c>
      <c r="D60" s="104">
        <v>30.383459999999999</v>
      </c>
      <c r="E60" s="104">
        <v>31.561060000000001</v>
      </c>
      <c r="F60" s="104">
        <v>32.735619999999997</v>
      </c>
      <c r="G60" s="104">
        <v>33.907139999999998</v>
      </c>
      <c r="H60" s="104">
        <v>35.075629999999997</v>
      </c>
      <c r="I60" s="104">
        <v>36.241079999999997</v>
      </c>
      <c r="J60" s="104">
        <v>37.403500000000001</v>
      </c>
      <c r="K60" s="104">
        <v>38.562869999999997</v>
      </c>
      <c r="L60" s="104">
        <v>39.719209999999997</v>
      </c>
      <c r="M60" s="104">
        <v>40.872520000000002</v>
      </c>
      <c r="N60" s="104">
        <v>42.022790000000001</v>
      </c>
      <c r="O60" s="104">
        <v>43.170020000000001</v>
      </c>
      <c r="P60" s="104">
        <v>44.314210000000003</v>
      </c>
      <c r="Q60" s="104">
        <v>45.455370000000002</v>
      </c>
      <c r="R60" s="104">
        <v>46.593490000000003</v>
      </c>
      <c r="S60" s="104">
        <v>47.728569999999998</v>
      </c>
      <c r="T60" s="104">
        <v>48.860619999999997</v>
      </c>
      <c r="U60" s="104">
        <v>49.989629999999998</v>
      </c>
      <c r="V60" s="104">
        <v>51.115609999999997</v>
      </c>
      <c r="W60" s="104">
        <v>51.115609999999997</v>
      </c>
      <c r="X60" s="104">
        <v>51.115609999999997</v>
      </c>
    </row>
    <row r="61" spans="1:24">
      <c r="A61" s="551" t="s">
        <v>488</v>
      </c>
      <c r="B61" s="104">
        <v>82.56711</v>
      </c>
      <c r="C61" s="104">
        <v>82.865520000000004</v>
      </c>
      <c r="D61" s="104">
        <v>83.16404</v>
      </c>
      <c r="E61" s="104">
        <v>83.462649999999996</v>
      </c>
      <c r="F61" s="104">
        <v>83.761369999999999</v>
      </c>
      <c r="G61" s="104">
        <v>84.060169999999999</v>
      </c>
      <c r="H61" s="104">
        <v>84.359080000000006</v>
      </c>
      <c r="I61" s="104">
        <v>84.658090000000001</v>
      </c>
      <c r="J61" s="104">
        <v>84.957189999999997</v>
      </c>
      <c r="K61" s="104">
        <v>85.256389999999996</v>
      </c>
      <c r="L61" s="104">
        <v>85.555689999999998</v>
      </c>
      <c r="M61" s="104">
        <v>85.855080000000001</v>
      </c>
      <c r="N61" s="104">
        <v>86.154570000000007</v>
      </c>
      <c r="O61" s="104">
        <v>86.454170000000005</v>
      </c>
      <c r="P61" s="104">
        <v>86.75385</v>
      </c>
      <c r="Q61" s="104">
        <v>87.053640000000001</v>
      </c>
      <c r="R61" s="104">
        <v>87.353520000000003</v>
      </c>
      <c r="S61" s="104">
        <v>87.653509999999997</v>
      </c>
      <c r="T61" s="104">
        <v>87.953590000000005</v>
      </c>
      <c r="U61" s="104">
        <v>88.25376</v>
      </c>
      <c r="V61" s="104">
        <v>88.554040000000001</v>
      </c>
      <c r="W61" s="104">
        <v>88.554040000000001</v>
      </c>
      <c r="X61" s="104">
        <v>88.554040000000001</v>
      </c>
    </row>
    <row r="62" spans="1:24">
      <c r="A62" s="549" t="s">
        <v>40</v>
      </c>
      <c r="B62" s="552"/>
      <c r="C62" s="552"/>
      <c r="D62" s="552"/>
      <c r="E62" s="552"/>
      <c r="F62" s="552"/>
      <c r="G62" s="552"/>
      <c r="H62" s="552"/>
      <c r="I62" s="552"/>
      <c r="J62" s="552"/>
      <c r="K62" s="552"/>
      <c r="L62" s="552"/>
      <c r="M62" s="552"/>
      <c r="N62" s="552"/>
      <c r="O62" s="552"/>
      <c r="P62" s="552"/>
      <c r="Q62" s="552"/>
      <c r="R62" s="552"/>
      <c r="S62" s="552"/>
      <c r="T62" s="552"/>
      <c r="U62" s="552"/>
      <c r="V62" s="552"/>
      <c r="W62" s="552"/>
      <c r="X62" s="552"/>
    </row>
    <row r="63" spans="1:24">
      <c r="A63" s="551" t="s">
        <v>492</v>
      </c>
      <c r="B63" s="104">
        <v>71.869389999999996</v>
      </c>
      <c r="C63" s="104">
        <v>72.016050000000007</v>
      </c>
      <c r="D63" s="104">
        <v>71.706069999999997</v>
      </c>
      <c r="E63" s="104">
        <v>71.211020000000005</v>
      </c>
      <c r="F63" s="104">
        <v>70.687060000000002</v>
      </c>
      <c r="G63" s="104">
        <v>70.163110000000003</v>
      </c>
      <c r="H63" s="104">
        <v>69.638810000000007</v>
      </c>
      <c r="I63" s="104">
        <v>69.114549999999994</v>
      </c>
      <c r="J63" s="104">
        <v>68.589969999999994</v>
      </c>
      <c r="K63" s="104">
        <v>68.065479999999994</v>
      </c>
      <c r="L63" s="104">
        <v>67.540710000000004</v>
      </c>
      <c r="M63" s="104">
        <v>67.016069999999999</v>
      </c>
      <c r="N63" s="104">
        <v>66.49118</v>
      </c>
      <c r="O63" s="104">
        <v>65.966470000000001</v>
      </c>
      <c r="P63" s="104">
        <v>65.45411</v>
      </c>
      <c r="Q63" s="104">
        <v>64.954930000000004</v>
      </c>
      <c r="R63" s="104">
        <v>64.468959999999996</v>
      </c>
      <c r="S63" s="104">
        <v>63.996630000000003</v>
      </c>
      <c r="T63" s="104">
        <v>63.53877</v>
      </c>
      <c r="U63" s="104">
        <v>63.094949999999997</v>
      </c>
      <c r="V63" s="104">
        <v>62.666460000000001</v>
      </c>
      <c r="W63" s="104">
        <v>62.252800000000001</v>
      </c>
      <c r="X63" s="104">
        <v>62.294249999999998</v>
      </c>
    </row>
    <row r="64" spans="1:24">
      <c r="A64" s="551" t="s">
        <v>487</v>
      </c>
      <c r="B64" s="104">
        <v>59.852499999999999</v>
      </c>
      <c r="C64" s="104">
        <v>59.852499999999999</v>
      </c>
      <c r="D64" s="104">
        <v>59.223709999999997</v>
      </c>
      <c r="E64" s="104">
        <v>58.597140000000003</v>
      </c>
      <c r="F64" s="104">
        <v>57.972760000000001</v>
      </c>
      <c r="G64" s="104">
        <v>57.350589999999997</v>
      </c>
      <c r="H64" s="104">
        <v>56.730620000000002</v>
      </c>
      <c r="I64" s="104">
        <v>56.112850000000002</v>
      </c>
      <c r="J64" s="104">
        <v>55.49729</v>
      </c>
      <c r="K64" s="104">
        <v>54.883929999999999</v>
      </c>
      <c r="L64" s="104">
        <v>54.272779999999997</v>
      </c>
      <c r="M64" s="104">
        <v>53.663829999999997</v>
      </c>
      <c r="N64" s="104">
        <v>53.057079999999999</v>
      </c>
      <c r="O64" s="104">
        <v>52.452539999999999</v>
      </c>
      <c r="P64" s="104">
        <v>51.850200000000001</v>
      </c>
      <c r="Q64" s="104">
        <v>51.250059999999998</v>
      </c>
      <c r="R64" s="104">
        <v>50.65213</v>
      </c>
      <c r="S64" s="104">
        <v>50.056399999999996</v>
      </c>
      <c r="T64" s="104">
        <v>49.462870000000002</v>
      </c>
      <c r="U64" s="104">
        <v>48.871549999999999</v>
      </c>
      <c r="V64" s="104">
        <v>48.282429999999998</v>
      </c>
      <c r="W64" s="104">
        <v>47.695509999999999</v>
      </c>
      <c r="X64" s="104">
        <v>47.695509999999999</v>
      </c>
    </row>
    <row r="65" spans="1:24">
      <c r="A65" s="551" t="s">
        <v>488</v>
      </c>
      <c r="B65" s="104">
        <v>95.449659999999994</v>
      </c>
      <c r="C65" s="104">
        <v>95.449659999999994</v>
      </c>
      <c r="D65" s="104">
        <v>95.315539999999999</v>
      </c>
      <c r="E65" s="104">
        <v>95.181380000000004</v>
      </c>
      <c r="F65" s="104">
        <v>95.047179999999997</v>
      </c>
      <c r="G65" s="104">
        <v>94.912949999999995</v>
      </c>
      <c r="H65" s="104">
        <v>94.778679999999994</v>
      </c>
      <c r="I65" s="104">
        <v>94.644369999999995</v>
      </c>
      <c r="J65" s="104">
        <v>94.51003</v>
      </c>
      <c r="K65" s="104">
        <v>94.375649999999993</v>
      </c>
      <c r="L65" s="104">
        <v>94.241240000000005</v>
      </c>
      <c r="M65" s="104">
        <v>94.106790000000004</v>
      </c>
      <c r="N65" s="104">
        <v>93.972309999999993</v>
      </c>
      <c r="O65" s="104">
        <v>93.837789999999998</v>
      </c>
      <c r="P65" s="104">
        <v>93.703230000000005</v>
      </c>
      <c r="Q65" s="104">
        <v>93.568640000000002</v>
      </c>
      <c r="R65" s="104">
        <v>93.434010000000001</v>
      </c>
      <c r="S65" s="104">
        <v>93.299340000000001</v>
      </c>
      <c r="T65" s="104">
        <v>93.164640000000006</v>
      </c>
      <c r="U65" s="104">
        <v>93.029899999999998</v>
      </c>
      <c r="V65" s="104">
        <v>92.895129999999995</v>
      </c>
      <c r="W65" s="104">
        <v>92.760319999999993</v>
      </c>
      <c r="X65" s="104">
        <v>92.760319999999993</v>
      </c>
    </row>
    <row r="67" spans="1:24">
      <c r="A67" s="29" t="s">
        <v>26</v>
      </c>
    </row>
    <row r="69" spans="1:24">
      <c r="A69" s="24" t="s">
        <v>491</v>
      </c>
    </row>
  </sheetData>
  <pageMargins left="0.7" right="0.7" top="0.75" bottom="0.75" header="0.3" footer="0.3"/>
  <pageSetup paperSize="9" scale="58" orientation="landscape" r:id="rId1"/>
  <headerFoot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X48"/>
  <sheetViews>
    <sheetView topLeftCell="C1" workbookViewId="0"/>
  </sheetViews>
  <sheetFormatPr defaultColWidth="9.21875" defaultRowHeight="14.4"/>
  <cols>
    <col min="1" max="1" width="33.77734375" customWidth="1"/>
    <col min="2" max="16" width="7" customWidth="1"/>
  </cols>
  <sheetData>
    <row r="1" spans="1:24">
      <c r="A1" s="16" t="s">
        <v>505</v>
      </c>
      <c r="B1" s="24"/>
      <c r="C1" s="24"/>
      <c r="D1" s="24"/>
      <c r="E1" s="24"/>
      <c r="F1" s="24"/>
      <c r="G1" s="24"/>
      <c r="H1" s="24"/>
      <c r="I1" s="24"/>
      <c r="J1" s="24"/>
    </row>
    <row r="2" spans="1:24">
      <c r="A2" s="15"/>
      <c r="B2" s="24"/>
      <c r="C2" s="24"/>
      <c r="D2" s="24"/>
      <c r="E2" s="24"/>
      <c r="F2" s="24"/>
      <c r="G2" s="24"/>
      <c r="H2" s="24"/>
      <c r="I2" s="24"/>
      <c r="J2" s="24"/>
    </row>
    <row r="3" spans="1:24" ht="15" customHeight="1">
      <c r="A3" s="553" t="s">
        <v>489</v>
      </c>
      <c r="B3" s="553">
        <v>2000</v>
      </c>
      <c r="C3" s="553">
        <v>2001</v>
      </c>
      <c r="D3" s="553">
        <v>2002</v>
      </c>
      <c r="E3" s="553">
        <v>2003</v>
      </c>
      <c r="F3" s="553">
        <v>2004</v>
      </c>
      <c r="G3" s="553">
        <v>2005</v>
      </c>
      <c r="H3" s="553">
        <v>2006</v>
      </c>
      <c r="I3" s="553">
        <v>2007</v>
      </c>
      <c r="J3" s="553">
        <v>2008</v>
      </c>
      <c r="K3" s="553">
        <v>2009</v>
      </c>
      <c r="L3" s="553">
        <v>2010</v>
      </c>
      <c r="M3" s="553">
        <v>2011</v>
      </c>
      <c r="N3" s="553">
        <v>2012</v>
      </c>
      <c r="O3" s="553">
        <v>2013</v>
      </c>
      <c r="P3" s="553">
        <v>2014</v>
      </c>
      <c r="Q3" s="553">
        <v>2015</v>
      </c>
      <c r="R3" s="553">
        <v>2016</v>
      </c>
      <c r="S3" s="553">
        <v>2017</v>
      </c>
      <c r="T3" s="553">
        <v>2018</v>
      </c>
      <c r="U3" s="553">
        <v>2019</v>
      </c>
      <c r="V3" s="553">
        <v>2020</v>
      </c>
      <c r="W3" s="553">
        <v>2021</v>
      </c>
      <c r="X3" s="553">
        <v>2022</v>
      </c>
    </row>
    <row r="4" spans="1:24" ht="15" customHeight="1">
      <c r="A4" s="549" t="s">
        <v>14</v>
      </c>
      <c r="B4" s="104"/>
      <c r="C4" s="104"/>
      <c r="D4" s="104"/>
      <c r="E4" s="104"/>
      <c r="F4" s="104"/>
      <c r="G4" s="104"/>
      <c r="H4" s="104"/>
      <c r="I4" s="104"/>
      <c r="J4" s="104"/>
      <c r="K4" s="104"/>
      <c r="L4" s="104"/>
      <c r="M4" s="104"/>
      <c r="N4" s="104"/>
      <c r="O4" s="104"/>
      <c r="P4" s="104"/>
      <c r="Q4" s="104"/>
      <c r="R4" s="104"/>
      <c r="S4" s="104"/>
      <c r="T4" s="104"/>
      <c r="U4" s="104"/>
      <c r="V4" s="104"/>
      <c r="W4" s="104"/>
      <c r="X4" s="104"/>
    </row>
    <row r="5" spans="1:24" ht="15" customHeight="1">
      <c r="A5" s="551" t="s">
        <v>492</v>
      </c>
      <c r="B5" s="104"/>
      <c r="C5" s="104"/>
      <c r="D5" s="104"/>
      <c r="E5" s="104"/>
      <c r="F5" s="104"/>
      <c r="G5" s="104"/>
      <c r="H5" s="104"/>
      <c r="I5" s="104"/>
      <c r="J5" s="104"/>
      <c r="K5" s="104"/>
      <c r="L5" s="104"/>
      <c r="M5" s="104"/>
      <c r="N5" s="104"/>
      <c r="O5" s="104"/>
      <c r="P5" s="104"/>
      <c r="Q5" s="104"/>
      <c r="R5" s="104"/>
      <c r="S5" s="104"/>
      <c r="T5" s="104"/>
      <c r="U5" s="104"/>
      <c r="V5" s="104"/>
      <c r="W5" s="104"/>
      <c r="X5" s="104"/>
    </row>
    <row r="6" spans="1:24">
      <c r="A6" s="549" t="s">
        <v>13</v>
      </c>
      <c r="B6" s="104"/>
      <c r="C6" s="104"/>
      <c r="D6" s="104"/>
      <c r="E6" s="104"/>
      <c r="F6" s="104"/>
      <c r="G6" s="104"/>
      <c r="H6" s="104"/>
      <c r="I6" s="104"/>
      <c r="J6" s="104"/>
      <c r="K6" s="104"/>
      <c r="L6" s="104"/>
      <c r="M6" s="104"/>
      <c r="N6" s="104"/>
      <c r="O6" s="104"/>
      <c r="P6" s="104"/>
      <c r="Q6" s="104"/>
      <c r="R6" s="104"/>
      <c r="S6" s="104"/>
      <c r="T6" s="104"/>
      <c r="U6" s="104"/>
      <c r="V6" s="104"/>
      <c r="W6" s="104"/>
      <c r="X6" s="104"/>
    </row>
    <row r="7" spans="1:24">
      <c r="A7" s="551" t="s">
        <v>488</v>
      </c>
      <c r="B7" s="104">
        <v>83.995840000000001</v>
      </c>
      <c r="C7" s="104">
        <v>83.92756</v>
      </c>
      <c r="D7" s="104">
        <v>83.859290000000001</v>
      </c>
      <c r="E7" s="104">
        <v>83.791020000000003</v>
      </c>
      <c r="F7" s="104">
        <v>83.722750000000005</v>
      </c>
      <c r="G7" s="104">
        <v>83.654470000000003</v>
      </c>
      <c r="H7" s="104">
        <v>83.425139999999999</v>
      </c>
      <c r="I7" s="104">
        <v>82.620810000000006</v>
      </c>
      <c r="J7" s="104">
        <v>81.817679999999996</v>
      </c>
      <c r="K7" s="104">
        <v>81.01576</v>
      </c>
      <c r="L7" s="104">
        <v>80.215029999999999</v>
      </c>
      <c r="M7" s="104">
        <v>79.415520000000001</v>
      </c>
      <c r="N7" s="104">
        <v>78.617199999999997</v>
      </c>
      <c r="O7" s="104">
        <v>77.820089999999993</v>
      </c>
      <c r="P7" s="104">
        <v>77.024180000000001</v>
      </c>
      <c r="Q7" s="104">
        <v>76.229479999999995</v>
      </c>
      <c r="R7" s="104">
        <v>75.435980000000001</v>
      </c>
      <c r="S7" s="104">
        <v>74.643680000000003</v>
      </c>
      <c r="T7" s="104">
        <v>73.852590000000006</v>
      </c>
      <c r="U7" s="104">
        <v>73.062700000000007</v>
      </c>
      <c r="V7" s="104">
        <v>73.002380000000002</v>
      </c>
      <c r="W7" s="104">
        <v>72.942059999999998</v>
      </c>
      <c r="X7" s="104">
        <v>72.942059999999998</v>
      </c>
    </row>
    <row r="8" spans="1:24" ht="15" customHeight="1">
      <c r="A8" s="549" t="s">
        <v>259</v>
      </c>
      <c r="B8" s="104"/>
      <c r="C8" s="104"/>
      <c r="D8" s="104"/>
      <c r="E8" s="104"/>
      <c r="F8" s="104"/>
      <c r="G8" s="104"/>
      <c r="H8" s="104"/>
      <c r="I8" s="104"/>
      <c r="J8" s="104"/>
      <c r="K8" s="104"/>
      <c r="L8" s="104"/>
      <c r="M8" s="104"/>
      <c r="N8" s="104"/>
      <c r="O8" s="104"/>
      <c r="P8" s="104"/>
      <c r="Q8" s="104"/>
      <c r="R8" s="104"/>
      <c r="S8" s="104"/>
      <c r="T8" s="104"/>
      <c r="U8" s="104"/>
      <c r="V8" s="104"/>
      <c r="W8" s="104"/>
      <c r="X8" s="104"/>
    </row>
    <row r="9" spans="1:24" ht="15" customHeight="1">
      <c r="A9" s="551" t="s">
        <v>492</v>
      </c>
      <c r="B9" s="104"/>
      <c r="C9" s="104"/>
      <c r="D9" s="104"/>
      <c r="E9" s="104"/>
      <c r="F9" s="104"/>
      <c r="G9" s="104"/>
      <c r="H9" s="104"/>
      <c r="I9" s="104"/>
      <c r="J9" s="104"/>
      <c r="K9" s="104"/>
      <c r="L9" s="104"/>
      <c r="M9" s="104"/>
      <c r="N9" s="104"/>
      <c r="O9" s="104"/>
      <c r="P9" s="104"/>
      <c r="Q9" s="104"/>
      <c r="R9" s="104"/>
      <c r="S9" s="104"/>
      <c r="T9" s="104"/>
      <c r="U9" s="104"/>
      <c r="V9" s="104"/>
      <c r="W9" s="104"/>
      <c r="X9" s="104"/>
    </row>
    <row r="10" spans="1:24">
      <c r="A10" s="549" t="s">
        <v>376</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row>
    <row r="11" spans="1:24">
      <c r="A11" s="551" t="s">
        <v>492</v>
      </c>
      <c r="B11" s="104">
        <v>12.21233</v>
      </c>
      <c r="C11" s="104">
        <v>12.213240000000001</v>
      </c>
      <c r="D11" s="104">
        <v>12.20866</v>
      </c>
      <c r="E11" s="104">
        <v>12.19847</v>
      </c>
      <c r="F11" s="104">
        <v>12.18253</v>
      </c>
      <c r="G11" s="104">
        <v>12.161949999999999</v>
      </c>
      <c r="H11" s="104">
        <v>12.137130000000001</v>
      </c>
      <c r="I11" s="104">
        <v>12.10787</v>
      </c>
      <c r="J11" s="104">
        <v>12.073359999999999</v>
      </c>
      <c r="K11" s="104">
        <v>12.03398</v>
      </c>
      <c r="L11" s="104">
        <v>11.98893</v>
      </c>
      <c r="M11" s="104">
        <v>11.93857</v>
      </c>
      <c r="N11" s="104">
        <v>11.88212</v>
      </c>
      <c r="O11" s="104">
        <v>11.819369999999999</v>
      </c>
      <c r="P11" s="104">
        <v>11.75037</v>
      </c>
      <c r="Q11" s="104">
        <v>11.67464</v>
      </c>
      <c r="R11" s="104">
        <v>11.59196</v>
      </c>
      <c r="S11" s="104">
        <v>11.501860000000001</v>
      </c>
      <c r="T11" s="104">
        <v>11.40437</v>
      </c>
      <c r="U11" s="104">
        <v>11.299049999999999</v>
      </c>
      <c r="V11" s="104">
        <v>11.18567</v>
      </c>
      <c r="W11" s="104">
        <v>11.383710000000001</v>
      </c>
      <c r="X11" s="104">
        <v>11.584339999999999</v>
      </c>
    </row>
    <row r="12" spans="1:24">
      <c r="A12" s="551" t="s">
        <v>487</v>
      </c>
      <c r="B12" s="104">
        <v>0.65537000000000001</v>
      </c>
      <c r="C12" s="104">
        <v>0.65012000000000003</v>
      </c>
      <c r="D12" s="104">
        <v>0.64463000000000004</v>
      </c>
      <c r="E12" s="104">
        <v>0.63890000000000002</v>
      </c>
      <c r="F12" s="104">
        <v>0.63292000000000004</v>
      </c>
      <c r="G12" s="104">
        <v>0.62670000000000003</v>
      </c>
      <c r="H12" s="104">
        <v>0.62022999999999995</v>
      </c>
      <c r="I12" s="104">
        <v>0.61351999999999995</v>
      </c>
      <c r="J12" s="104">
        <v>0.60655999999999999</v>
      </c>
      <c r="K12" s="104">
        <v>0.59936</v>
      </c>
      <c r="L12" s="104">
        <v>0.59191000000000005</v>
      </c>
      <c r="M12" s="104">
        <v>0.58421999999999996</v>
      </c>
      <c r="N12" s="104">
        <v>0.57628999999999997</v>
      </c>
      <c r="O12" s="104">
        <v>0.56811</v>
      </c>
      <c r="P12" s="104">
        <v>0.55967999999999996</v>
      </c>
      <c r="Q12" s="104">
        <v>0.55101999999999995</v>
      </c>
      <c r="R12" s="104">
        <v>0.54210000000000003</v>
      </c>
      <c r="S12" s="104">
        <v>0.53295000000000003</v>
      </c>
      <c r="T12" s="104">
        <v>0.52354000000000001</v>
      </c>
      <c r="U12" s="104">
        <v>0.51390000000000002</v>
      </c>
      <c r="V12" s="104">
        <v>0.50400999999999996</v>
      </c>
      <c r="W12" s="104">
        <v>0.50831000000000004</v>
      </c>
      <c r="X12" s="104">
        <v>0.51261000000000001</v>
      </c>
    </row>
    <row r="13" spans="1:24">
      <c r="A13" s="551" t="s">
        <v>488</v>
      </c>
      <c r="B13" s="104">
        <v>33.560549999999999</v>
      </c>
      <c r="C13" s="104">
        <v>33.14264</v>
      </c>
      <c r="D13" s="104">
        <v>32.717930000000003</v>
      </c>
      <c r="E13" s="104">
        <v>32.286409999999997</v>
      </c>
      <c r="F13" s="104">
        <v>31.848089999999999</v>
      </c>
      <c r="G13" s="104">
        <v>31.40296</v>
      </c>
      <c r="H13" s="104">
        <v>30.95102</v>
      </c>
      <c r="I13" s="104">
        <v>30.492280000000001</v>
      </c>
      <c r="J13" s="104">
        <v>30.026720000000001</v>
      </c>
      <c r="K13" s="104">
        <v>29.554369999999999</v>
      </c>
      <c r="L13" s="104">
        <v>29.075199999999999</v>
      </c>
      <c r="M13" s="104">
        <v>28.589230000000001</v>
      </c>
      <c r="N13" s="104">
        <v>28.096450000000001</v>
      </c>
      <c r="O13" s="104">
        <v>27.596869999999999</v>
      </c>
      <c r="P13" s="104">
        <v>27.090479999999999</v>
      </c>
      <c r="Q13" s="104">
        <v>26.577279999999998</v>
      </c>
      <c r="R13" s="104">
        <v>26.057279999999999</v>
      </c>
      <c r="S13" s="104">
        <v>25.530470000000001</v>
      </c>
      <c r="T13" s="104">
        <v>24.996849999999998</v>
      </c>
      <c r="U13" s="104">
        <v>24.456420000000001</v>
      </c>
      <c r="V13" s="104">
        <v>23.909189999999999</v>
      </c>
      <c r="W13" s="104">
        <v>24.03032</v>
      </c>
      <c r="X13" s="104">
        <v>24.151450000000001</v>
      </c>
    </row>
    <row r="14" spans="1:24">
      <c r="A14" s="549" t="s">
        <v>258</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row>
    <row r="15" spans="1:24">
      <c r="A15" s="551" t="s">
        <v>488</v>
      </c>
      <c r="B15" s="104">
        <v>67.928430000000006</v>
      </c>
      <c r="C15" s="104">
        <v>69.341570000000004</v>
      </c>
      <c r="D15" s="104">
        <v>70.765079999999998</v>
      </c>
      <c r="E15" s="104">
        <v>72.198949999999996</v>
      </c>
      <c r="F15" s="104">
        <v>73.643190000000004</v>
      </c>
      <c r="G15" s="104">
        <v>75.097790000000003</v>
      </c>
      <c r="H15" s="104">
        <v>76.562759999999997</v>
      </c>
      <c r="I15" s="104">
        <v>78.038089999999997</v>
      </c>
      <c r="J15" s="104">
        <v>79.523790000000005</v>
      </c>
      <c r="K15" s="104">
        <v>79.972309999999993</v>
      </c>
      <c r="L15" s="104">
        <v>80.339259999999996</v>
      </c>
      <c r="M15" s="104">
        <v>80.706220000000002</v>
      </c>
      <c r="N15" s="104">
        <v>80.306690000000003</v>
      </c>
      <c r="O15" s="104">
        <v>79.900220000000004</v>
      </c>
      <c r="P15" s="104">
        <v>79.486810000000006</v>
      </c>
      <c r="Q15" s="104">
        <v>79.066460000000006</v>
      </c>
      <c r="R15" s="104">
        <v>78.639179999999996</v>
      </c>
      <c r="S15" s="104">
        <v>78.20496</v>
      </c>
      <c r="T15" s="104">
        <v>77.76379</v>
      </c>
      <c r="U15" s="104">
        <v>77.315690000000004</v>
      </c>
      <c r="V15" s="104">
        <v>76.860650000000007</v>
      </c>
      <c r="W15" s="104">
        <v>77.196380000000005</v>
      </c>
      <c r="X15" s="104">
        <v>77.532110000000003</v>
      </c>
    </row>
    <row r="16" spans="1:24">
      <c r="A16" s="549" t="s">
        <v>11</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row>
    <row r="17" spans="1:24">
      <c r="A17" s="551" t="s">
        <v>492</v>
      </c>
      <c r="B17" s="104">
        <v>8.8526199999999999</v>
      </c>
      <c r="C17" s="104">
        <v>9.7200500000000005</v>
      </c>
      <c r="D17" s="104">
        <v>10.610429999999999</v>
      </c>
      <c r="E17" s="104">
        <v>11.523809999999999</v>
      </c>
      <c r="F17" s="104">
        <v>12.461600000000001</v>
      </c>
      <c r="G17" s="104">
        <v>13.42245</v>
      </c>
      <c r="H17" s="104">
        <v>14.40821</v>
      </c>
      <c r="I17" s="104">
        <v>15.370620000000001</v>
      </c>
      <c r="J17" s="104">
        <v>16.354620000000001</v>
      </c>
      <c r="K17" s="104">
        <v>17.359030000000001</v>
      </c>
      <c r="L17" s="104">
        <v>18.385719999999999</v>
      </c>
      <c r="M17" s="104">
        <v>19.434519999999999</v>
      </c>
      <c r="N17" s="104">
        <v>20.382809999999999</v>
      </c>
      <c r="O17" s="104">
        <v>21.230090000000001</v>
      </c>
      <c r="P17" s="104">
        <v>22.08924</v>
      </c>
      <c r="Q17" s="104">
        <v>22.960940000000001</v>
      </c>
      <c r="R17" s="104">
        <v>23.84412</v>
      </c>
      <c r="S17" s="104">
        <v>24.739470000000001</v>
      </c>
      <c r="T17" s="104">
        <v>25.650790000000001</v>
      </c>
      <c r="U17" s="104">
        <v>26.57769</v>
      </c>
      <c r="V17" s="104">
        <v>27.52168</v>
      </c>
      <c r="W17" s="104">
        <v>27.865729999999999</v>
      </c>
      <c r="X17" s="104">
        <v>28.217490000000002</v>
      </c>
    </row>
    <row r="18" spans="1:24">
      <c r="A18" s="551" t="s">
        <v>487</v>
      </c>
      <c r="B18" s="104">
        <v>1.0696300000000001</v>
      </c>
      <c r="C18" s="104">
        <v>1.4463699999999999</v>
      </c>
      <c r="D18" s="104">
        <v>1.82613</v>
      </c>
      <c r="E18" s="104">
        <v>2.2088800000000002</v>
      </c>
      <c r="F18" s="104">
        <v>2.5946500000000001</v>
      </c>
      <c r="G18" s="104">
        <v>2.9834200000000002</v>
      </c>
      <c r="H18" s="104">
        <v>3.3751899999999999</v>
      </c>
      <c r="I18" s="104">
        <v>3.7699699999999998</v>
      </c>
      <c r="J18" s="104">
        <v>4.1677600000000004</v>
      </c>
      <c r="K18" s="104">
        <v>4.5685500000000001</v>
      </c>
      <c r="L18" s="104">
        <v>4.97234</v>
      </c>
      <c r="M18" s="104">
        <v>5.3791500000000001</v>
      </c>
      <c r="N18" s="104">
        <v>5.7889499999999998</v>
      </c>
      <c r="O18" s="104">
        <v>6.2017699999999998</v>
      </c>
      <c r="P18" s="104">
        <v>6.6175800000000002</v>
      </c>
      <c r="Q18" s="104">
        <v>7.0364100000000001</v>
      </c>
      <c r="R18" s="104">
        <v>7.45824</v>
      </c>
      <c r="S18" s="104">
        <v>7.88307</v>
      </c>
      <c r="T18" s="104">
        <v>8.3109099999999998</v>
      </c>
      <c r="U18" s="104">
        <v>8.7417499999999997</v>
      </c>
      <c r="V18" s="104">
        <v>9.1755999999999993</v>
      </c>
      <c r="W18" s="104">
        <v>9.2099899999999995</v>
      </c>
      <c r="X18" s="104">
        <v>9.2443799999999996</v>
      </c>
    </row>
    <row r="19" spans="1:24">
      <c r="A19" s="551" t="s">
        <v>488</v>
      </c>
      <c r="B19" s="104">
        <v>40.884399999999999</v>
      </c>
      <c r="C19" s="104">
        <v>42.676639999999999</v>
      </c>
      <c r="D19" s="104">
        <v>44.47457</v>
      </c>
      <c r="E19" s="104">
        <v>46.278199999999998</v>
      </c>
      <c r="F19" s="104">
        <v>48.087510000000002</v>
      </c>
      <c r="G19" s="104">
        <v>49.902520000000003</v>
      </c>
      <c r="H19" s="104">
        <v>51.723210000000002</v>
      </c>
      <c r="I19" s="104">
        <v>53.549599999999998</v>
      </c>
      <c r="J19" s="104">
        <v>55.38167</v>
      </c>
      <c r="K19" s="104">
        <v>57.219439999999999</v>
      </c>
      <c r="L19" s="104">
        <v>59.062899999999999</v>
      </c>
      <c r="M19" s="104">
        <v>60.912039999999998</v>
      </c>
      <c r="N19" s="104">
        <v>62.565539999999999</v>
      </c>
      <c r="O19" s="104">
        <v>63.77937</v>
      </c>
      <c r="P19" s="104">
        <v>64.996790000000004</v>
      </c>
      <c r="Q19" s="104">
        <v>66.217820000000003</v>
      </c>
      <c r="R19" s="104">
        <v>67.442440000000005</v>
      </c>
      <c r="S19" s="104">
        <v>68.670659999999998</v>
      </c>
      <c r="T19" s="104">
        <v>69.902479999999997</v>
      </c>
      <c r="U19" s="104">
        <v>71.137900000000002</v>
      </c>
      <c r="V19" s="104">
        <v>72.376919999999998</v>
      </c>
      <c r="W19" s="104">
        <v>72.492689999999996</v>
      </c>
      <c r="X19" s="104">
        <v>72.608459999999994</v>
      </c>
    </row>
    <row r="20" spans="1:24">
      <c r="A20" s="549" t="s">
        <v>10</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row>
    <row r="21" spans="1:24">
      <c r="A21" s="551" t="s">
        <v>486</v>
      </c>
      <c r="B21" s="104">
        <v>6.9342300000000003</v>
      </c>
      <c r="C21" s="104">
        <v>7.4887800000000002</v>
      </c>
      <c r="D21" s="104">
        <v>8.0596899999999998</v>
      </c>
      <c r="E21" s="104">
        <v>8.6467899999999993</v>
      </c>
      <c r="F21" s="104">
        <v>9.2502600000000008</v>
      </c>
      <c r="G21" s="104">
        <v>9.93262</v>
      </c>
      <c r="H21" s="104">
        <v>10.635899999999999</v>
      </c>
      <c r="I21" s="104">
        <v>11.35999</v>
      </c>
      <c r="J21" s="104">
        <v>12.10538</v>
      </c>
      <c r="K21" s="104">
        <v>12.87111</v>
      </c>
      <c r="L21" s="104">
        <v>13.657629999999999</v>
      </c>
      <c r="M21" s="104">
        <v>14.46477</v>
      </c>
      <c r="N21" s="104">
        <v>15.29257</v>
      </c>
      <c r="O21" s="104">
        <v>16.140830000000001</v>
      </c>
      <c r="P21" s="104">
        <v>16.763010000000001</v>
      </c>
      <c r="Q21" s="104">
        <v>17.386240000000001</v>
      </c>
      <c r="R21" s="104">
        <v>18.026689999999999</v>
      </c>
      <c r="S21" s="104">
        <v>18.684449999999998</v>
      </c>
      <c r="T21" s="104">
        <v>19.359819999999999</v>
      </c>
      <c r="U21" s="104">
        <v>20.052569999999999</v>
      </c>
      <c r="V21" s="104">
        <v>20.763529999999999</v>
      </c>
      <c r="W21" s="104">
        <v>21.49213</v>
      </c>
      <c r="X21" s="104">
        <v>22.23922</v>
      </c>
    </row>
    <row r="22" spans="1:24">
      <c r="A22" s="551" t="s">
        <v>487</v>
      </c>
      <c r="B22" s="104">
        <v>2.4381200000000001</v>
      </c>
      <c r="C22" s="104">
        <v>2.8047800000000001</v>
      </c>
      <c r="D22" s="104">
        <v>3.1851699999999998</v>
      </c>
      <c r="E22" s="104">
        <v>3.5792899999999999</v>
      </c>
      <c r="F22" s="104">
        <v>3.9871500000000002</v>
      </c>
      <c r="G22" s="104">
        <v>4.4087300000000003</v>
      </c>
      <c r="H22" s="104">
        <v>4.8440500000000002</v>
      </c>
      <c r="I22" s="104">
        <v>5.2930999999999999</v>
      </c>
      <c r="J22" s="104">
        <v>5.7558800000000003</v>
      </c>
      <c r="K22" s="104">
        <v>6.2324000000000002</v>
      </c>
      <c r="L22" s="104">
        <v>6.7226400000000002</v>
      </c>
      <c r="M22" s="104">
        <v>7.2266199999999996</v>
      </c>
      <c r="N22" s="104">
        <v>7.7443299999999997</v>
      </c>
      <c r="O22" s="104">
        <v>8.2757699999999996</v>
      </c>
      <c r="P22" s="104">
        <v>8.4439399999999996</v>
      </c>
      <c r="Q22" s="104">
        <v>8.5885200000000008</v>
      </c>
      <c r="R22" s="104">
        <v>8.7330900000000007</v>
      </c>
      <c r="S22" s="104">
        <v>8.8776600000000006</v>
      </c>
      <c r="T22" s="104">
        <v>9.02224</v>
      </c>
      <c r="U22" s="104">
        <v>9.1668099999999999</v>
      </c>
      <c r="V22" s="104">
        <v>9.3113799999999998</v>
      </c>
      <c r="W22" s="104">
        <v>9.4559599999999993</v>
      </c>
      <c r="X22" s="104">
        <v>9.6005299999999991</v>
      </c>
    </row>
    <row r="23" spans="1:24">
      <c r="A23" s="551" t="s">
        <v>488</v>
      </c>
      <c r="B23" s="104">
        <v>19.016069999999999</v>
      </c>
      <c r="C23" s="104">
        <v>19.905290000000001</v>
      </c>
      <c r="D23" s="104">
        <v>20.806249999999999</v>
      </c>
      <c r="E23" s="104">
        <v>21.71894</v>
      </c>
      <c r="F23" s="104">
        <v>22.643380000000001</v>
      </c>
      <c r="G23" s="104">
        <v>23.579560000000001</v>
      </c>
      <c r="H23" s="104">
        <v>24.527470000000001</v>
      </c>
      <c r="I23" s="104">
        <v>25.487130000000001</v>
      </c>
      <c r="J23" s="104">
        <v>26.45853</v>
      </c>
      <c r="K23" s="104">
        <v>27.441659999999999</v>
      </c>
      <c r="L23" s="104">
        <v>28.436540000000001</v>
      </c>
      <c r="M23" s="104">
        <v>29.443149999999999</v>
      </c>
      <c r="N23" s="104">
        <v>30.461510000000001</v>
      </c>
      <c r="O23" s="104">
        <v>31.491599999999998</v>
      </c>
      <c r="P23" s="104">
        <v>32.533439999999999</v>
      </c>
      <c r="Q23" s="104">
        <v>33.587009999999999</v>
      </c>
      <c r="R23" s="104">
        <v>34.652329999999999</v>
      </c>
      <c r="S23" s="104">
        <v>35.729379999999999</v>
      </c>
      <c r="T23" s="104">
        <v>36.818170000000002</v>
      </c>
      <c r="U23" s="104">
        <v>37.918709999999997</v>
      </c>
      <c r="V23" s="104">
        <v>39.03098</v>
      </c>
      <c r="W23" s="104">
        <v>40.154989999999998</v>
      </c>
      <c r="X23" s="104">
        <v>41.290750000000003</v>
      </c>
    </row>
    <row r="24" spans="1:24">
      <c r="A24" s="549" t="s">
        <v>9</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row>
    <row r="25" spans="1:24">
      <c r="A25" s="551" t="s">
        <v>492</v>
      </c>
      <c r="B25" s="104">
        <v>6.93072</v>
      </c>
      <c r="C25" s="104">
        <v>7.3010599999999997</v>
      </c>
      <c r="D25" s="104">
        <v>7.6805199999999996</v>
      </c>
      <c r="E25" s="104">
        <v>8.0694300000000005</v>
      </c>
      <c r="F25" s="104">
        <v>8.4674200000000006</v>
      </c>
      <c r="G25" s="104">
        <v>8.8748500000000003</v>
      </c>
      <c r="H25" s="104">
        <v>9.2913200000000007</v>
      </c>
      <c r="I25" s="104">
        <v>9.7171900000000004</v>
      </c>
      <c r="J25" s="104">
        <v>10.15208</v>
      </c>
      <c r="K25" s="104">
        <v>10.60055</v>
      </c>
      <c r="L25" s="104">
        <v>11.062709999999999</v>
      </c>
      <c r="M25" s="104">
        <v>11.53904</v>
      </c>
      <c r="N25" s="104">
        <v>12.029249999999999</v>
      </c>
      <c r="O25" s="104">
        <v>12.53424</v>
      </c>
      <c r="P25" s="104">
        <v>13.053290000000001</v>
      </c>
      <c r="Q25" s="104">
        <v>13.587680000000001</v>
      </c>
      <c r="R25" s="104">
        <v>14.13631</v>
      </c>
      <c r="S25" s="104">
        <v>14.70046</v>
      </c>
      <c r="T25" s="104">
        <v>15.28021</v>
      </c>
      <c r="U25" s="104">
        <v>15.87523</v>
      </c>
      <c r="V25" s="104">
        <v>16.4864</v>
      </c>
      <c r="W25" s="104">
        <v>17.113389999999999</v>
      </c>
      <c r="X25" s="104">
        <v>17.757079999999998</v>
      </c>
    </row>
    <row r="26" spans="1:24">
      <c r="A26" s="551" t="s">
        <v>487</v>
      </c>
      <c r="B26" s="104">
        <v>1.85626</v>
      </c>
      <c r="C26" s="104">
        <v>2.1337999999999999</v>
      </c>
      <c r="D26" s="104">
        <v>2.4208799999999999</v>
      </c>
      <c r="E26" s="104">
        <v>2.7175199999999999</v>
      </c>
      <c r="F26" s="104">
        <v>3.0237099999999999</v>
      </c>
      <c r="G26" s="104">
        <v>3.3394599999999999</v>
      </c>
      <c r="H26" s="104">
        <v>3.6647500000000002</v>
      </c>
      <c r="I26" s="104">
        <v>3.9996</v>
      </c>
      <c r="J26" s="104">
        <v>4.3440000000000003</v>
      </c>
      <c r="K26" s="104">
        <v>4.6979499999999996</v>
      </c>
      <c r="L26" s="104">
        <v>5.0614499999999998</v>
      </c>
      <c r="M26" s="104">
        <v>5.4345100000000004</v>
      </c>
      <c r="N26" s="104">
        <v>5.8171200000000001</v>
      </c>
      <c r="O26" s="104">
        <v>6.2092799999999997</v>
      </c>
      <c r="P26" s="104">
        <v>6.6109900000000001</v>
      </c>
      <c r="Q26" s="104">
        <v>7.0222499999999997</v>
      </c>
      <c r="R26" s="104">
        <v>7.4430699999999996</v>
      </c>
      <c r="S26" s="104">
        <v>7.8734400000000004</v>
      </c>
      <c r="T26" s="104">
        <v>8.3133599999999994</v>
      </c>
      <c r="U26" s="104">
        <v>8.7628299999999992</v>
      </c>
      <c r="V26" s="104">
        <v>9.2218499999999999</v>
      </c>
      <c r="W26" s="104">
        <v>9.6904299999999992</v>
      </c>
      <c r="X26" s="104">
        <v>10.168559999999999</v>
      </c>
    </row>
    <row r="27" spans="1:24">
      <c r="A27" s="551" t="s">
        <v>488</v>
      </c>
      <c r="B27" s="104">
        <v>36.589060000000003</v>
      </c>
      <c r="C27" s="104">
        <v>37.290039999999998</v>
      </c>
      <c r="D27" s="104">
        <v>37.99259</v>
      </c>
      <c r="E27" s="104">
        <v>38.696710000000003</v>
      </c>
      <c r="F27" s="104">
        <v>39.402410000000003</v>
      </c>
      <c r="G27" s="104">
        <v>40.109679999999997</v>
      </c>
      <c r="H27" s="104">
        <v>40.818519999999999</v>
      </c>
      <c r="I27" s="104">
        <v>41.528930000000003</v>
      </c>
      <c r="J27" s="104">
        <v>42.240920000000003</v>
      </c>
      <c r="K27" s="104">
        <v>42.954479999999997</v>
      </c>
      <c r="L27" s="104">
        <v>43.669609999999999</v>
      </c>
      <c r="M27" s="104">
        <v>44.386319999999998</v>
      </c>
      <c r="N27" s="104">
        <v>45.104599999999998</v>
      </c>
      <c r="O27" s="104">
        <v>45.824449999999999</v>
      </c>
      <c r="P27" s="104">
        <v>46.545879999999997</v>
      </c>
      <c r="Q27" s="104">
        <v>47.26887</v>
      </c>
      <c r="R27" s="104">
        <v>47.99344</v>
      </c>
      <c r="S27" s="104">
        <v>48.719589999999997</v>
      </c>
      <c r="T27" s="104">
        <v>49.447299999999998</v>
      </c>
      <c r="U27" s="104">
        <v>50.176589999999997</v>
      </c>
      <c r="V27" s="104">
        <v>50.90746</v>
      </c>
      <c r="W27" s="104">
        <v>51.639890000000001</v>
      </c>
      <c r="X27" s="104">
        <v>52.373899999999999</v>
      </c>
    </row>
    <row r="28" spans="1:24" ht="15" customHeight="1">
      <c r="A28" s="549" t="s">
        <v>8</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1:24" ht="15" customHeight="1">
      <c r="A29" s="551" t="s">
        <v>492</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1:24" ht="15" customHeight="1">
      <c r="A30" s="549" t="s">
        <v>6</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row>
    <row r="31" spans="1:24" ht="15" customHeight="1">
      <c r="A31" s="551" t="s">
        <v>492</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row>
    <row r="32" spans="1:24">
      <c r="A32" s="549" t="s">
        <v>3</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row>
    <row r="33" spans="1:24">
      <c r="A33" s="551" t="s">
        <v>488</v>
      </c>
      <c r="B33" s="104">
        <v>90.235860000000002</v>
      </c>
      <c r="C33" s="104">
        <v>90.267219999999995</v>
      </c>
      <c r="D33" s="104">
        <v>90.309709999999995</v>
      </c>
      <c r="E33" s="104">
        <v>90.352220000000003</v>
      </c>
      <c r="F33" s="104">
        <v>90.272750000000002</v>
      </c>
      <c r="G33" s="104">
        <v>89.732309999999998</v>
      </c>
      <c r="H33" s="104">
        <v>89.191469999999995</v>
      </c>
      <c r="I33" s="104">
        <v>88.650229999999993</v>
      </c>
      <c r="J33" s="104">
        <v>88.108599999999996</v>
      </c>
      <c r="K33" s="104">
        <v>87.566569999999999</v>
      </c>
      <c r="L33" s="104">
        <v>87.024140000000003</v>
      </c>
      <c r="M33" s="104">
        <v>86.481319999999997</v>
      </c>
      <c r="N33" s="104">
        <v>85.938090000000003</v>
      </c>
      <c r="O33" s="104">
        <v>85.394480000000001</v>
      </c>
      <c r="P33" s="104">
        <v>84.850459999999998</v>
      </c>
      <c r="Q33" s="104">
        <v>84.306049999999999</v>
      </c>
      <c r="R33" s="104">
        <v>83.761240000000001</v>
      </c>
      <c r="S33" s="104">
        <v>83.216040000000007</v>
      </c>
      <c r="T33" s="104">
        <v>82.670439999999999</v>
      </c>
      <c r="U33" s="104">
        <v>82.124440000000007</v>
      </c>
      <c r="V33" s="104">
        <v>81.578050000000005</v>
      </c>
      <c r="W33" s="104">
        <v>81.031260000000003</v>
      </c>
      <c r="X33" s="104">
        <v>80.484070000000003</v>
      </c>
    </row>
    <row r="34" spans="1:24">
      <c r="A34" s="549" t="s">
        <v>65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row>
    <row r="35" spans="1:24">
      <c r="A35" s="551" t="s">
        <v>492</v>
      </c>
      <c r="B35" s="104">
        <v>1.43045</v>
      </c>
      <c r="C35" s="104">
        <v>1.47342</v>
      </c>
      <c r="D35" s="104">
        <v>1.51736</v>
      </c>
      <c r="E35" s="104">
        <v>1.57507</v>
      </c>
      <c r="F35" s="104">
        <v>2.2779099999999999</v>
      </c>
      <c r="G35" s="104">
        <v>3.0322100000000001</v>
      </c>
      <c r="H35" s="104">
        <v>3.84023</v>
      </c>
      <c r="I35" s="104">
        <v>5.4745699999999999</v>
      </c>
      <c r="J35" s="104">
        <v>7.0104300000000004</v>
      </c>
      <c r="K35" s="104">
        <v>7.48367</v>
      </c>
      <c r="L35" s="104">
        <v>7.7577400000000001</v>
      </c>
      <c r="M35" s="104">
        <v>8.0360200000000006</v>
      </c>
      <c r="N35" s="104">
        <v>8.3189600000000006</v>
      </c>
      <c r="O35" s="104">
        <v>8.6059900000000003</v>
      </c>
      <c r="P35" s="104">
        <v>8.8965399999999999</v>
      </c>
      <c r="Q35" s="104">
        <v>9.1906199999999991</v>
      </c>
      <c r="R35" s="104">
        <v>9.4878300000000007</v>
      </c>
      <c r="S35" s="104">
        <v>9.7884200000000003</v>
      </c>
      <c r="T35" s="104">
        <v>10.092169999999999</v>
      </c>
      <c r="U35" s="104">
        <v>10.398680000000001</v>
      </c>
      <c r="V35" s="104">
        <v>10.70838</v>
      </c>
      <c r="W35" s="104">
        <v>11.020630000000001</v>
      </c>
      <c r="X35" s="104">
        <v>11.335649999999999</v>
      </c>
    </row>
    <row r="36" spans="1:24">
      <c r="A36" s="551" t="s">
        <v>487</v>
      </c>
      <c r="B36" s="104">
        <v>0</v>
      </c>
      <c r="C36" s="104">
        <v>0</v>
      </c>
      <c r="D36" s="104">
        <v>0</v>
      </c>
      <c r="E36" s="104">
        <v>0</v>
      </c>
      <c r="F36" s="104">
        <v>0</v>
      </c>
      <c r="G36" s="104">
        <v>0</v>
      </c>
      <c r="H36" s="104">
        <v>0</v>
      </c>
      <c r="I36" s="104">
        <v>1.0429900000000001</v>
      </c>
      <c r="J36" s="104">
        <v>1.8904300000000001</v>
      </c>
      <c r="K36" s="104">
        <v>1.97986</v>
      </c>
      <c r="L36" s="104">
        <v>2.0693000000000001</v>
      </c>
      <c r="M36" s="104">
        <v>2.1587299999999998</v>
      </c>
      <c r="N36" s="104">
        <v>2.2481599999999999</v>
      </c>
      <c r="O36" s="104">
        <v>2.3375900000000001</v>
      </c>
      <c r="P36" s="104">
        <v>2.4270299999999998</v>
      </c>
      <c r="Q36" s="104">
        <v>2.5164599999999999</v>
      </c>
      <c r="R36" s="104">
        <v>2.60589</v>
      </c>
      <c r="S36" s="104">
        <v>2.6953200000000002</v>
      </c>
      <c r="T36" s="104">
        <v>2.7847599999999999</v>
      </c>
      <c r="U36" s="104">
        <v>2.87419</v>
      </c>
      <c r="V36" s="104">
        <v>2.9636200000000001</v>
      </c>
      <c r="W36" s="104">
        <v>3.0530499999999998</v>
      </c>
      <c r="X36" s="104">
        <v>3.14249</v>
      </c>
    </row>
    <row r="37" spans="1:24">
      <c r="A37" s="551" t="s">
        <v>488</v>
      </c>
      <c r="B37" s="104">
        <v>6.4119700000000002</v>
      </c>
      <c r="C37" s="104">
        <v>6.4982899999999999</v>
      </c>
      <c r="D37" s="104">
        <v>6.5846</v>
      </c>
      <c r="E37" s="104">
        <v>6.6709199999999997</v>
      </c>
      <c r="F37" s="104">
        <v>9.4039099999999998</v>
      </c>
      <c r="G37" s="104">
        <v>12.20452</v>
      </c>
      <c r="H37" s="104">
        <v>15.072749999999999</v>
      </c>
      <c r="I37" s="104">
        <v>18.008590000000002</v>
      </c>
      <c r="J37" s="104">
        <v>21.012049999999999</v>
      </c>
      <c r="K37" s="104">
        <v>22.03819</v>
      </c>
      <c r="L37" s="104">
        <v>22.302800000000001</v>
      </c>
      <c r="M37" s="104">
        <v>22.567409999999999</v>
      </c>
      <c r="N37" s="104">
        <v>22.83202</v>
      </c>
      <c r="O37" s="104">
        <v>23.096630000000001</v>
      </c>
      <c r="P37" s="104">
        <v>23.361249999999998</v>
      </c>
      <c r="Q37" s="104">
        <v>23.625859999999999</v>
      </c>
      <c r="R37" s="104">
        <v>23.890470000000001</v>
      </c>
      <c r="S37" s="104">
        <v>24.155080000000002</v>
      </c>
      <c r="T37" s="104">
        <v>24.419699999999999</v>
      </c>
      <c r="U37" s="104">
        <v>24.68431</v>
      </c>
      <c r="V37" s="104">
        <v>24.948920000000001</v>
      </c>
      <c r="W37" s="104">
        <v>25.213529999999999</v>
      </c>
      <c r="X37" s="104">
        <v>25.47814</v>
      </c>
    </row>
    <row r="38" spans="1:24">
      <c r="A38" s="549" t="s">
        <v>2</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row>
    <row r="39" spans="1:24">
      <c r="A39" s="551" t="s">
        <v>488</v>
      </c>
      <c r="B39" s="104">
        <v>43.922069999999998</v>
      </c>
      <c r="C39" s="104">
        <v>44.59695</v>
      </c>
      <c r="D39" s="104">
        <v>45.275419999999997</v>
      </c>
      <c r="E39" s="104">
        <v>45.957479999999997</v>
      </c>
      <c r="F39" s="104">
        <v>46.643140000000002</v>
      </c>
      <c r="G39" s="104">
        <v>47.332389999999997</v>
      </c>
      <c r="H39" s="104">
        <v>48.025230000000001</v>
      </c>
      <c r="I39" s="104">
        <v>48.72166</v>
      </c>
      <c r="J39" s="104">
        <v>49.421689999999998</v>
      </c>
      <c r="K39" s="104">
        <v>50.125309999999999</v>
      </c>
      <c r="L39" s="104">
        <v>50.832520000000002</v>
      </c>
      <c r="M39" s="104">
        <v>51.543320000000001</v>
      </c>
      <c r="N39" s="104">
        <v>51.799439999999997</v>
      </c>
      <c r="O39" s="104">
        <v>51.030659999999997</v>
      </c>
      <c r="P39" s="104">
        <v>50.255679999999998</v>
      </c>
      <c r="Q39" s="104">
        <v>49.474510000000002</v>
      </c>
      <c r="R39" s="104">
        <v>48.687150000000003</v>
      </c>
      <c r="S39" s="104">
        <v>47.893599999999999</v>
      </c>
      <c r="T39" s="104">
        <v>47.093850000000003</v>
      </c>
      <c r="U39" s="104">
        <v>46.287909999999997</v>
      </c>
      <c r="V39" s="104">
        <v>45.47578</v>
      </c>
      <c r="W39" s="104">
        <v>45.47578</v>
      </c>
      <c r="X39" s="104">
        <v>45.47578</v>
      </c>
    </row>
    <row r="40" spans="1:24">
      <c r="A40" s="549" t="s">
        <v>40</v>
      </c>
      <c r="B40" s="104"/>
      <c r="C40" s="104"/>
      <c r="D40" s="104"/>
      <c r="E40" s="104"/>
      <c r="F40" s="104"/>
      <c r="G40" s="104"/>
      <c r="H40" s="104"/>
      <c r="I40" s="104"/>
      <c r="J40" s="104"/>
      <c r="K40" s="104"/>
      <c r="L40" s="104"/>
      <c r="M40" s="104"/>
      <c r="N40" s="104"/>
      <c r="O40" s="104"/>
      <c r="P40" s="104"/>
      <c r="Q40" s="104"/>
      <c r="R40" s="104"/>
      <c r="S40" s="104"/>
      <c r="T40" s="104"/>
      <c r="U40" s="104"/>
      <c r="V40" s="104"/>
      <c r="W40" s="104"/>
      <c r="X40" s="104"/>
    </row>
    <row r="41" spans="1:24">
      <c r="A41" s="551" t="s">
        <v>492</v>
      </c>
      <c r="B41" s="104">
        <v>29.19333</v>
      </c>
      <c r="C41" s="104">
        <v>29.344760000000001</v>
      </c>
      <c r="D41" s="104">
        <v>29.475259999999999</v>
      </c>
      <c r="E41" s="104">
        <v>29.447130000000001</v>
      </c>
      <c r="F41" s="104">
        <v>29.389410000000002</v>
      </c>
      <c r="G41" s="104">
        <v>29.194469999999999</v>
      </c>
      <c r="H41" s="104">
        <v>28.99888</v>
      </c>
      <c r="I41" s="104">
        <v>28.80302</v>
      </c>
      <c r="J41" s="104">
        <v>28.60652</v>
      </c>
      <c r="K41" s="104">
        <v>28.409770000000002</v>
      </c>
      <c r="L41" s="104">
        <v>28.212389999999999</v>
      </c>
      <c r="M41" s="104">
        <v>28.014800000000001</v>
      </c>
      <c r="N41" s="104">
        <v>27.816600000000001</v>
      </c>
      <c r="O41" s="104">
        <v>27.618200000000002</v>
      </c>
      <c r="P41" s="104">
        <v>27.431370000000001</v>
      </c>
      <c r="Q41" s="104">
        <v>27.256820000000001</v>
      </c>
      <c r="R41" s="104">
        <v>27.094449999999998</v>
      </c>
      <c r="S41" s="104">
        <v>26.944590000000002</v>
      </c>
      <c r="T41" s="104">
        <v>26.807939999999999</v>
      </c>
      <c r="U41" s="104">
        <v>26.683979999999998</v>
      </c>
      <c r="V41" s="104">
        <v>26.57385</v>
      </c>
      <c r="W41" s="104">
        <v>26.477</v>
      </c>
      <c r="X41" s="104">
        <v>26.51643</v>
      </c>
    </row>
    <row r="42" spans="1:24">
      <c r="A42" s="551" t="s">
        <v>487</v>
      </c>
      <c r="B42" s="104">
        <v>16.785080000000001</v>
      </c>
      <c r="C42" s="104">
        <v>16.785080000000001</v>
      </c>
      <c r="D42" s="104">
        <v>16.747890000000002</v>
      </c>
      <c r="E42" s="104">
        <v>16.710699999999999</v>
      </c>
      <c r="F42" s="104">
        <v>16.67352</v>
      </c>
      <c r="G42" s="104">
        <v>16.428270000000001</v>
      </c>
      <c r="H42" s="104">
        <v>16.183959999999999</v>
      </c>
      <c r="I42" s="104">
        <v>15.940580000000001</v>
      </c>
      <c r="J42" s="104">
        <v>15.698130000000001</v>
      </c>
      <c r="K42" s="104">
        <v>15.45661</v>
      </c>
      <c r="L42" s="104">
        <v>15.21602</v>
      </c>
      <c r="M42" s="104">
        <v>14.97636</v>
      </c>
      <c r="N42" s="104">
        <v>14.737629999999999</v>
      </c>
      <c r="O42" s="104">
        <v>14.499829999999999</v>
      </c>
      <c r="P42" s="104">
        <v>14.26296</v>
      </c>
      <c r="Q42" s="104">
        <v>14.02702</v>
      </c>
      <c r="R42" s="104">
        <v>13.792009999999999</v>
      </c>
      <c r="S42" s="104">
        <v>13.557930000000001</v>
      </c>
      <c r="T42" s="104">
        <v>13.324780000000001</v>
      </c>
      <c r="U42" s="104">
        <v>13.092560000000001</v>
      </c>
      <c r="V42" s="104">
        <v>12.861269999999999</v>
      </c>
      <c r="W42" s="104">
        <v>12.63091</v>
      </c>
      <c r="X42" s="104">
        <v>12.63091</v>
      </c>
    </row>
    <row r="43" spans="1:24">
      <c r="A43" s="551" t="s">
        <v>488</v>
      </c>
      <c r="B43" s="104">
        <v>53.541539999999998</v>
      </c>
      <c r="C43" s="104">
        <v>53.541539999999998</v>
      </c>
      <c r="D43" s="104">
        <v>53.54815</v>
      </c>
      <c r="E43" s="104">
        <v>53.650359999999999</v>
      </c>
      <c r="F43" s="104">
        <v>53.752580000000002</v>
      </c>
      <c r="G43" s="104">
        <v>53.85483</v>
      </c>
      <c r="H43" s="104">
        <v>53.95711</v>
      </c>
      <c r="I43" s="104">
        <v>54.05941</v>
      </c>
      <c r="J43" s="104">
        <v>54.161729999999999</v>
      </c>
      <c r="K43" s="104">
        <v>54.264069999999997</v>
      </c>
      <c r="L43" s="104">
        <v>54.366439999999997</v>
      </c>
      <c r="M43" s="104">
        <v>54.468829999999997</v>
      </c>
      <c r="N43" s="104">
        <v>54.571249999999999</v>
      </c>
      <c r="O43" s="104">
        <v>54.673690000000001</v>
      </c>
      <c r="P43" s="104">
        <v>54.776150000000001</v>
      </c>
      <c r="Q43" s="104">
        <v>54.878639999999997</v>
      </c>
      <c r="R43" s="104">
        <v>54.98115</v>
      </c>
      <c r="S43" s="104">
        <v>55.083689999999997</v>
      </c>
      <c r="T43" s="104">
        <v>55.186239999999998</v>
      </c>
      <c r="U43" s="104">
        <v>55.288829999999997</v>
      </c>
      <c r="V43" s="104">
        <v>55.39143</v>
      </c>
      <c r="W43" s="104">
        <v>55.494059999999998</v>
      </c>
      <c r="X43" s="104">
        <v>55.494059999999998</v>
      </c>
    </row>
    <row r="46" spans="1:24">
      <c r="A46" s="29" t="s">
        <v>26</v>
      </c>
    </row>
    <row r="48" spans="1:24">
      <c r="A48" s="24" t="s">
        <v>491</v>
      </c>
    </row>
  </sheetData>
  <pageMargins left="0.7" right="0.7" top="0.75" bottom="0.75" header="0.3" footer="0.3"/>
  <pageSetup paperSize="9" scale="93" orientation="landscape" r:id="rId1"/>
  <headerFoot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A1:AO60"/>
  <sheetViews>
    <sheetView topLeftCell="B24" zoomScale="102" zoomScaleNormal="102" workbookViewId="0">
      <selection activeCell="S13" sqref="S13"/>
    </sheetView>
  </sheetViews>
  <sheetFormatPr defaultColWidth="9.21875" defaultRowHeight="14.4"/>
  <cols>
    <col min="1" max="1" width="33.77734375" customWidth="1"/>
    <col min="2" max="2" width="7.77734375" customWidth="1"/>
    <col min="3" max="19" width="7" customWidth="1"/>
  </cols>
  <sheetData>
    <row r="1" spans="1:41">
      <c r="A1" s="29" t="s">
        <v>506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row>
    <row r="2" spans="1:41" ht="15" thickBot="1">
      <c r="A2" s="24" t="s">
        <v>16</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s="51" customFormat="1">
      <c r="A3" s="350" t="s">
        <v>42</v>
      </c>
      <c r="B3" s="236" t="s">
        <v>83</v>
      </c>
      <c r="C3" s="351">
        <v>2006</v>
      </c>
      <c r="D3" s="351">
        <v>2007</v>
      </c>
      <c r="E3" s="351">
        <v>2008</v>
      </c>
      <c r="F3" s="351">
        <v>2009</v>
      </c>
      <c r="G3" s="351">
        <v>2010</v>
      </c>
      <c r="H3" s="172">
        <v>2011</v>
      </c>
      <c r="I3" s="172">
        <v>2012</v>
      </c>
      <c r="J3" s="209">
        <v>2013</v>
      </c>
      <c r="K3" s="209">
        <v>2014</v>
      </c>
      <c r="L3" s="270">
        <v>2015</v>
      </c>
      <c r="M3" s="270">
        <v>2016</v>
      </c>
      <c r="N3" s="270">
        <v>2017</v>
      </c>
      <c r="O3" s="270">
        <v>2018</v>
      </c>
      <c r="P3" s="270">
        <v>2019</v>
      </c>
      <c r="Q3" s="270">
        <v>2020</v>
      </c>
      <c r="R3" s="270">
        <v>2021</v>
      </c>
      <c r="S3" s="270">
        <v>2022</v>
      </c>
      <c r="T3" s="29"/>
      <c r="U3" s="29"/>
      <c r="V3" s="29"/>
      <c r="W3" s="29"/>
      <c r="X3" s="29"/>
      <c r="Y3" s="29"/>
      <c r="Z3" s="29"/>
      <c r="AA3" s="29"/>
      <c r="AB3" s="29"/>
      <c r="AC3" s="29"/>
      <c r="AD3" s="29"/>
      <c r="AE3" s="29"/>
      <c r="AF3" s="29"/>
      <c r="AG3" s="29"/>
      <c r="AH3" s="29"/>
      <c r="AI3" s="29"/>
      <c r="AJ3" s="29"/>
      <c r="AK3" s="29"/>
      <c r="AL3" s="29"/>
      <c r="AM3" s="29"/>
      <c r="AN3" s="29"/>
      <c r="AO3" s="29"/>
    </row>
    <row r="4" spans="1:41">
      <c r="A4" s="823" t="s">
        <v>14</v>
      </c>
      <c r="B4" s="129" t="s">
        <v>34</v>
      </c>
      <c r="C4" s="115">
        <v>81</v>
      </c>
      <c r="D4" s="115">
        <v>82</v>
      </c>
      <c r="E4" s="115">
        <v>82.5</v>
      </c>
      <c r="F4" s="115">
        <v>82.5</v>
      </c>
      <c r="G4" s="115">
        <v>85</v>
      </c>
      <c r="H4" s="115">
        <v>86</v>
      </c>
      <c r="I4" s="115">
        <v>87</v>
      </c>
      <c r="J4" s="115">
        <v>87</v>
      </c>
      <c r="K4" s="115">
        <v>81.8</v>
      </c>
      <c r="L4" s="115">
        <v>81.8</v>
      </c>
      <c r="M4" s="115"/>
      <c r="N4" s="115"/>
      <c r="O4" s="115">
        <v>91.8</v>
      </c>
      <c r="P4" s="115">
        <v>91.8</v>
      </c>
      <c r="Q4" s="115"/>
      <c r="R4" s="115"/>
      <c r="S4" s="115"/>
      <c r="T4" s="24"/>
      <c r="U4" s="24"/>
      <c r="V4" s="24"/>
      <c r="W4" s="24"/>
      <c r="X4" s="24"/>
      <c r="Y4" s="24"/>
      <c r="Z4" s="24"/>
      <c r="AA4" s="24"/>
      <c r="AB4" s="24"/>
      <c r="AC4" s="24"/>
      <c r="AD4" s="24"/>
      <c r="AE4" s="24"/>
      <c r="AF4" s="24"/>
      <c r="AG4" s="24"/>
      <c r="AH4" s="24"/>
      <c r="AI4" s="24"/>
      <c r="AJ4" s="24"/>
      <c r="AK4" s="24"/>
      <c r="AL4" s="24"/>
      <c r="AM4" s="24"/>
      <c r="AN4" s="24"/>
      <c r="AO4" s="24"/>
    </row>
    <row r="5" spans="1:41">
      <c r="A5" s="823"/>
      <c r="B5" s="129" t="s">
        <v>33</v>
      </c>
      <c r="C5" s="115">
        <v>16</v>
      </c>
      <c r="D5" s="115">
        <v>16</v>
      </c>
      <c r="E5" s="115">
        <v>31.9</v>
      </c>
      <c r="F5" s="115">
        <v>31.9</v>
      </c>
      <c r="G5" s="115">
        <v>19</v>
      </c>
      <c r="H5" s="115">
        <v>19</v>
      </c>
      <c r="I5" s="115">
        <v>20</v>
      </c>
      <c r="J5" s="115">
        <v>20</v>
      </c>
      <c r="K5" s="115">
        <v>25.9</v>
      </c>
      <c r="L5" s="115">
        <v>25.9</v>
      </c>
      <c r="M5" s="115"/>
      <c r="N5" s="115"/>
      <c r="O5" s="115">
        <v>34.4</v>
      </c>
      <c r="P5" s="115">
        <v>34.4</v>
      </c>
      <c r="Q5" s="115"/>
      <c r="R5" s="115"/>
      <c r="S5" s="115"/>
      <c r="U5" s="24"/>
      <c r="V5" s="24"/>
      <c r="W5" s="23" t="s">
        <v>12</v>
      </c>
      <c r="X5" s="24"/>
      <c r="Y5" s="24"/>
      <c r="Z5" s="24"/>
      <c r="AA5" s="24"/>
      <c r="AB5" s="24"/>
      <c r="AC5" s="24"/>
      <c r="AD5" s="24"/>
      <c r="AE5" s="24"/>
      <c r="AF5" s="24"/>
      <c r="AG5" s="24"/>
      <c r="AH5" s="24"/>
      <c r="AI5" s="24"/>
      <c r="AJ5" s="24"/>
      <c r="AK5" s="24"/>
      <c r="AL5" s="24"/>
      <c r="AM5" s="24"/>
      <c r="AN5" s="24"/>
      <c r="AO5" s="24"/>
    </row>
    <row r="6" spans="1:41">
      <c r="A6" s="823"/>
      <c r="B6" s="129" t="s">
        <v>76</v>
      </c>
      <c r="C6" s="115">
        <v>51</v>
      </c>
      <c r="D6" s="115">
        <v>53</v>
      </c>
      <c r="E6" s="115">
        <v>59.6</v>
      </c>
      <c r="F6" s="115">
        <v>59.6</v>
      </c>
      <c r="G6" s="115">
        <v>57</v>
      </c>
      <c r="H6" s="115">
        <v>59</v>
      </c>
      <c r="I6" s="115">
        <v>60</v>
      </c>
      <c r="J6" s="115">
        <v>60</v>
      </c>
      <c r="K6" s="115">
        <v>60</v>
      </c>
      <c r="L6" s="115">
        <v>60</v>
      </c>
      <c r="M6" s="115"/>
      <c r="N6" s="115"/>
      <c r="O6" s="115">
        <v>68.599999999999994</v>
      </c>
      <c r="P6" s="115">
        <v>68.599999999999994</v>
      </c>
      <c r="Q6" s="115"/>
      <c r="R6" s="115"/>
      <c r="S6" s="115"/>
      <c r="T6" s="24"/>
      <c r="U6" s="24"/>
      <c r="V6" s="24"/>
      <c r="W6" s="24"/>
      <c r="X6" s="24"/>
      <c r="Y6" s="24"/>
      <c r="Z6" s="24"/>
      <c r="AA6" s="24"/>
      <c r="AB6" s="24"/>
      <c r="AC6" s="24"/>
      <c r="AD6" s="24"/>
      <c r="AE6" s="24"/>
      <c r="AF6" s="24"/>
      <c r="AG6" s="24"/>
      <c r="AH6" s="24"/>
      <c r="AI6" s="24"/>
      <c r="AJ6" s="24"/>
      <c r="AK6" s="24"/>
      <c r="AL6" s="24"/>
      <c r="AM6" s="24"/>
      <c r="AN6" s="24"/>
      <c r="AO6" s="24"/>
    </row>
    <row r="7" spans="1:41">
      <c r="A7" s="823" t="s">
        <v>13</v>
      </c>
      <c r="B7" s="129" t="s">
        <v>34</v>
      </c>
      <c r="C7" s="115">
        <v>73</v>
      </c>
      <c r="D7" s="115">
        <v>74</v>
      </c>
      <c r="E7" s="115">
        <v>75</v>
      </c>
      <c r="F7" s="115">
        <v>75</v>
      </c>
      <c r="G7" s="115">
        <v>75</v>
      </c>
      <c r="H7" s="115">
        <v>93</v>
      </c>
      <c r="I7" s="115">
        <v>93</v>
      </c>
      <c r="J7" s="115">
        <v>98.9</v>
      </c>
      <c r="K7" s="115">
        <v>99</v>
      </c>
      <c r="L7" s="115">
        <v>93</v>
      </c>
      <c r="M7" s="115">
        <v>93</v>
      </c>
      <c r="N7" s="115">
        <v>98.2</v>
      </c>
      <c r="O7" s="115">
        <v>98.2</v>
      </c>
      <c r="P7" s="115">
        <v>98.2</v>
      </c>
      <c r="Q7" s="115"/>
      <c r="R7" s="115"/>
      <c r="S7" s="115"/>
      <c r="T7" s="24"/>
      <c r="U7" s="24"/>
      <c r="V7" s="24"/>
      <c r="W7" s="24"/>
      <c r="X7" s="24"/>
      <c r="Y7" s="24"/>
      <c r="Z7" s="24"/>
      <c r="AA7" s="24"/>
      <c r="AB7" s="24"/>
      <c r="AC7" s="24"/>
      <c r="AD7" s="24"/>
      <c r="AE7" s="24"/>
      <c r="AF7" s="24"/>
      <c r="AG7" s="24"/>
      <c r="AH7" s="24"/>
      <c r="AI7" s="24"/>
      <c r="AJ7" s="24"/>
      <c r="AK7" s="24"/>
      <c r="AL7" s="24"/>
      <c r="AM7" s="24"/>
      <c r="AN7" s="24"/>
      <c r="AO7" s="24"/>
    </row>
    <row r="8" spans="1:41">
      <c r="A8" s="823"/>
      <c r="B8" s="129" t="s">
        <v>33</v>
      </c>
      <c r="C8" s="115">
        <v>38</v>
      </c>
      <c r="D8" s="115">
        <v>39</v>
      </c>
      <c r="E8" s="115">
        <v>40</v>
      </c>
      <c r="F8" s="115">
        <v>41</v>
      </c>
      <c r="G8" s="115">
        <v>41</v>
      </c>
      <c r="H8" s="115">
        <v>43.74</v>
      </c>
      <c r="I8" s="115">
        <v>43.74</v>
      </c>
      <c r="J8" s="115">
        <v>61.74</v>
      </c>
      <c r="K8" s="115">
        <v>63</v>
      </c>
      <c r="L8" s="115">
        <v>46</v>
      </c>
      <c r="M8" s="115">
        <v>46</v>
      </c>
      <c r="N8" s="115">
        <v>71.400000000000006</v>
      </c>
      <c r="O8" s="115">
        <v>71.400000000000006</v>
      </c>
      <c r="P8" s="115">
        <v>71.400000000000006</v>
      </c>
      <c r="Q8" s="115"/>
      <c r="R8" s="115"/>
      <c r="S8" s="115"/>
      <c r="T8" s="24"/>
      <c r="U8" s="24"/>
      <c r="V8" s="24"/>
      <c r="W8" s="24"/>
      <c r="X8" s="24"/>
      <c r="Y8" s="24"/>
      <c r="Z8" s="24"/>
      <c r="AA8" s="24"/>
      <c r="AB8" s="24"/>
      <c r="AC8" s="24"/>
      <c r="AD8" s="24"/>
      <c r="AE8" s="24"/>
      <c r="AF8" s="24"/>
      <c r="AG8" s="24"/>
      <c r="AH8" s="24"/>
      <c r="AI8" s="24"/>
      <c r="AJ8" s="24"/>
      <c r="AK8" s="24"/>
      <c r="AL8" s="24"/>
      <c r="AM8" s="24"/>
      <c r="AN8" s="24"/>
      <c r="AO8" s="24"/>
    </row>
    <row r="9" spans="1:41">
      <c r="A9" s="823"/>
      <c r="B9" s="129" t="s">
        <v>76</v>
      </c>
      <c r="C9" s="115">
        <v>58</v>
      </c>
      <c r="D9" s="115">
        <v>60</v>
      </c>
      <c r="E9" s="115">
        <v>61</v>
      </c>
      <c r="F9" s="115">
        <v>62</v>
      </c>
      <c r="G9" s="115">
        <v>62</v>
      </c>
      <c r="H9" s="115">
        <v>84.7</v>
      </c>
      <c r="I9" s="115">
        <v>84.7</v>
      </c>
      <c r="J9" s="115">
        <v>84.92</v>
      </c>
      <c r="K9" s="115">
        <v>71</v>
      </c>
      <c r="L9" s="115">
        <v>74</v>
      </c>
      <c r="M9" s="115">
        <v>74</v>
      </c>
      <c r="N9" s="115">
        <v>89.2</v>
      </c>
      <c r="O9" s="115">
        <v>89.2</v>
      </c>
      <c r="P9" s="115">
        <v>89.2</v>
      </c>
      <c r="Q9" s="115"/>
      <c r="R9" s="115"/>
      <c r="S9" s="115"/>
      <c r="T9" s="24"/>
      <c r="U9" s="24"/>
      <c r="V9" s="24"/>
      <c r="W9" s="24"/>
      <c r="X9" s="24"/>
      <c r="Y9" s="24"/>
      <c r="Z9" s="24"/>
      <c r="AA9" s="24"/>
      <c r="AB9" s="24"/>
      <c r="AC9" s="24"/>
      <c r="AD9" s="24"/>
      <c r="AE9" s="24"/>
      <c r="AF9" s="24"/>
      <c r="AG9" s="24"/>
      <c r="AH9" s="24"/>
      <c r="AI9" s="24"/>
      <c r="AJ9" s="24"/>
      <c r="AK9" s="24"/>
      <c r="AL9" s="24"/>
      <c r="AM9" s="24"/>
      <c r="AN9" s="24"/>
      <c r="AO9" s="24"/>
    </row>
    <row r="10" spans="1:41">
      <c r="A10" s="823" t="s">
        <v>259</v>
      </c>
      <c r="B10" s="129" t="s">
        <v>34</v>
      </c>
      <c r="C10" s="115"/>
      <c r="D10" s="115"/>
      <c r="E10" s="115"/>
      <c r="F10" s="115"/>
      <c r="G10" s="115"/>
      <c r="H10" s="115"/>
      <c r="I10" s="115"/>
      <c r="J10" s="115"/>
      <c r="K10" s="115"/>
      <c r="L10" s="115"/>
      <c r="M10" s="115"/>
      <c r="N10" s="115"/>
      <c r="O10" s="115"/>
      <c r="P10" s="115"/>
      <c r="Q10" s="115"/>
      <c r="R10" s="115"/>
      <c r="S10" s="115"/>
      <c r="T10" s="24"/>
      <c r="U10" s="24"/>
      <c r="V10" s="24"/>
      <c r="W10" s="24"/>
      <c r="X10" s="24"/>
      <c r="Y10" s="24"/>
      <c r="Z10" s="24"/>
      <c r="AA10" s="24"/>
      <c r="AB10" s="24"/>
      <c r="AC10" s="24"/>
      <c r="AD10" s="24"/>
      <c r="AE10" s="24"/>
      <c r="AF10" s="24"/>
      <c r="AG10" s="24"/>
      <c r="AH10" s="24"/>
      <c r="AI10" s="24"/>
      <c r="AJ10" s="24"/>
      <c r="AK10" s="24"/>
      <c r="AL10" s="24"/>
      <c r="AM10" s="24"/>
      <c r="AN10" s="24"/>
      <c r="AO10" s="24"/>
    </row>
    <row r="11" spans="1:41">
      <c r="A11" s="823"/>
      <c r="B11" s="129" t="s">
        <v>33</v>
      </c>
      <c r="C11" s="115"/>
      <c r="D11" s="115"/>
      <c r="E11" s="115"/>
      <c r="F11" s="115"/>
      <c r="G11" s="115"/>
      <c r="H11" s="115"/>
      <c r="I11" s="115"/>
      <c r="J11" s="115"/>
      <c r="K11" s="115"/>
      <c r="L11" s="115"/>
      <c r="M11" s="115"/>
      <c r="N11" s="115"/>
      <c r="O11" s="115"/>
      <c r="P11" s="115"/>
      <c r="Q11" s="115"/>
      <c r="R11" s="115"/>
      <c r="S11" s="115"/>
      <c r="T11" s="24"/>
      <c r="U11" s="24"/>
      <c r="V11" s="24"/>
      <c r="W11" s="24"/>
      <c r="X11" s="24"/>
      <c r="Y11" s="24"/>
      <c r="Z11" s="24"/>
      <c r="AA11" s="24"/>
      <c r="AB11" s="24"/>
      <c r="AC11" s="24"/>
      <c r="AD11" s="24"/>
      <c r="AE11" s="24"/>
      <c r="AF11" s="24"/>
      <c r="AG11" s="24"/>
      <c r="AH11" s="24"/>
      <c r="AI11" s="24"/>
      <c r="AJ11" s="24"/>
      <c r="AK11" s="24"/>
      <c r="AL11" s="24"/>
      <c r="AM11" s="24"/>
      <c r="AN11" s="24"/>
      <c r="AO11" s="24"/>
    </row>
    <row r="12" spans="1:41">
      <c r="A12" s="823"/>
      <c r="B12" s="129" t="s">
        <v>76</v>
      </c>
      <c r="C12" s="115"/>
      <c r="D12" s="115"/>
      <c r="E12" s="115"/>
      <c r="F12" s="115"/>
      <c r="G12" s="115"/>
      <c r="H12" s="115"/>
      <c r="I12" s="115"/>
      <c r="J12" s="115"/>
      <c r="K12" s="115"/>
      <c r="L12" s="115"/>
      <c r="M12" s="115"/>
      <c r="N12" s="115"/>
      <c r="O12" s="115"/>
      <c r="P12" s="115"/>
      <c r="Q12" s="115"/>
      <c r="R12" s="115"/>
      <c r="S12" s="115"/>
      <c r="T12" s="24"/>
      <c r="U12" s="24"/>
      <c r="V12" s="24"/>
      <c r="W12" s="24"/>
      <c r="X12" s="24"/>
      <c r="Y12" s="24"/>
      <c r="Z12" s="24"/>
      <c r="AA12" s="24"/>
      <c r="AB12" s="24"/>
      <c r="AC12" s="24"/>
      <c r="AD12" s="24"/>
      <c r="AE12" s="24"/>
      <c r="AF12" s="24"/>
      <c r="AG12" s="24"/>
      <c r="AH12" s="24"/>
      <c r="AI12" s="24"/>
      <c r="AJ12" s="24"/>
      <c r="AK12" s="24"/>
      <c r="AL12" s="24"/>
      <c r="AM12" s="24"/>
      <c r="AN12" s="24"/>
      <c r="AO12" s="24"/>
    </row>
    <row r="13" spans="1:41">
      <c r="A13" s="717" t="s">
        <v>85</v>
      </c>
      <c r="B13" s="129" t="s">
        <v>34</v>
      </c>
      <c r="C13" s="115">
        <v>30</v>
      </c>
      <c r="D13" s="115">
        <v>30</v>
      </c>
      <c r="E13" s="115">
        <v>30</v>
      </c>
      <c r="F13" s="115">
        <v>29</v>
      </c>
      <c r="G13" s="115">
        <v>29</v>
      </c>
      <c r="H13" s="115">
        <v>29</v>
      </c>
      <c r="I13" s="115">
        <v>29</v>
      </c>
      <c r="J13" s="115"/>
      <c r="K13" s="115"/>
      <c r="L13" s="115"/>
      <c r="M13" s="115"/>
      <c r="N13" s="115"/>
      <c r="O13" s="115"/>
      <c r="P13" s="115"/>
      <c r="Q13" s="115"/>
      <c r="R13" s="115"/>
      <c r="S13" s="115"/>
      <c r="T13" s="24"/>
      <c r="U13" s="24"/>
      <c r="V13" s="24"/>
      <c r="W13" s="24"/>
      <c r="X13" s="24"/>
      <c r="Y13" s="24"/>
      <c r="Z13" s="24"/>
      <c r="AA13" s="24"/>
      <c r="AB13" s="24"/>
      <c r="AC13" s="24"/>
      <c r="AD13" s="24"/>
      <c r="AE13" s="24"/>
      <c r="AF13" s="24"/>
      <c r="AG13" s="24"/>
      <c r="AH13" s="24"/>
      <c r="AI13" s="24"/>
      <c r="AJ13" s="24"/>
      <c r="AK13" s="24"/>
      <c r="AL13" s="24"/>
      <c r="AM13" s="24"/>
      <c r="AN13" s="24"/>
      <c r="AO13" s="24"/>
    </row>
    <row r="14" spans="1:41">
      <c r="A14" s="717"/>
      <c r="B14" s="129" t="s">
        <v>33</v>
      </c>
      <c r="C14" s="115">
        <v>26</v>
      </c>
      <c r="D14" s="115">
        <v>27</v>
      </c>
      <c r="E14" s="115">
        <v>28</v>
      </c>
      <c r="F14" s="115">
        <v>29</v>
      </c>
      <c r="G14" s="115">
        <v>30</v>
      </c>
      <c r="H14" s="115">
        <v>31</v>
      </c>
      <c r="I14" s="115">
        <v>33</v>
      </c>
      <c r="J14" s="115"/>
      <c r="K14" s="115"/>
      <c r="L14" s="115"/>
      <c r="M14" s="115"/>
      <c r="N14" s="115"/>
      <c r="O14" s="115"/>
      <c r="P14" s="115"/>
      <c r="Q14" s="115"/>
      <c r="R14" s="115"/>
      <c r="S14" s="115"/>
      <c r="T14" s="24"/>
      <c r="U14" s="24"/>
      <c r="V14" s="24"/>
      <c r="W14" s="24"/>
      <c r="X14" s="24"/>
      <c r="Y14" s="24"/>
      <c r="Z14" s="24"/>
      <c r="AA14" s="24"/>
      <c r="AB14" s="24"/>
      <c r="AC14" s="24"/>
      <c r="AD14" s="24"/>
      <c r="AE14" s="24"/>
      <c r="AF14" s="24"/>
      <c r="AG14" s="24"/>
      <c r="AH14" s="24"/>
      <c r="AI14" s="24"/>
      <c r="AJ14" s="24"/>
      <c r="AK14" s="24"/>
      <c r="AL14" s="24"/>
      <c r="AM14" s="24"/>
      <c r="AN14" s="24"/>
      <c r="AO14" s="24"/>
    </row>
    <row r="15" spans="1:41">
      <c r="A15" s="717"/>
      <c r="B15" s="129" t="s">
        <v>76</v>
      </c>
      <c r="C15" s="115">
        <v>27</v>
      </c>
      <c r="D15" s="115">
        <v>28</v>
      </c>
      <c r="E15" s="115">
        <v>29</v>
      </c>
      <c r="F15" s="115">
        <v>29</v>
      </c>
      <c r="G15" s="115">
        <v>30</v>
      </c>
      <c r="H15" s="115">
        <v>31</v>
      </c>
      <c r="I15" s="115">
        <v>31</v>
      </c>
      <c r="J15" s="115"/>
      <c r="K15" s="115"/>
      <c r="L15" s="115"/>
      <c r="M15" s="115"/>
      <c r="N15" s="115"/>
      <c r="O15" s="115"/>
      <c r="P15" s="115"/>
      <c r="Q15" s="115"/>
      <c r="R15" s="115"/>
      <c r="S15" s="115"/>
      <c r="T15" s="24"/>
      <c r="U15" s="24"/>
      <c r="V15" s="24"/>
      <c r="W15" s="24"/>
      <c r="X15" s="24"/>
      <c r="Y15" s="24"/>
      <c r="Z15" s="24"/>
      <c r="AA15" s="24"/>
      <c r="AB15" s="24"/>
      <c r="AC15" s="24"/>
      <c r="AD15" s="24"/>
      <c r="AE15" s="24"/>
      <c r="AF15" s="24"/>
      <c r="AG15" s="24"/>
      <c r="AH15" s="24"/>
      <c r="AI15" s="24"/>
      <c r="AJ15" s="24"/>
      <c r="AK15" s="24"/>
      <c r="AL15" s="24"/>
      <c r="AM15" s="24"/>
      <c r="AN15" s="24"/>
      <c r="AO15" s="24"/>
    </row>
    <row r="16" spans="1:41">
      <c r="A16" s="823" t="s">
        <v>258</v>
      </c>
      <c r="B16" s="129" t="s">
        <v>34</v>
      </c>
      <c r="C16" s="115">
        <v>64</v>
      </c>
      <c r="D16" s="115">
        <v>64</v>
      </c>
      <c r="E16" s="115">
        <v>64</v>
      </c>
      <c r="F16" s="115">
        <v>64</v>
      </c>
      <c r="G16" s="115">
        <v>64</v>
      </c>
      <c r="H16" s="115">
        <v>63</v>
      </c>
      <c r="I16" s="115">
        <v>63</v>
      </c>
      <c r="J16" s="115">
        <v>63</v>
      </c>
      <c r="K16" s="115">
        <v>95.3</v>
      </c>
      <c r="L16" s="115">
        <v>96</v>
      </c>
      <c r="M16" s="115"/>
      <c r="N16" s="115"/>
      <c r="O16" s="115"/>
      <c r="P16" s="115"/>
      <c r="Q16" s="115"/>
      <c r="R16" s="115"/>
      <c r="S16" s="115"/>
      <c r="T16" s="88" t="s">
        <v>16</v>
      </c>
      <c r="U16" s="24"/>
      <c r="V16" s="24"/>
      <c r="W16" s="24"/>
      <c r="X16" s="24"/>
      <c r="Y16" s="24"/>
      <c r="Z16" s="24"/>
      <c r="AA16" s="24"/>
      <c r="AB16" s="24"/>
      <c r="AC16" s="24"/>
      <c r="AD16" s="24"/>
      <c r="AE16" s="24"/>
      <c r="AF16" s="24"/>
      <c r="AG16" s="24"/>
      <c r="AH16" s="24"/>
      <c r="AI16" s="24"/>
      <c r="AJ16" s="24"/>
      <c r="AK16" s="24"/>
      <c r="AL16" s="24"/>
      <c r="AM16" s="24"/>
      <c r="AN16" s="24"/>
      <c r="AO16" s="24"/>
    </row>
    <row r="17" spans="1:41">
      <c r="A17" s="823"/>
      <c r="B17" s="129" t="s">
        <v>33</v>
      </c>
      <c r="C17" s="115">
        <v>53</v>
      </c>
      <c r="D17" s="115">
        <v>53</v>
      </c>
      <c r="E17" s="115">
        <v>54</v>
      </c>
      <c r="F17" s="115">
        <v>55</v>
      </c>
      <c r="G17" s="115">
        <v>55</v>
      </c>
      <c r="H17" s="115">
        <v>55</v>
      </c>
      <c r="I17" s="115">
        <v>56</v>
      </c>
      <c r="J17" s="115">
        <v>56</v>
      </c>
      <c r="K17" s="115">
        <v>61.1</v>
      </c>
      <c r="L17" s="115">
        <v>63</v>
      </c>
      <c r="M17" s="115"/>
      <c r="N17" s="115"/>
      <c r="O17" s="115"/>
      <c r="P17" s="115"/>
      <c r="Q17" s="115"/>
      <c r="R17" s="115"/>
      <c r="S17" s="115"/>
      <c r="T17" s="24"/>
      <c r="U17" s="24"/>
      <c r="V17" s="24"/>
      <c r="W17" s="24"/>
      <c r="X17" s="24"/>
      <c r="Y17" s="24"/>
      <c r="Z17" s="24"/>
      <c r="AA17" s="24"/>
      <c r="AB17" s="24"/>
      <c r="AC17" s="24"/>
      <c r="AD17" s="24"/>
      <c r="AE17" s="24"/>
      <c r="AF17" s="24"/>
      <c r="AG17" s="24"/>
      <c r="AH17" s="24"/>
      <c r="AI17" s="24"/>
      <c r="AJ17" s="24"/>
      <c r="AK17" s="24"/>
      <c r="AL17" s="24"/>
      <c r="AM17" s="24"/>
      <c r="AN17" s="24"/>
      <c r="AO17" s="24"/>
    </row>
    <row r="18" spans="1:41">
      <c r="A18" s="823"/>
      <c r="B18" s="129" t="s">
        <v>76</v>
      </c>
      <c r="C18" s="115">
        <v>55</v>
      </c>
      <c r="D18" s="115">
        <v>55</v>
      </c>
      <c r="E18" s="115">
        <v>56</v>
      </c>
      <c r="F18" s="115">
        <v>57</v>
      </c>
      <c r="G18" s="115">
        <v>57</v>
      </c>
      <c r="H18" s="115">
        <v>57</v>
      </c>
      <c r="I18" s="115">
        <v>57</v>
      </c>
      <c r="J18" s="115">
        <v>57</v>
      </c>
      <c r="K18" s="115">
        <v>67.5</v>
      </c>
      <c r="L18" s="115">
        <v>72</v>
      </c>
      <c r="M18" s="115"/>
      <c r="N18" s="115"/>
      <c r="O18" s="115"/>
      <c r="P18" s="115"/>
      <c r="Q18" s="115"/>
      <c r="R18" s="115"/>
      <c r="S18" s="115"/>
      <c r="T18" s="24"/>
      <c r="U18" s="24"/>
      <c r="V18" s="24"/>
      <c r="W18" s="24"/>
      <c r="X18" s="24"/>
      <c r="Y18" s="24"/>
      <c r="Z18" s="24"/>
      <c r="AA18" s="24"/>
      <c r="AB18" s="24"/>
      <c r="AC18" s="24"/>
      <c r="AD18" s="24"/>
      <c r="AE18" s="24"/>
      <c r="AF18" s="24"/>
      <c r="AG18" s="24"/>
      <c r="AH18" s="24"/>
      <c r="AI18" s="24"/>
      <c r="AJ18" s="24"/>
      <c r="AK18" s="24"/>
      <c r="AL18" s="24"/>
      <c r="AM18" s="24"/>
      <c r="AN18" s="24"/>
      <c r="AO18" s="24"/>
    </row>
    <row r="19" spans="1:41">
      <c r="A19" s="823" t="s">
        <v>11</v>
      </c>
      <c r="B19" s="129" t="s">
        <v>34</v>
      </c>
      <c r="C19" s="115">
        <v>34</v>
      </c>
      <c r="D19" s="115">
        <v>34</v>
      </c>
      <c r="E19" s="115">
        <v>33</v>
      </c>
      <c r="F19" s="115">
        <v>33</v>
      </c>
      <c r="G19" s="115">
        <v>32</v>
      </c>
      <c r="H19" s="115">
        <v>32</v>
      </c>
      <c r="I19" s="115">
        <v>32</v>
      </c>
      <c r="J19" s="115">
        <v>32</v>
      </c>
      <c r="K19" s="115">
        <v>32</v>
      </c>
      <c r="L19" s="115"/>
      <c r="M19" s="115"/>
      <c r="N19" s="115"/>
      <c r="O19" s="115">
        <v>87.3</v>
      </c>
      <c r="P19" s="115"/>
      <c r="Q19" s="115"/>
      <c r="R19" s="115"/>
      <c r="S19" s="115"/>
      <c r="T19" s="24"/>
      <c r="U19" s="24"/>
      <c r="V19" s="24"/>
      <c r="W19" s="24"/>
      <c r="X19" s="24"/>
      <c r="Y19" s="24"/>
      <c r="Z19" s="24"/>
      <c r="AA19" s="24"/>
      <c r="AB19" s="24"/>
      <c r="AC19" s="24"/>
      <c r="AD19" s="24"/>
      <c r="AE19" s="24"/>
      <c r="AF19" s="24"/>
      <c r="AG19" s="24"/>
      <c r="AH19" s="24"/>
      <c r="AI19" s="24"/>
      <c r="AJ19" s="24"/>
      <c r="AK19" s="24"/>
      <c r="AL19" s="24"/>
      <c r="AM19" s="24"/>
      <c r="AN19" s="24"/>
      <c r="AO19" s="24"/>
    </row>
    <row r="20" spans="1:41">
      <c r="A20" s="823"/>
      <c r="B20" s="129" t="s">
        <v>33</v>
      </c>
      <c r="C20" s="115">
        <v>23</v>
      </c>
      <c r="D20" s="115">
        <v>23</v>
      </c>
      <c r="E20" s="115">
        <v>24</v>
      </c>
      <c r="F20" s="115">
        <v>24</v>
      </c>
      <c r="G20" s="115">
        <v>24</v>
      </c>
      <c r="H20" s="115">
        <v>24</v>
      </c>
      <c r="I20" s="115">
        <v>24</v>
      </c>
      <c r="J20" s="115">
        <v>24</v>
      </c>
      <c r="K20" s="115">
        <v>24</v>
      </c>
      <c r="L20" s="115"/>
      <c r="M20" s="115"/>
      <c r="N20" s="115"/>
      <c r="O20" s="115">
        <v>64.8</v>
      </c>
      <c r="P20" s="115"/>
      <c r="Q20" s="115"/>
      <c r="R20" s="115"/>
      <c r="S20" s="115"/>
      <c r="T20" s="24"/>
      <c r="U20" s="24"/>
      <c r="V20" s="24"/>
      <c r="W20" s="24"/>
      <c r="X20" s="24"/>
      <c r="Y20" s="24"/>
      <c r="Z20" s="24"/>
      <c r="AA20" s="24"/>
      <c r="AB20" s="24"/>
      <c r="AC20" s="24"/>
      <c r="AD20" s="24"/>
      <c r="AE20" s="24"/>
      <c r="AF20" s="24"/>
      <c r="AG20" s="24"/>
      <c r="AH20" s="24"/>
      <c r="AI20" s="24"/>
      <c r="AJ20" s="24"/>
      <c r="AK20" s="24"/>
      <c r="AL20" s="24"/>
      <c r="AM20" s="24"/>
      <c r="AN20" s="24"/>
      <c r="AO20" s="24"/>
    </row>
    <row r="21" spans="1:41">
      <c r="A21" s="823"/>
      <c r="B21" s="129" t="s">
        <v>76</v>
      </c>
      <c r="C21" s="115">
        <v>26</v>
      </c>
      <c r="D21" s="115">
        <v>26</v>
      </c>
      <c r="E21" s="115">
        <v>26</v>
      </c>
      <c r="F21" s="115">
        <v>26</v>
      </c>
      <c r="G21" s="115">
        <v>26</v>
      </c>
      <c r="H21" s="115">
        <v>26</v>
      </c>
      <c r="I21" s="115">
        <v>26</v>
      </c>
      <c r="J21" s="115">
        <v>26</v>
      </c>
      <c r="K21" s="115">
        <v>26</v>
      </c>
      <c r="L21" s="115"/>
      <c r="M21" s="115"/>
      <c r="N21" s="115"/>
      <c r="O21" s="115">
        <v>72.8</v>
      </c>
      <c r="P21" s="115"/>
      <c r="Q21" s="115"/>
      <c r="R21" s="115"/>
      <c r="S21" s="115"/>
      <c r="T21" s="24"/>
      <c r="U21" s="24"/>
      <c r="V21" s="24"/>
      <c r="W21" s="24"/>
      <c r="X21" s="24"/>
      <c r="Y21" s="24"/>
      <c r="Z21" s="24"/>
      <c r="AA21" s="24"/>
      <c r="AB21" s="24"/>
      <c r="AC21" s="24"/>
      <c r="AD21" s="24"/>
      <c r="AE21" s="24"/>
      <c r="AF21" s="24"/>
      <c r="AG21" s="24"/>
      <c r="AH21" s="24"/>
      <c r="AI21" s="24"/>
      <c r="AJ21" s="24"/>
      <c r="AK21" s="24"/>
      <c r="AL21" s="24"/>
      <c r="AM21" s="24"/>
      <c r="AN21" s="24"/>
      <c r="AO21" s="24"/>
    </row>
    <row r="22" spans="1:41">
      <c r="A22" s="823" t="s">
        <v>10</v>
      </c>
      <c r="B22" s="129" t="s">
        <v>34</v>
      </c>
      <c r="C22" s="115">
        <v>18</v>
      </c>
      <c r="D22" s="115">
        <v>18</v>
      </c>
      <c r="E22" s="115">
        <v>18</v>
      </c>
      <c r="F22" s="115">
        <v>19</v>
      </c>
      <c r="G22" s="115">
        <v>19</v>
      </c>
      <c r="H22" s="115">
        <v>19</v>
      </c>
      <c r="I22" s="115">
        <v>19</v>
      </c>
      <c r="J22" s="115"/>
      <c r="K22" s="115"/>
      <c r="L22" s="115">
        <v>18</v>
      </c>
      <c r="M22" s="115"/>
      <c r="N22" s="115"/>
      <c r="O22" s="115">
        <v>65.536986411415072</v>
      </c>
      <c r="P22" s="115"/>
      <c r="Q22" s="115"/>
      <c r="R22" s="115"/>
      <c r="S22" s="115"/>
      <c r="T22" s="24"/>
      <c r="U22" s="24"/>
      <c r="V22" s="24"/>
      <c r="W22" s="24"/>
      <c r="X22" s="24"/>
      <c r="Y22" s="24"/>
      <c r="Z22" s="24"/>
      <c r="AA22" s="24"/>
      <c r="AB22" s="24"/>
      <c r="AC22" s="24"/>
      <c r="AD22" s="24"/>
      <c r="AE22" s="24"/>
      <c r="AF22" s="24"/>
      <c r="AG22" s="24"/>
      <c r="AH22" s="24"/>
      <c r="AI22" s="24"/>
      <c r="AJ22" s="24"/>
      <c r="AK22" s="24"/>
      <c r="AL22" s="24"/>
      <c r="AM22" s="24"/>
      <c r="AN22" s="24"/>
      <c r="AO22" s="24"/>
    </row>
    <row r="23" spans="1:41">
      <c r="A23" s="823"/>
      <c r="B23" s="129" t="s">
        <v>33</v>
      </c>
      <c r="C23" s="115">
        <v>10</v>
      </c>
      <c r="D23" s="115">
        <v>10</v>
      </c>
      <c r="E23" s="115">
        <v>10</v>
      </c>
      <c r="F23" s="115">
        <v>11</v>
      </c>
      <c r="G23" s="115">
        <v>11</v>
      </c>
      <c r="H23" s="115">
        <v>11</v>
      </c>
      <c r="I23" s="115">
        <v>11</v>
      </c>
      <c r="J23" s="115"/>
      <c r="K23" s="115"/>
      <c r="L23" s="115">
        <v>8.6999999999999993</v>
      </c>
      <c r="M23" s="115"/>
      <c r="N23" s="115"/>
      <c r="O23" s="115">
        <v>40.967308383160052</v>
      </c>
      <c r="P23" s="115"/>
      <c r="Q23" s="115"/>
      <c r="R23" s="115"/>
      <c r="S23" s="115"/>
      <c r="T23" s="24"/>
      <c r="U23" s="24"/>
      <c r="V23" s="24"/>
      <c r="W23" s="24"/>
      <c r="X23" s="24"/>
      <c r="Y23" s="24"/>
      <c r="Z23" s="24"/>
      <c r="AA23" s="24"/>
      <c r="AB23" s="24"/>
      <c r="AC23" s="24"/>
      <c r="AD23" s="24"/>
      <c r="AE23" s="24"/>
      <c r="AF23" s="24"/>
      <c r="AG23" s="24"/>
      <c r="AH23" s="24"/>
      <c r="AI23" s="24"/>
      <c r="AJ23" s="24"/>
      <c r="AK23" s="24"/>
      <c r="AL23" s="24"/>
      <c r="AM23" s="24"/>
      <c r="AN23" s="24"/>
      <c r="AO23" s="24"/>
    </row>
    <row r="24" spans="1:41">
      <c r="A24" s="823"/>
      <c r="B24" s="129" t="s">
        <v>76</v>
      </c>
      <c r="C24" s="115">
        <v>12</v>
      </c>
      <c r="D24" s="115">
        <v>12</v>
      </c>
      <c r="E24" s="115">
        <v>13</v>
      </c>
      <c r="F24" s="115">
        <v>13</v>
      </c>
      <c r="G24" s="115">
        <v>13</v>
      </c>
      <c r="H24" s="115">
        <v>14</v>
      </c>
      <c r="I24" s="115">
        <v>14</v>
      </c>
      <c r="J24" s="115"/>
      <c r="K24" s="115"/>
      <c r="L24" s="115">
        <v>12</v>
      </c>
      <c r="M24" s="115"/>
      <c r="N24" s="115"/>
      <c r="O24" s="115">
        <v>46.650836383959579</v>
      </c>
      <c r="P24" s="115"/>
      <c r="Q24" s="115"/>
      <c r="R24" s="115"/>
      <c r="S24" s="115"/>
      <c r="T24" s="24"/>
      <c r="U24" s="24"/>
      <c r="V24" s="24"/>
      <c r="W24" s="24"/>
      <c r="X24" s="24"/>
      <c r="Y24" s="24"/>
      <c r="Z24" s="24"/>
      <c r="AA24" s="24"/>
      <c r="AB24" s="24"/>
      <c r="AC24" s="24"/>
      <c r="AD24" s="24"/>
      <c r="AE24" s="24"/>
      <c r="AF24" s="24"/>
      <c r="AG24" s="24"/>
      <c r="AH24" s="24"/>
      <c r="AI24" s="24"/>
      <c r="AJ24" s="24"/>
      <c r="AK24" s="24"/>
      <c r="AL24" s="24"/>
      <c r="AM24" s="24"/>
      <c r="AN24" s="24"/>
      <c r="AO24" s="24"/>
    </row>
    <row r="25" spans="1:41">
      <c r="A25" s="823" t="s">
        <v>9</v>
      </c>
      <c r="B25" s="129" t="s">
        <v>34</v>
      </c>
      <c r="C25" s="115">
        <v>49</v>
      </c>
      <c r="D25" s="115">
        <v>49</v>
      </c>
      <c r="E25" s="115">
        <v>49</v>
      </c>
      <c r="F25" s="115">
        <v>49</v>
      </c>
      <c r="G25" s="115">
        <v>50</v>
      </c>
      <c r="H25" s="115">
        <v>50</v>
      </c>
      <c r="I25" s="115">
        <v>50</v>
      </c>
      <c r="J25" s="115">
        <v>50</v>
      </c>
      <c r="K25" s="115">
        <v>49</v>
      </c>
      <c r="L25" s="115">
        <v>49</v>
      </c>
      <c r="M25" s="115"/>
      <c r="N25" s="115"/>
      <c r="O25" s="115"/>
      <c r="P25" s="115"/>
      <c r="Q25" s="115"/>
      <c r="R25" s="115"/>
      <c r="S25" s="115"/>
      <c r="T25" s="24"/>
      <c r="U25" s="24"/>
      <c r="V25" s="24"/>
      <c r="W25" s="24"/>
      <c r="X25" s="24"/>
      <c r="Y25" s="24"/>
      <c r="Z25" s="24"/>
      <c r="AA25" s="24"/>
      <c r="AB25" s="24"/>
      <c r="AC25" s="24"/>
      <c r="AD25" s="24"/>
      <c r="AE25" s="24"/>
      <c r="AF25" s="24"/>
      <c r="AG25" s="24"/>
      <c r="AH25" s="24"/>
      <c r="AI25" s="24"/>
      <c r="AJ25" s="24"/>
      <c r="AK25" s="24"/>
      <c r="AL25" s="24"/>
      <c r="AM25" s="24"/>
      <c r="AN25" s="24"/>
      <c r="AO25" s="24"/>
    </row>
    <row r="26" spans="1:41">
      <c r="A26" s="823"/>
      <c r="B26" s="129" t="s">
        <v>33</v>
      </c>
      <c r="C26" s="115">
        <v>50</v>
      </c>
      <c r="D26" s="115">
        <v>50</v>
      </c>
      <c r="E26" s="115">
        <v>51</v>
      </c>
      <c r="F26" s="115">
        <v>52</v>
      </c>
      <c r="G26" s="115">
        <v>53</v>
      </c>
      <c r="H26" s="115">
        <v>53</v>
      </c>
      <c r="I26" s="115">
        <v>53</v>
      </c>
      <c r="J26" s="115">
        <v>53</v>
      </c>
      <c r="K26" s="115">
        <v>39</v>
      </c>
      <c r="L26" s="115">
        <v>56</v>
      </c>
      <c r="M26" s="115"/>
      <c r="N26" s="115"/>
      <c r="O26" s="115"/>
      <c r="P26" s="115"/>
      <c r="Q26" s="115"/>
      <c r="R26" s="115"/>
      <c r="S26" s="115"/>
      <c r="T26" s="24"/>
      <c r="U26" s="24"/>
      <c r="V26" s="35" t="s">
        <v>16</v>
      </c>
      <c r="W26" s="24"/>
      <c r="X26" s="24"/>
      <c r="Y26" s="24"/>
      <c r="Z26" s="24"/>
      <c r="AA26" s="24"/>
      <c r="AB26" s="24"/>
      <c r="AC26" s="24"/>
      <c r="AD26" s="24"/>
      <c r="AE26" s="24"/>
      <c r="AF26" s="24"/>
      <c r="AG26" s="24"/>
      <c r="AH26" s="24"/>
      <c r="AI26" s="24"/>
      <c r="AJ26" s="24"/>
      <c r="AK26" s="24"/>
      <c r="AL26" s="24"/>
      <c r="AM26" s="24"/>
      <c r="AN26" s="24"/>
      <c r="AO26" s="24"/>
    </row>
    <row r="27" spans="1:41">
      <c r="A27" s="823"/>
      <c r="B27" s="129" t="s">
        <v>76</v>
      </c>
      <c r="C27" s="115">
        <v>50</v>
      </c>
      <c r="D27" s="115">
        <v>50</v>
      </c>
      <c r="E27" s="115">
        <v>51</v>
      </c>
      <c r="F27" s="115">
        <v>52</v>
      </c>
      <c r="G27" s="115">
        <v>52</v>
      </c>
      <c r="H27" s="115">
        <v>53</v>
      </c>
      <c r="I27" s="115">
        <v>53</v>
      </c>
      <c r="J27" s="115">
        <v>53</v>
      </c>
      <c r="K27" s="115">
        <v>41</v>
      </c>
      <c r="L27" s="115">
        <v>55</v>
      </c>
      <c r="M27" s="115"/>
      <c r="N27" s="115"/>
      <c r="O27" s="115"/>
      <c r="P27" s="115"/>
      <c r="Q27" s="115"/>
      <c r="R27" s="115"/>
      <c r="S27" s="115"/>
      <c r="T27" s="24"/>
      <c r="U27" s="24"/>
      <c r="V27" s="24"/>
      <c r="W27" s="24"/>
      <c r="X27" s="24"/>
      <c r="Y27" s="24"/>
      <c r="Z27" s="24"/>
      <c r="AA27" s="24"/>
      <c r="AB27" s="24"/>
      <c r="AC27" s="24"/>
      <c r="AD27" s="24"/>
      <c r="AE27" s="24"/>
      <c r="AF27" s="24"/>
      <c r="AG27" s="24"/>
      <c r="AH27" s="24"/>
      <c r="AI27" s="24"/>
      <c r="AJ27" s="24"/>
      <c r="AK27" s="24"/>
      <c r="AL27" s="24"/>
      <c r="AM27" s="24"/>
      <c r="AN27" s="24"/>
      <c r="AO27" s="24"/>
    </row>
    <row r="28" spans="1:41">
      <c r="A28" s="823" t="s">
        <v>8</v>
      </c>
      <c r="B28" s="129" t="s">
        <v>34</v>
      </c>
      <c r="C28" s="115"/>
      <c r="D28" s="115"/>
      <c r="E28" s="115"/>
      <c r="F28" s="115"/>
      <c r="G28" s="115"/>
      <c r="H28" s="115">
        <v>99.9</v>
      </c>
      <c r="I28" s="115"/>
      <c r="J28" s="115"/>
      <c r="K28" s="115"/>
      <c r="L28" s="115"/>
      <c r="M28" s="115"/>
      <c r="N28" s="115"/>
      <c r="O28" s="115"/>
      <c r="P28" s="115"/>
      <c r="Q28" s="115"/>
      <c r="R28" s="115"/>
      <c r="S28" s="115">
        <v>99.9</v>
      </c>
      <c r="T28" s="24"/>
      <c r="U28" s="24"/>
      <c r="V28" s="24"/>
      <c r="W28" s="24"/>
      <c r="X28" s="24"/>
      <c r="Y28" s="24"/>
      <c r="Z28" s="24"/>
      <c r="AA28" s="24"/>
      <c r="AB28" s="24"/>
      <c r="AC28" s="24"/>
      <c r="AD28" s="24"/>
      <c r="AE28" s="24"/>
      <c r="AF28" s="24"/>
      <c r="AG28" s="24"/>
      <c r="AH28" s="24"/>
      <c r="AI28" s="24"/>
      <c r="AJ28" s="24"/>
      <c r="AK28" s="24"/>
      <c r="AL28" s="24"/>
      <c r="AM28" s="24"/>
      <c r="AN28" s="24"/>
      <c r="AO28" s="24"/>
    </row>
    <row r="29" spans="1:41">
      <c r="A29" s="823"/>
      <c r="B29" s="129" t="s">
        <v>33</v>
      </c>
      <c r="C29" s="115"/>
      <c r="D29" s="115"/>
      <c r="E29" s="115"/>
      <c r="F29" s="115"/>
      <c r="G29" s="115"/>
      <c r="H29" s="115">
        <v>99.7</v>
      </c>
      <c r="I29" s="115"/>
      <c r="J29" s="115"/>
      <c r="K29" s="115"/>
      <c r="L29" s="115"/>
      <c r="M29" s="115"/>
      <c r="N29" s="115"/>
      <c r="O29" s="115"/>
      <c r="P29" s="115"/>
      <c r="Q29" s="115"/>
      <c r="R29" s="115"/>
      <c r="S29" s="115">
        <v>99.7</v>
      </c>
      <c r="T29" s="24"/>
      <c r="U29" s="24"/>
      <c r="V29" s="24"/>
      <c r="W29" s="24"/>
      <c r="X29" s="24"/>
      <c r="Y29" s="24"/>
      <c r="Z29" s="24"/>
      <c r="AA29" s="24"/>
      <c r="AB29" s="24"/>
      <c r="AC29" s="24"/>
      <c r="AD29" s="24"/>
      <c r="AE29" s="24"/>
      <c r="AF29" s="24"/>
      <c r="AG29" s="24"/>
      <c r="AH29" s="24"/>
      <c r="AI29" s="24"/>
      <c r="AJ29" s="24"/>
      <c r="AK29" s="24"/>
      <c r="AL29" s="24"/>
      <c r="AM29" s="24"/>
      <c r="AN29" s="24"/>
      <c r="AO29" s="24"/>
    </row>
    <row r="30" spans="1:41">
      <c r="A30" s="823"/>
      <c r="B30" s="129" t="s">
        <v>76</v>
      </c>
      <c r="C30" s="115"/>
      <c r="D30" s="115"/>
      <c r="E30" s="115"/>
      <c r="F30" s="115"/>
      <c r="G30" s="115"/>
      <c r="H30" s="115">
        <v>99.8</v>
      </c>
      <c r="I30" s="115"/>
      <c r="J30" s="115"/>
      <c r="K30" s="115"/>
      <c r="L30" s="115"/>
      <c r="M30" s="115"/>
      <c r="N30" s="115"/>
      <c r="O30" s="115"/>
      <c r="P30" s="115"/>
      <c r="Q30" s="115"/>
      <c r="R30" s="115"/>
      <c r="S30" s="115">
        <v>99.8</v>
      </c>
      <c r="T30" s="24"/>
      <c r="U30" s="24"/>
      <c r="V30" s="24"/>
      <c r="W30" s="24"/>
      <c r="X30" s="24"/>
      <c r="Y30" s="24"/>
      <c r="Z30" s="24"/>
      <c r="AA30" s="24"/>
      <c r="AB30" s="24"/>
      <c r="AC30" s="24"/>
      <c r="AD30" s="24"/>
      <c r="AE30" s="24"/>
      <c r="AF30" s="24"/>
      <c r="AG30" s="24"/>
      <c r="AH30" s="24"/>
      <c r="AI30" s="24"/>
      <c r="AJ30" s="24"/>
      <c r="AK30" s="24"/>
      <c r="AL30" s="24"/>
      <c r="AM30" s="24"/>
      <c r="AN30" s="24"/>
      <c r="AO30" s="24"/>
    </row>
    <row r="31" spans="1:41">
      <c r="A31" s="823" t="s">
        <v>6</v>
      </c>
      <c r="B31" s="129" t="s">
        <v>34</v>
      </c>
      <c r="C31" s="115">
        <v>38</v>
      </c>
      <c r="D31" s="115">
        <v>38</v>
      </c>
      <c r="E31" s="115">
        <v>38</v>
      </c>
      <c r="F31" s="115">
        <v>41.6</v>
      </c>
      <c r="G31" s="115">
        <v>38</v>
      </c>
      <c r="H31" s="115">
        <v>54.3</v>
      </c>
      <c r="I31" s="115">
        <v>44</v>
      </c>
      <c r="J31" s="115"/>
      <c r="K31" s="115"/>
      <c r="L31" s="115">
        <f>18.8+39</f>
        <v>57.8</v>
      </c>
      <c r="M31" s="115"/>
      <c r="N31" s="115">
        <v>72.7</v>
      </c>
      <c r="O31" s="115"/>
      <c r="P31" s="115"/>
      <c r="Q31" s="115"/>
      <c r="R31" s="115"/>
      <c r="S31" s="115"/>
      <c r="T31" s="24"/>
      <c r="U31" s="24"/>
      <c r="V31" s="24"/>
      <c r="W31" s="24"/>
      <c r="X31" s="24"/>
      <c r="Y31" s="24"/>
      <c r="Z31" s="24"/>
      <c r="AA31" s="24"/>
      <c r="AB31" s="24"/>
      <c r="AC31" s="24"/>
      <c r="AD31" s="24"/>
      <c r="AE31" s="24"/>
      <c r="AF31" s="24"/>
      <c r="AG31" s="24"/>
      <c r="AH31" s="24"/>
      <c r="AI31" s="24"/>
      <c r="AJ31" s="24"/>
      <c r="AK31" s="24"/>
      <c r="AL31" s="24"/>
      <c r="AM31" s="24"/>
      <c r="AN31" s="24"/>
      <c r="AO31" s="24"/>
    </row>
    <row r="32" spans="1:41">
      <c r="A32" s="823"/>
      <c r="B32" s="129" t="s">
        <v>33</v>
      </c>
      <c r="C32" s="115">
        <v>5</v>
      </c>
      <c r="D32" s="115">
        <v>5</v>
      </c>
      <c r="E32" s="115">
        <v>5</v>
      </c>
      <c r="F32" s="115">
        <v>5.5</v>
      </c>
      <c r="G32" s="115">
        <v>5</v>
      </c>
      <c r="H32" s="115">
        <v>14</v>
      </c>
      <c r="I32" s="115">
        <v>11</v>
      </c>
      <c r="J32" s="115"/>
      <c r="K32" s="115"/>
      <c r="L32" s="115">
        <f>0.7+12.5</f>
        <v>13.2</v>
      </c>
      <c r="M32" s="115"/>
      <c r="N32" s="115">
        <v>23.4</v>
      </c>
      <c r="O32" s="115"/>
      <c r="P32" s="115"/>
      <c r="Q32" s="115"/>
      <c r="R32" s="115"/>
      <c r="S32" s="115"/>
      <c r="T32" s="24"/>
      <c r="U32" s="24"/>
      <c r="V32" s="24"/>
      <c r="W32" s="24"/>
      <c r="X32" s="24"/>
      <c r="Y32" s="24"/>
      <c r="Z32" s="24"/>
      <c r="AA32" s="24"/>
      <c r="AB32" s="24"/>
      <c r="AC32" s="24"/>
      <c r="AD32" s="24"/>
      <c r="AE32" s="24"/>
      <c r="AF32" s="24"/>
      <c r="AG32" s="24"/>
      <c r="AH32" s="24"/>
      <c r="AI32" s="24"/>
      <c r="AJ32" s="24"/>
      <c r="AK32" s="24"/>
      <c r="AL32" s="24"/>
      <c r="AM32" s="24"/>
      <c r="AN32" s="24"/>
      <c r="AO32" s="24"/>
    </row>
    <row r="33" spans="1:41">
      <c r="A33" s="823"/>
      <c r="B33" s="129" t="s">
        <v>76</v>
      </c>
      <c r="C33" s="115">
        <v>17</v>
      </c>
      <c r="D33" s="115">
        <v>17</v>
      </c>
      <c r="E33" s="115">
        <v>17</v>
      </c>
      <c r="F33" s="115">
        <v>16</v>
      </c>
      <c r="G33" s="115">
        <v>18</v>
      </c>
      <c r="H33" s="115">
        <v>26.1</v>
      </c>
      <c r="I33" s="115">
        <v>21</v>
      </c>
      <c r="J33" s="115"/>
      <c r="K33" s="115"/>
      <c r="L33" s="115">
        <v>26.9</v>
      </c>
      <c r="M33" s="115"/>
      <c r="N33" s="115">
        <v>39.6</v>
      </c>
      <c r="O33" s="115"/>
      <c r="P33" s="115"/>
      <c r="Q33" s="115"/>
      <c r="R33" s="115"/>
      <c r="S33" s="115"/>
      <c r="T33" s="24"/>
      <c r="U33" s="24"/>
      <c r="V33" s="24"/>
      <c r="W33" s="24"/>
      <c r="X33" s="24"/>
      <c r="Y33" s="24"/>
      <c r="Z33" s="24"/>
      <c r="AA33" s="24"/>
      <c r="AB33" s="24"/>
      <c r="AC33" s="24"/>
      <c r="AD33" s="24"/>
      <c r="AE33" s="24"/>
      <c r="AF33" s="24"/>
      <c r="AG33" s="24"/>
      <c r="AH33" s="24"/>
      <c r="AI33" s="24"/>
      <c r="AJ33" s="24"/>
      <c r="AK33" s="24"/>
      <c r="AL33" s="24"/>
      <c r="AM33" s="24"/>
      <c r="AN33" s="24"/>
      <c r="AO33" s="24"/>
    </row>
    <row r="34" spans="1:41">
      <c r="A34" s="823" t="s">
        <v>25</v>
      </c>
      <c r="B34" s="129" t="s">
        <v>34</v>
      </c>
      <c r="C34" s="115">
        <v>58</v>
      </c>
      <c r="D34" s="115">
        <v>58</v>
      </c>
      <c r="E34" s="115">
        <v>57</v>
      </c>
      <c r="F34" s="115">
        <v>57</v>
      </c>
      <c r="G34" s="115">
        <v>57</v>
      </c>
      <c r="H34" s="115">
        <v>57</v>
      </c>
      <c r="I34" s="115">
        <v>56</v>
      </c>
      <c r="J34" s="115"/>
      <c r="K34" s="115"/>
      <c r="L34" s="115"/>
      <c r="M34" s="115">
        <v>70</v>
      </c>
      <c r="N34" s="115"/>
      <c r="O34" s="115"/>
      <c r="P34" s="115"/>
      <c r="Q34" s="115"/>
      <c r="R34" s="115"/>
      <c r="S34" s="115"/>
      <c r="T34" s="24"/>
      <c r="U34" s="24"/>
      <c r="V34" s="24"/>
      <c r="W34" s="24"/>
      <c r="X34" s="24"/>
      <c r="Y34" s="24"/>
      <c r="Z34" s="24"/>
      <c r="AA34" s="24"/>
      <c r="AB34" s="24"/>
      <c r="AC34" s="24"/>
      <c r="AD34" s="24"/>
      <c r="AE34" s="24"/>
      <c r="AF34" s="24"/>
      <c r="AG34" s="24"/>
      <c r="AH34" s="24"/>
      <c r="AI34" s="24"/>
      <c r="AJ34" s="24"/>
      <c r="AK34" s="24"/>
      <c r="AL34" s="24"/>
      <c r="AM34" s="24"/>
      <c r="AN34" s="24"/>
      <c r="AO34" s="24"/>
    </row>
    <row r="35" spans="1:41">
      <c r="A35" s="823"/>
      <c r="B35" s="129" t="s">
        <v>33</v>
      </c>
      <c r="C35" s="115">
        <v>16</v>
      </c>
      <c r="D35" s="115">
        <v>16</v>
      </c>
      <c r="E35" s="115">
        <v>16</v>
      </c>
      <c r="F35" s="115">
        <v>17</v>
      </c>
      <c r="G35" s="115">
        <v>17</v>
      </c>
      <c r="H35" s="115">
        <v>17</v>
      </c>
      <c r="I35" s="115">
        <v>17</v>
      </c>
      <c r="J35" s="115"/>
      <c r="K35" s="115"/>
      <c r="L35" s="115"/>
      <c r="M35" s="115">
        <v>26.5</v>
      </c>
      <c r="N35" s="115"/>
      <c r="O35" s="115"/>
      <c r="P35" s="115"/>
      <c r="Q35" s="115"/>
      <c r="R35" s="115"/>
      <c r="S35" s="115"/>
      <c r="T35" s="24"/>
      <c r="U35" s="24"/>
      <c r="V35" s="24"/>
      <c r="W35" s="24"/>
      <c r="X35" s="24"/>
      <c r="Y35" s="24"/>
      <c r="Z35" s="24"/>
      <c r="AA35" s="24"/>
      <c r="AB35" s="24"/>
      <c r="AC35" s="24"/>
      <c r="AD35" s="24"/>
      <c r="AE35" s="24"/>
      <c r="AF35" s="24"/>
      <c r="AG35" s="24"/>
      <c r="AH35" s="24"/>
      <c r="AI35" s="24"/>
      <c r="AJ35" s="24"/>
      <c r="AK35" s="24"/>
      <c r="AL35" s="24"/>
      <c r="AM35" s="24"/>
      <c r="AN35" s="24"/>
      <c r="AO35" s="24"/>
    </row>
    <row r="36" spans="1:41">
      <c r="A36" s="823"/>
      <c r="B36" s="129" t="s">
        <v>76</v>
      </c>
      <c r="C36" s="115">
        <v>31</v>
      </c>
      <c r="D36" s="115">
        <v>31</v>
      </c>
      <c r="E36" s="115">
        <v>31</v>
      </c>
      <c r="F36" s="115">
        <v>32</v>
      </c>
      <c r="G36" s="115">
        <v>32</v>
      </c>
      <c r="H36" s="115">
        <v>32</v>
      </c>
      <c r="I36" s="115">
        <v>32</v>
      </c>
      <c r="J36" s="115"/>
      <c r="K36" s="115"/>
      <c r="L36" s="115"/>
      <c r="M36" s="115">
        <v>50.5</v>
      </c>
      <c r="N36" s="115"/>
      <c r="O36" s="115"/>
      <c r="P36" s="115"/>
      <c r="Q36" s="115"/>
      <c r="R36" s="115"/>
      <c r="S36" s="115"/>
      <c r="T36" s="24"/>
      <c r="U36" s="24"/>
      <c r="V36" s="24"/>
      <c r="W36" s="24"/>
      <c r="X36" s="24"/>
      <c r="Y36" s="24"/>
      <c r="Z36" s="24"/>
      <c r="AA36" s="24"/>
      <c r="AB36" s="24"/>
      <c r="AC36" s="24"/>
      <c r="AD36" s="24"/>
      <c r="AE36" s="24"/>
      <c r="AF36" s="24"/>
      <c r="AG36" s="24"/>
      <c r="AH36" s="24"/>
      <c r="AI36" s="24"/>
      <c r="AJ36" s="24"/>
      <c r="AK36" s="24"/>
      <c r="AL36" s="24"/>
      <c r="AM36" s="24"/>
      <c r="AN36" s="24"/>
      <c r="AO36" s="24"/>
    </row>
    <row r="37" spans="1:41">
      <c r="A37" s="823" t="s">
        <v>4</v>
      </c>
      <c r="B37" s="129" t="s">
        <v>34</v>
      </c>
      <c r="C37" s="115"/>
      <c r="D37" s="115"/>
      <c r="E37" s="115"/>
      <c r="F37" s="115"/>
      <c r="G37" s="115"/>
      <c r="H37" s="115"/>
      <c r="I37" s="115"/>
      <c r="J37" s="115"/>
      <c r="K37" s="115"/>
      <c r="L37" s="115"/>
      <c r="M37" s="115"/>
      <c r="N37" s="115"/>
      <c r="O37" s="115"/>
      <c r="P37" s="115"/>
      <c r="Q37" s="115"/>
      <c r="R37" s="115"/>
      <c r="S37" s="115"/>
      <c r="T37" s="24"/>
      <c r="U37" s="24"/>
      <c r="V37" s="24"/>
      <c r="W37" s="24"/>
      <c r="X37" s="24"/>
      <c r="Y37" s="24"/>
      <c r="Z37" s="24"/>
      <c r="AA37" s="24"/>
      <c r="AB37" s="24"/>
      <c r="AC37" s="24"/>
      <c r="AD37" s="24"/>
      <c r="AE37" s="24"/>
      <c r="AF37" s="24"/>
      <c r="AG37" s="24"/>
      <c r="AH37" s="24"/>
      <c r="AI37" s="24"/>
      <c r="AJ37" s="24"/>
      <c r="AK37" s="24"/>
      <c r="AL37" s="24"/>
      <c r="AM37" s="24"/>
      <c r="AN37" s="24"/>
      <c r="AO37" s="24"/>
    </row>
    <row r="38" spans="1:41">
      <c r="A38" s="823"/>
      <c r="B38" s="129" t="s">
        <v>33</v>
      </c>
      <c r="C38" s="115"/>
      <c r="D38" s="115"/>
      <c r="E38" s="115"/>
      <c r="F38" s="115"/>
      <c r="G38" s="115"/>
      <c r="H38" s="115"/>
      <c r="I38" s="115"/>
      <c r="J38" s="115"/>
      <c r="K38" s="115"/>
      <c r="L38" s="115"/>
      <c r="M38" s="115"/>
      <c r="N38" s="115"/>
      <c r="O38" s="115"/>
      <c r="P38" s="115"/>
      <c r="Q38" s="115"/>
      <c r="R38" s="115"/>
      <c r="S38" s="115"/>
      <c r="T38" s="35" t="s">
        <v>16</v>
      </c>
      <c r="U38" s="24"/>
      <c r="V38" s="24"/>
      <c r="W38" s="24"/>
      <c r="X38" s="24"/>
      <c r="Y38" s="24"/>
      <c r="Z38" s="24"/>
      <c r="AA38" s="24"/>
      <c r="AB38" s="24"/>
      <c r="AC38" s="24"/>
      <c r="AD38" s="24"/>
      <c r="AE38" s="24"/>
      <c r="AF38" s="24"/>
      <c r="AG38" s="24"/>
      <c r="AH38" s="24"/>
      <c r="AI38" s="24"/>
      <c r="AJ38" s="24"/>
      <c r="AK38" s="24"/>
      <c r="AL38" s="24"/>
      <c r="AM38" s="24"/>
      <c r="AN38" s="24"/>
      <c r="AO38" s="24"/>
    </row>
    <row r="39" spans="1:41">
      <c r="A39" s="823"/>
      <c r="B39" s="129" t="s">
        <v>76</v>
      </c>
      <c r="C39" s="115"/>
      <c r="D39" s="115"/>
      <c r="E39" s="115"/>
      <c r="F39" s="115"/>
      <c r="G39" s="115">
        <v>82</v>
      </c>
      <c r="H39" s="115"/>
      <c r="I39" s="115"/>
      <c r="J39" s="115"/>
      <c r="K39" s="115" t="s">
        <v>7</v>
      </c>
      <c r="L39" s="115"/>
      <c r="M39" s="115"/>
      <c r="N39" s="115"/>
      <c r="O39" s="115"/>
      <c r="P39" s="115"/>
      <c r="Q39" s="115"/>
      <c r="R39" s="115"/>
      <c r="S39" s="115"/>
      <c r="T39" s="24"/>
      <c r="U39" s="24"/>
      <c r="V39" s="24"/>
      <c r="W39" s="24"/>
      <c r="X39" s="24"/>
      <c r="Y39" s="24"/>
      <c r="Z39" s="24"/>
      <c r="AA39" s="24"/>
      <c r="AB39" s="24"/>
      <c r="AC39" s="24"/>
      <c r="AD39" s="24"/>
      <c r="AE39" s="24"/>
      <c r="AF39" s="24"/>
      <c r="AG39" s="24"/>
      <c r="AH39" s="24"/>
      <c r="AI39" s="24"/>
      <c r="AJ39" s="24"/>
      <c r="AK39" s="24"/>
      <c r="AL39" s="24"/>
      <c r="AM39" s="24"/>
      <c r="AN39" s="24"/>
      <c r="AO39" s="24"/>
    </row>
    <row r="40" spans="1:41">
      <c r="A40" s="823" t="s">
        <v>3</v>
      </c>
      <c r="B40" s="129" t="s">
        <v>34</v>
      </c>
      <c r="C40" s="115">
        <v>86.7</v>
      </c>
      <c r="D40" s="115">
        <v>87.18</v>
      </c>
      <c r="E40" s="115">
        <v>89.79</v>
      </c>
      <c r="F40" s="115">
        <v>89.88</v>
      </c>
      <c r="G40" s="115">
        <v>92.75</v>
      </c>
      <c r="H40" s="115">
        <v>92.55</v>
      </c>
      <c r="I40" s="115">
        <v>91.25</v>
      </c>
      <c r="J40" s="115">
        <v>91.15</v>
      </c>
      <c r="K40" s="115">
        <v>92.37</v>
      </c>
      <c r="L40" s="115">
        <v>91.55</v>
      </c>
      <c r="M40" s="115"/>
      <c r="N40" s="115"/>
      <c r="O40" s="115"/>
      <c r="P40" s="115"/>
      <c r="Q40" s="115"/>
      <c r="R40" s="115"/>
      <c r="S40" s="115"/>
      <c r="T40" s="24"/>
      <c r="U40" s="24"/>
      <c r="V40" s="24"/>
      <c r="W40" s="24"/>
      <c r="X40" s="24"/>
      <c r="Y40" s="24"/>
      <c r="Z40" s="24"/>
      <c r="AA40" s="24"/>
      <c r="AB40" s="24"/>
      <c r="AC40" s="24"/>
      <c r="AD40" s="24"/>
      <c r="AE40" s="24"/>
      <c r="AF40" s="24"/>
      <c r="AG40" s="24"/>
      <c r="AH40" s="24"/>
      <c r="AI40" s="24"/>
      <c r="AJ40" s="24"/>
      <c r="AK40" s="24"/>
      <c r="AL40" s="24"/>
      <c r="AM40" s="24"/>
      <c r="AN40" s="24"/>
      <c r="AO40" s="24"/>
    </row>
    <row r="41" spans="1:41">
      <c r="A41" s="823"/>
      <c r="B41" s="129" t="s">
        <v>33</v>
      </c>
      <c r="C41" s="115">
        <v>24.6</v>
      </c>
      <c r="D41" s="115">
        <v>30.87</v>
      </c>
      <c r="E41" s="115">
        <v>31.71</v>
      </c>
      <c r="F41" s="115">
        <v>38.39</v>
      </c>
      <c r="G41" s="115">
        <v>42.01</v>
      </c>
      <c r="H41" s="115">
        <v>44.67</v>
      </c>
      <c r="I41" s="115">
        <v>47.76</v>
      </c>
      <c r="J41" s="115">
        <v>51.11</v>
      </c>
      <c r="K41" s="115">
        <v>54.88</v>
      </c>
      <c r="L41" s="115">
        <v>59.39</v>
      </c>
      <c r="M41" s="115"/>
      <c r="N41" s="115"/>
      <c r="O41" s="115"/>
      <c r="P41" s="115"/>
      <c r="Q41" s="115"/>
      <c r="R41" s="115"/>
      <c r="S41" s="115"/>
      <c r="T41" s="24"/>
      <c r="U41" s="24"/>
      <c r="V41" s="24"/>
      <c r="W41" s="24"/>
      <c r="X41" s="24"/>
      <c r="Y41" s="24"/>
      <c r="Z41" s="24"/>
      <c r="AA41" s="24"/>
      <c r="AB41" s="24"/>
      <c r="AC41" s="24"/>
      <c r="AD41" s="24"/>
      <c r="AE41" s="24"/>
      <c r="AF41" s="24"/>
      <c r="AG41" s="24"/>
      <c r="AH41" s="24"/>
      <c r="AI41" s="24"/>
      <c r="AJ41" s="24"/>
      <c r="AK41" s="24"/>
      <c r="AL41" s="24"/>
      <c r="AM41" s="24"/>
      <c r="AN41" s="24"/>
      <c r="AO41" s="24"/>
    </row>
    <row r="42" spans="1:41">
      <c r="A42" s="823"/>
      <c r="B42" s="129" t="s">
        <v>76</v>
      </c>
      <c r="C42" s="115">
        <v>63.3</v>
      </c>
      <c r="D42" s="115">
        <v>65.849999999999994</v>
      </c>
      <c r="E42" s="115">
        <v>67.22</v>
      </c>
      <c r="F42" s="115">
        <v>69.62</v>
      </c>
      <c r="G42" s="115">
        <v>73.45</v>
      </c>
      <c r="H42" s="115">
        <v>74.58</v>
      </c>
      <c r="I42" s="115">
        <v>75.13</v>
      </c>
      <c r="J42" s="115">
        <v>76.56</v>
      </c>
      <c r="K42" s="115">
        <v>78.92</v>
      </c>
      <c r="L42" s="115">
        <v>80.010000000000005</v>
      </c>
      <c r="M42" s="115"/>
      <c r="N42" s="115"/>
      <c r="O42" s="115"/>
      <c r="P42" s="115"/>
      <c r="Q42" s="115"/>
      <c r="R42" s="115"/>
      <c r="S42" s="115"/>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5" customHeight="1">
      <c r="A43" s="726" t="s">
        <v>65</v>
      </c>
      <c r="B43" s="129" t="s">
        <v>34</v>
      </c>
      <c r="C43" s="115">
        <v>18</v>
      </c>
      <c r="D43" s="115">
        <v>19</v>
      </c>
      <c r="E43" s="115">
        <v>19</v>
      </c>
      <c r="F43" s="115">
        <v>20</v>
      </c>
      <c r="G43" s="115">
        <v>20</v>
      </c>
      <c r="H43" s="115">
        <v>34.200000000000003</v>
      </c>
      <c r="I43" s="115">
        <v>34.200000000000003</v>
      </c>
      <c r="J43" s="115">
        <v>34.200000000000003</v>
      </c>
      <c r="K43" s="115">
        <v>34.200000000000003</v>
      </c>
      <c r="L43" s="115">
        <v>34.200000000000003</v>
      </c>
      <c r="M43" s="115"/>
      <c r="N43" s="115"/>
      <c r="O43" s="115"/>
      <c r="P43" s="115"/>
      <c r="Q43" s="115"/>
      <c r="R43" s="115"/>
      <c r="S43" s="115"/>
      <c r="T43" s="24"/>
      <c r="U43" s="24"/>
      <c r="V43" s="24"/>
      <c r="W43" s="24"/>
      <c r="X43" s="24"/>
      <c r="Y43" s="24"/>
      <c r="Z43" s="24"/>
      <c r="AA43" s="24"/>
      <c r="AB43" s="24"/>
      <c r="AC43" s="24"/>
      <c r="AD43" s="24"/>
      <c r="AE43" s="24"/>
      <c r="AF43" s="24"/>
      <c r="AG43" s="24"/>
      <c r="AH43" s="24"/>
      <c r="AI43" s="24"/>
      <c r="AJ43" s="24"/>
      <c r="AK43" s="24"/>
      <c r="AL43" s="24"/>
      <c r="AM43" s="24"/>
      <c r="AN43" s="24"/>
      <c r="AO43" s="24"/>
    </row>
    <row r="44" spans="1:41">
      <c r="A44" s="726"/>
      <c r="B44" s="129" t="s">
        <v>33</v>
      </c>
      <c r="C44" s="115">
        <v>7</v>
      </c>
      <c r="D44" s="115">
        <v>7</v>
      </c>
      <c r="E44" s="115">
        <v>7</v>
      </c>
      <c r="F44" s="115">
        <v>7</v>
      </c>
      <c r="G44" s="115">
        <v>7</v>
      </c>
      <c r="H44" s="115">
        <v>8.3000000000000007</v>
      </c>
      <c r="I44" s="115">
        <v>8.3000000000000007</v>
      </c>
      <c r="J44" s="115">
        <v>8.3000000000000007</v>
      </c>
      <c r="K44" s="115">
        <v>8.3000000000000007</v>
      </c>
      <c r="L44" s="115">
        <v>8.3000000000000007</v>
      </c>
      <c r="M44" s="115"/>
      <c r="N44" s="115"/>
      <c r="O44" s="115"/>
      <c r="P44" s="115"/>
      <c r="Q44" s="115"/>
      <c r="R44" s="115"/>
      <c r="S44" s="115"/>
      <c r="T44" s="24"/>
      <c r="U44" s="24"/>
      <c r="V44" s="24"/>
      <c r="W44" s="24"/>
      <c r="X44" s="24"/>
      <c r="Y44" s="24"/>
      <c r="Z44" s="24"/>
      <c r="AA44" s="24"/>
      <c r="AB44" s="24"/>
      <c r="AC44" s="24"/>
      <c r="AD44" s="24"/>
      <c r="AE44" s="24"/>
      <c r="AF44" s="24"/>
      <c r="AG44" s="24"/>
      <c r="AH44" s="24"/>
      <c r="AI44" s="24"/>
      <c r="AJ44" s="24"/>
      <c r="AK44" s="24"/>
      <c r="AL44" s="24"/>
      <c r="AM44" s="24"/>
      <c r="AN44" s="24"/>
      <c r="AO44" s="24"/>
    </row>
    <row r="45" spans="1:41">
      <c r="A45" s="726"/>
      <c r="B45" s="129" t="s">
        <v>76</v>
      </c>
      <c r="C45" s="115">
        <v>10</v>
      </c>
      <c r="D45" s="115">
        <v>10</v>
      </c>
      <c r="E45" s="115">
        <v>10</v>
      </c>
      <c r="F45" s="115">
        <v>10</v>
      </c>
      <c r="G45" s="115">
        <v>10</v>
      </c>
      <c r="H45" s="115">
        <v>13.9</v>
      </c>
      <c r="I45" s="115">
        <v>13.9</v>
      </c>
      <c r="J45" s="115">
        <v>13.9</v>
      </c>
      <c r="K45" s="115">
        <v>13.9</v>
      </c>
      <c r="L45" s="115">
        <v>13.9</v>
      </c>
      <c r="M45" s="115"/>
      <c r="N45" s="115"/>
      <c r="O45" s="115"/>
      <c r="P45" s="115"/>
      <c r="Q45" s="115"/>
      <c r="R45" s="115"/>
      <c r="S45" s="115"/>
      <c r="T45" s="24"/>
      <c r="U45" s="24"/>
      <c r="V45" s="24"/>
      <c r="W45" s="24"/>
      <c r="X45" s="24"/>
      <c r="Y45" s="24"/>
      <c r="Z45" s="24"/>
      <c r="AA45" s="24"/>
      <c r="AB45" s="24"/>
      <c r="AC45" s="24"/>
      <c r="AD45" s="24"/>
      <c r="AE45" s="24"/>
      <c r="AF45" s="24"/>
      <c r="AG45" s="24"/>
      <c r="AH45" s="24"/>
      <c r="AI45" s="24"/>
      <c r="AJ45" s="24"/>
      <c r="AK45" s="24"/>
      <c r="AL45" s="24"/>
      <c r="AM45" s="24"/>
      <c r="AN45" s="24"/>
      <c r="AO45" s="24"/>
    </row>
    <row r="46" spans="1:41">
      <c r="A46" s="823" t="s">
        <v>2</v>
      </c>
      <c r="B46" s="129" t="s">
        <v>34</v>
      </c>
      <c r="C46" s="115">
        <v>57</v>
      </c>
      <c r="D46" s="115">
        <v>57</v>
      </c>
      <c r="E46" s="115">
        <v>57</v>
      </c>
      <c r="F46" s="115">
        <v>56</v>
      </c>
      <c r="G46" s="115">
        <v>33.6</v>
      </c>
      <c r="H46" s="115">
        <v>33.6</v>
      </c>
      <c r="I46" s="115">
        <v>33.6</v>
      </c>
      <c r="J46" s="115">
        <v>33.6</v>
      </c>
      <c r="K46" s="115">
        <v>35</v>
      </c>
      <c r="L46" s="115"/>
      <c r="M46" s="115"/>
      <c r="N46" s="115"/>
      <c r="O46" s="115"/>
      <c r="P46" s="115"/>
      <c r="Q46" s="115"/>
      <c r="R46" s="115"/>
      <c r="S46" s="115"/>
      <c r="T46" s="24"/>
      <c r="U46" s="24"/>
      <c r="V46" s="24"/>
      <c r="W46" s="24"/>
      <c r="X46" s="24"/>
      <c r="Y46" s="24"/>
      <c r="Z46" s="24"/>
      <c r="AA46" s="24"/>
      <c r="AB46" s="24"/>
      <c r="AC46" s="24"/>
      <c r="AD46" s="24"/>
      <c r="AE46" s="24"/>
      <c r="AF46" s="24"/>
      <c r="AG46" s="24"/>
      <c r="AH46" s="24"/>
      <c r="AI46" s="24"/>
      <c r="AJ46" s="24"/>
      <c r="AK46" s="24"/>
      <c r="AL46" s="24"/>
      <c r="AM46" s="24"/>
      <c r="AN46" s="24"/>
      <c r="AO46" s="24"/>
    </row>
    <row r="47" spans="1:41">
      <c r="A47" s="823"/>
      <c r="B47" s="129" t="s">
        <v>33</v>
      </c>
      <c r="C47" s="115">
        <v>32</v>
      </c>
      <c r="D47" s="115">
        <v>32</v>
      </c>
      <c r="E47" s="115">
        <v>33</v>
      </c>
      <c r="F47" s="115">
        <v>33</v>
      </c>
      <c r="G47" s="115">
        <v>2.6</v>
      </c>
      <c r="H47" s="115">
        <v>2.6</v>
      </c>
      <c r="I47" s="115">
        <v>2.6</v>
      </c>
      <c r="J47" s="115">
        <v>2.6</v>
      </c>
      <c r="K47" s="115">
        <v>18.5</v>
      </c>
      <c r="L47" s="115"/>
      <c r="M47" s="115"/>
      <c r="N47" s="115"/>
      <c r="O47" s="115"/>
      <c r="P47" s="115"/>
      <c r="Q47" s="115"/>
      <c r="R47" s="115"/>
      <c r="S47" s="115"/>
      <c r="T47" s="24"/>
      <c r="U47" s="24"/>
      <c r="V47" s="24"/>
      <c r="W47" s="24"/>
      <c r="X47" s="24"/>
      <c r="Y47" s="24"/>
      <c r="Z47" s="24"/>
      <c r="AA47" s="24"/>
      <c r="AB47" s="24"/>
      <c r="AC47" s="24"/>
      <c r="AD47" s="24"/>
      <c r="AE47" s="24"/>
      <c r="AF47" s="24"/>
      <c r="AG47" s="24"/>
      <c r="AH47" s="24"/>
      <c r="AI47" s="24"/>
      <c r="AJ47" s="24"/>
      <c r="AK47" s="24"/>
      <c r="AL47" s="24"/>
      <c r="AM47" s="24"/>
      <c r="AN47" s="24"/>
      <c r="AO47" s="24"/>
    </row>
    <row r="48" spans="1:41">
      <c r="A48" s="823"/>
      <c r="B48" s="129" t="s">
        <v>76</v>
      </c>
      <c r="C48" s="115">
        <v>41</v>
      </c>
      <c r="D48" s="115">
        <v>42</v>
      </c>
      <c r="E48" s="115">
        <v>42</v>
      </c>
      <c r="F48" s="115">
        <v>42</v>
      </c>
      <c r="G48" s="115">
        <v>14.9</v>
      </c>
      <c r="H48" s="115">
        <v>14.9</v>
      </c>
      <c r="I48" s="115">
        <v>14.9</v>
      </c>
      <c r="J48" s="115">
        <v>14.9</v>
      </c>
      <c r="K48" s="115">
        <v>25.4</v>
      </c>
      <c r="L48" s="115"/>
      <c r="M48" s="115"/>
      <c r="N48" s="115"/>
      <c r="O48" s="115"/>
      <c r="P48" s="115"/>
      <c r="Q48" s="115"/>
      <c r="R48" s="115"/>
      <c r="S48" s="115"/>
      <c r="T48" s="24"/>
      <c r="U48" s="24"/>
      <c r="V48" s="24"/>
      <c r="W48" s="24"/>
      <c r="X48" s="24"/>
      <c r="Y48" s="24"/>
      <c r="Z48" s="24"/>
      <c r="AA48" s="24"/>
      <c r="AB48" s="24"/>
      <c r="AC48" s="24"/>
      <c r="AD48" s="24"/>
      <c r="AE48" s="24"/>
      <c r="AF48" s="24"/>
      <c r="AG48" s="24"/>
      <c r="AH48" s="24"/>
      <c r="AI48" s="24"/>
      <c r="AJ48" s="24"/>
      <c r="AK48" s="24"/>
      <c r="AL48" s="24"/>
      <c r="AM48" s="24"/>
      <c r="AN48" s="24"/>
      <c r="AO48" s="24"/>
    </row>
    <row r="49" spans="1:41">
      <c r="A49" s="823" t="s">
        <v>40</v>
      </c>
      <c r="B49" s="129" t="s">
        <v>34</v>
      </c>
      <c r="C49" s="115">
        <v>52</v>
      </c>
      <c r="D49" s="115">
        <v>52</v>
      </c>
      <c r="E49" s="115">
        <v>52</v>
      </c>
      <c r="F49" s="115">
        <v>52</v>
      </c>
      <c r="G49" s="115">
        <v>52</v>
      </c>
      <c r="H49" s="115">
        <v>98</v>
      </c>
      <c r="I49" s="115"/>
      <c r="J49" s="115"/>
      <c r="K49" s="115">
        <v>98</v>
      </c>
      <c r="L49" s="115">
        <v>52.3</v>
      </c>
      <c r="M49" s="115"/>
      <c r="N49" s="115"/>
      <c r="O49" s="115"/>
      <c r="P49" s="115">
        <v>98</v>
      </c>
      <c r="Q49" s="115"/>
      <c r="R49" s="115"/>
      <c r="S49" s="115"/>
      <c r="T49" s="24"/>
      <c r="U49" s="24"/>
      <c r="V49" s="24"/>
      <c r="W49" s="24"/>
      <c r="X49" s="24"/>
      <c r="Y49" s="24"/>
      <c r="Z49" s="24"/>
      <c r="AA49" s="24"/>
      <c r="AB49" s="24"/>
      <c r="AC49" s="24"/>
      <c r="AD49" s="24"/>
      <c r="AE49" s="24"/>
      <c r="AF49" s="24"/>
      <c r="AG49" s="24"/>
      <c r="AH49" s="24"/>
      <c r="AI49" s="24"/>
      <c r="AJ49" s="24"/>
      <c r="AK49" s="24"/>
      <c r="AL49" s="24"/>
      <c r="AM49" s="24"/>
      <c r="AN49" s="24"/>
      <c r="AO49" s="24"/>
    </row>
    <row r="50" spans="1:41">
      <c r="A50" s="823"/>
      <c r="B50" s="129" t="s">
        <v>33</v>
      </c>
      <c r="C50" s="115">
        <v>33</v>
      </c>
      <c r="D50" s="115">
        <v>33</v>
      </c>
      <c r="E50" s="115">
        <v>33</v>
      </c>
      <c r="F50" s="115">
        <v>32</v>
      </c>
      <c r="G50" s="115">
        <v>32</v>
      </c>
      <c r="H50" s="115">
        <v>59</v>
      </c>
      <c r="I50" s="115"/>
      <c r="J50" s="115"/>
      <c r="K50" s="115">
        <v>48</v>
      </c>
      <c r="L50" s="115">
        <v>34.5</v>
      </c>
      <c r="M50" s="115"/>
      <c r="N50" s="115"/>
      <c r="O50" s="115"/>
      <c r="P50" s="115">
        <v>55</v>
      </c>
      <c r="Q50" s="115"/>
      <c r="R50" s="115"/>
      <c r="S50" s="115"/>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5" thickBot="1">
      <c r="A51" s="824"/>
      <c r="B51" s="352" t="s">
        <v>76</v>
      </c>
      <c r="C51" s="115">
        <v>40</v>
      </c>
      <c r="D51" s="115">
        <v>40</v>
      </c>
      <c r="E51" s="115">
        <v>40</v>
      </c>
      <c r="F51" s="115">
        <v>39</v>
      </c>
      <c r="G51" s="115">
        <v>40</v>
      </c>
      <c r="H51" s="115">
        <v>73</v>
      </c>
      <c r="I51" s="115">
        <v>71.900000000000006</v>
      </c>
      <c r="J51" s="115"/>
      <c r="K51" s="115">
        <v>62</v>
      </c>
      <c r="L51" s="115">
        <v>39.9</v>
      </c>
      <c r="M51" s="115"/>
      <c r="N51" s="115"/>
      <c r="O51" s="115"/>
      <c r="P51" s="115">
        <v>69</v>
      </c>
      <c r="Q51" s="115"/>
      <c r="R51" s="115"/>
      <c r="S51" s="115"/>
      <c r="T51" s="24"/>
      <c r="U51" s="24"/>
      <c r="V51" s="24"/>
      <c r="W51" s="24"/>
      <c r="X51" s="24"/>
      <c r="Y51" s="24"/>
      <c r="Z51" s="24"/>
      <c r="AA51" s="24"/>
      <c r="AB51" s="24"/>
      <c r="AC51" s="24"/>
      <c r="AD51" s="24"/>
      <c r="AE51" s="24"/>
      <c r="AF51" s="24"/>
      <c r="AG51" s="24"/>
      <c r="AH51" s="24"/>
      <c r="AI51" s="24"/>
      <c r="AJ51" s="24"/>
      <c r="AK51" s="24"/>
      <c r="AL51" s="24"/>
      <c r="AM51" s="24"/>
      <c r="AN51" s="24"/>
      <c r="AO51" s="24"/>
    </row>
    <row r="52" spans="1:41">
      <c r="A52" s="150"/>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 customHeight="1">
      <c r="A53" s="149" t="s">
        <v>26</v>
      </c>
      <c r="B53" s="24"/>
      <c r="C53" s="15"/>
      <c r="D53" s="15"/>
      <c r="E53" s="15"/>
      <c r="F53" s="15"/>
      <c r="G53" s="15"/>
      <c r="H53" s="15"/>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 customHeight="1">
      <c r="A54" s="719" t="s">
        <v>161</v>
      </c>
      <c r="B54" s="719"/>
      <c r="C54" s="719"/>
      <c r="D54" s="719"/>
      <c r="E54" s="719"/>
      <c r="F54" s="719"/>
      <c r="G54" s="719"/>
      <c r="H54" s="719"/>
      <c r="I54" s="719"/>
      <c r="J54" s="719"/>
      <c r="K54" s="719"/>
      <c r="L54" s="719"/>
      <c r="M54" s="719"/>
      <c r="N54" s="719"/>
      <c r="O54" s="719"/>
      <c r="P54" s="719"/>
      <c r="Q54" s="460"/>
      <c r="R54" s="460"/>
      <c r="S54" s="460"/>
      <c r="T54" s="240"/>
      <c r="U54" s="24"/>
      <c r="V54" s="24"/>
      <c r="W54" s="24"/>
      <c r="X54" s="24"/>
      <c r="Y54" s="24"/>
      <c r="Z54" s="24"/>
      <c r="AA54" s="24"/>
      <c r="AB54" s="24"/>
      <c r="AC54" s="24"/>
      <c r="AD54" s="24"/>
      <c r="AE54" s="24"/>
      <c r="AF54" s="24"/>
      <c r="AG54" s="24"/>
      <c r="AH54" s="24"/>
      <c r="AI54" s="24"/>
      <c r="AJ54" s="24"/>
      <c r="AK54" s="24"/>
      <c r="AL54" s="24"/>
      <c r="AM54" s="24"/>
      <c r="AN54" s="24"/>
      <c r="AO54" s="24"/>
    </row>
    <row r="55" spans="1:41">
      <c r="A55" s="719"/>
      <c r="B55" s="719"/>
      <c r="C55" s="719"/>
      <c r="D55" s="719"/>
      <c r="E55" s="719"/>
      <c r="F55" s="719"/>
      <c r="G55" s="719"/>
      <c r="H55" s="719"/>
      <c r="I55" s="719"/>
      <c r="J55" s="719"/>
      <c r="K55" s="719"/>
      <c r="L55" s="719"/>
      <c r="M55" s="719"/>
      <c r="N55" s="719"/>
      <c r="O55" s="719"/>
      <c r="P55" s="719"/>
      <c r="Q55" s="460"/>
      <c r="R55" s="460"/>
      <c r="S55" s="460"/>
      <c r="T55" s="240"/>
      <c r="U55" s="24"/>
      <c r="V55" s="24"/>
      <c r="W55" s="24"/>
      <c r="X55" s="24"/>
      <c r="Y55" s="24"/>
      <c r="Z55" s="24"/>
      <c r="AA55" s="24"/>
      <c r="AB55" s="24"/>
      <c r="AC55" s="24"/>
      <c r="AD55" s="24"/>
      <c r="AE55" s="24"/>
      <c r="AF55" s="24"/>
      <c r="AG55" s="24"/>
      <c r="AH55" s="24"/>
      <c r="AI55" s="24"/>
      <c r="AJ55" s="24"/>
      <c r="AK55" s="24"/>
      <c r="AL55" s="24"/>
      <c r="AM55" s="24"/>
      <c r="AN55" s="24"/>
      <c r="AO55" s="24"/>
    </row>
    <row r="56" spans="1:41">
      <c r="A56" s="719"/>
      <c r="B56" s="719"/>
      <c r="C56" s="719"/>
      <c r="D56" s="719"/>
      <c r="E56" s="719"/>
      <c r="F56" s="719"/>
      <c r="G56" s="719"/>
      <c r="H56" s="719"/>
      <c r="I56" s="719"/>
      <c r="J56" s="719"/>
      <c r="K56" s="719"/>
      <c r="L56" s="719"/>
      <c r="M56" s="719"/>
      <c r="N56" s="719"/>
      <c r="O56" s="719"/>
      <c r="P56" s="719"/>
      <c r="Q56" s="460"/>
      <c r="R56" s="460"/>
      <c r="S56" s="460"/>
      <c r="T56" s="240"/>
      <c r="U56" s="24"/>
      <c r="V56" s="24"/>
      <c r="W56" s="24"/>
      <c r="X56" s="24"/>
      <c r="Y56" s="24"/>
      <c r="Z56" s="24"/>
      <c r="AA56" s="24"/>
      <c r="AB56" s="24"/>
      <c r="AC56" s="24"/>
      <c r="AD56" s="24"/>
      <c r="AE56" s="24"/>
      <c r="AF56" s="24"/>
      <c r="AG56" s="24"/>
      <c r="AH56" s="24"/>
      <c r="AI56" s="24"/>
      <c r="AJ56" s="24"/>
      <c r="AK56" s="24"/>
      <c r="AL56" s="24"/>
      <c r="AM56" s="24"/>
      <c r="AN56" s="24"/>
      <c r="AO56" s="24"/>
    </row>
    <row r="57" spans="1:41" ht="14.7" customHeight="1">
      <c r="A57" s="719"/>
      <c r="B57" s="719"/>
      <c r="C57" s="719"/>
      <c r="D57" s="719"/>
      <c r="E57" s="719"/>
      <c r="F57" s="719"/>
      <c r="G57" s="719"/>
      <c r="H57" s="719"/>
      <c r="I57" s="719"/>
      <c r="J57" s="719"/>
      <c r="K57" s="719"/>
      <c r="L57" s="719"/>
      <c r="M57" s="719"/>
      <c r="N57" s="719"/>
      <c r="O57" s="719"/>
      <c r="P57" s="719"/>
      <c r="Q57" s="460"/>
      <c r="R57" s="460"/>
      <c r="S57" s="460"/>
      <c r="T57" s="240"/>
    </row>
    <row r="58" spans="1:41">
      <c r="A58" s="698" t="s">
        <v>160</v>
      </c>
      <c r="B58" s="698"/>
      <c r="C58" s="698"/>
      <c r="D58" s="698"/>
      <c r="E58" s="698"/>
      <c r="F58" s="698"/>
      <c r="G58" s="698"/>
      <c r="H58" s="698"/>
      <c r="I58" s="698"/>
      <c r="J58" s="698"/>
      <c r="K58" s="698"/>
      <c r="L58" s="698"/>
      <c r="M58" s="698"/>
      <c r="N58" s="698"/>
      <c r="O58" s="698"/>
      <c r="P58" s="698"/>
      <c r="Q58" s="347"/>
      <c r="R58" s="347"/>
      <c r="S58" s="347"/>
    </row>
    <row r="59" spans="1:41">
      <c r="A59" s="698"/>
      <c r="B59" s="698"/>
      <c r="C59" s="698"/>
      <c r="D59" s="698"/>
      <c r="E59" s="698"/>
      <c r="F59" s="698"/>
      <c r="G59" s="698"/>
      <c r="H59" s="698"/>
      <c r="I59" s="698"/>
      <c r="J59" s="698"/>
      <c r="K59" s="698"/>
      <c r="L59" s="698"/>
      <c r="M59" s="698"/>
      <c r="N59" s="698"/>
      <c r="O59" s="698"/>
      <c r="P59" s="698"/>
      <c r="Q59" s="347"/>
      <c r="R59" s="347"/>
      <c r="S59" s="347"/>
    </row>
    <row r="60" spans="1:41">
      <c r="A60" s="155" t="s">
        <v>104</v>
      </c>
    </row>
  </sheetData>
  <mergeCells count="18">
    <mergeCell ref="A19:A21"/>
    <mergeCell ref="A4:A6"/>
    <mergeCell ref="A7:A9"/>
    <mergeCell ref="A10:A12"/>
    <mergeCell ref="A13:A15"/>
    <mergeCell ref="A16:A18"/>
    <mergeCell ref="A58:P59"/>
    <mergeCell ref="A22:A24"/>
    <mergeCell ref="A25:A27"/>
    <mergeCell ref="A28:A30"/>
    <mergeCell ref="A31:A33"/>
    <mergeCell ref="A34:A36"/>
    <mergeCell ref="A37:A39"/>
    <mergeCell ref="A40:A42"/>
    <mergeCell ref="A43:A45"/>
    <mergeCell ref="A46:A48"/>
    <mergeCell ref="A49:A51"/>
    <mergeCell ref="A54:P57"/>
  </mergeCells>
  <hyperlinks>
    <hyperlink ref="W5" location="'Content Page'!B55" display="Back to Content Page" xr:uid="{00000000-0004-0000-6700-000000000000}"/>
  </hyperlinks>
  <pageMargins left="0.7" right="0.7" top="0.75" bottom="0.75" header="0.3" footer="0.3"/>
  <pageSetup paperSize="9" scale="58" orientation="landscape" r:id="rId1"/>
  <headerFoot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AM70"/>
  <sheetViews>
    <sheetView topLeftCell="K1" zoomScale="102" zoomScaleNormal="102" workbookViewId="0"/>
  </sheetViews>
  <sheetFormatPr defaultColWidth="9.21875" defaultRowHeight="14.4"/>
  <cols>
    <col min="1" max="1" width="33.77734375" customWidth="1"/>
    <col min="2" max="2" width="7.77734375" customWidth="1"/>
    <col min="3" max="17" width="7" customWidth="1"/>
  </cols>
  <sheetData>
    <row r="1" spans="1:39">
      <c r="A1" s="29" t="s">
        <v>507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row>
    <row r="2" spans="1:39">
      <c r="A2" s="24" t="s">
        <v>16</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row>
    <row r="3" spans="1:39" ht="14.7" customHeight="1">
      <c r="A3" s="240"/>
      <c r="B3" s="240"/>
      <c r="C3" s="240"/>
      <c r="D3" s="240"/>
      <c r="E3" s="240"/>
      <c r="F3" s="240"/>
      <c r="G3" s="240"/>
      <c r="H3" s="240"/>
      <c r="I3" s="240"/>
      <c r="J3" s="240"/>
      <c r="K3" s="240"/>
      <c r="L3" s="240"/>
      <c r="M3" s="240"/>
      <c r="N3" s="240"/>
      <c r="O3" s="240"/>
      <c r="P3" s="240"/>
      <c r="Q3" s="240"/>
      <c r="R3" s="240"/>
    </row>
    <row r="4" spans="1:39">
      <c r="A4" s="553" t="s">
        <v>485</v>
      </c>
      <c r="B4" s="553">
        <v>2000</v>
      </c>
      <c r="C4" s="553">
        <v>2001</v>
      </c>
      <c r="D4" s="553">
        <v>2002</v>
      </c>
      <c r="E4" s="553">
        <v>2003</v>
      </c>
      <c r="F4" s="553">
        <v>2004</v>
      </c>
      <c r="G4" s="553">
        <v>2005</v>
      </c>
      <c r="H4" s="553">
        <v>2006</v>
      </c>
      <c r="I4" s="553">
        <v>2007</v>
      </c>
      <c r="J4" s="553">
        <v>2008</v>
      </c>
      <c r="K4" s="553">
        <v>2009</v>
      </c>
      <c r="L4" s="553">
        <v>2010</v>
      </c>
      <c r="M4" s="553">
        <v>2011</v>
      </c>
      <c r="N4" s="553">
        <v>2012</v>
      </c>
      <c r="O4" s="553">
        <v>2013</v>
      </c>
      <c r="P4" s="553">
        <v>2014</v>
      </c>
      <c r="Q4" s="553">
        <v>2015</v>
      </c>
      <c r="R4" s="553">
        <v>2016</v>
      </c>
      <c r="S4" s="553">
        <v>2017</v>
      </c>
      <c r="T4" s="553">
        <v>2018</v>
      </c>
      <c r="U4" s="553">
        <v>2019</v>
      </c>
      <c r="V4" s="553">
        <v>2020</v>
      </c>
      <c r="W4" s="553">
        <v>2021</v>
      </c>
      <c r="X4" s="553">
        <v>2022</v>
      </c>
    </row>
    <row r="5" spans="1:39">
      <c r="A5" s="549" t="s">
        <v>14</v>
      </c>
      <c r="B5" s="550"/>
      <c r="C5" s="550"/>
      <c r="D5" s="550"/>
      <c r="E5" s="550"/>
      <c r="F5" s="550"/>
      <c r="G5" s="550"/>
      <c r="H5" s="550"/>
      <c r="I5" s="550"/>
      <c r="J5" s="550"/>
      <c r="K5" s="550"/>
      <c r="L5" s="550"/>
      <c r="M5" s="550"/>
      <c r="N5" s="550"/>
      <c r="O5" s="550"/>
      <c r="P5" s="550"/>
      <c r="Q5" s="550"/>
      <c r="R5" s="550"/>
      <c r="S5" s="550"/>
      <c r="T5" s="550"/>
      <c r="U5" s="550"/>
      <c r="V5" s="550"/>
      <c r="W5" s="550"/>
      <c r="X5" s="550"/>
    </row>
    <row r="6" spans="1:39">
      <c r="A6" s="551" t="s">
        <v>492</v>
      </c>
      <c r="B6" s="104">
        <v>27.55752</v>
      </c>
      <c r="C6" s="104">
        <v>28.98922</v>
      </c>
      <c r="D6" s="104">
        <v>30.422470000000001</v>
      </c>
      <c r="E6" s="104">
        <v>31.856059999999999</v>
      </c>
      <c r="F6" s="104">
        <v>33.290390000000002</v>
      </c>
      <c r="G6" s="104">
        <v>34.722639999999998</v>
      </c>
      <c r="H6" s="104">
        <v>35.991280000000003</v>
      </c>
      <c r="I6" s="104">
        <v>37.259309999999999</v>
      </c>
      <c r="J6" s="104">
        <v>38.527509999999999</v>
      </c>
      <c r="K6" s="104">
        <v>39.794269999999997</v>
      </c>
      <c r="L6" s="104">
        <v>41.060789999999997</v>
      </c>
      <c r="M6" s="104">
        <v>42.32667</v>
      </c>
      <c r="N6" s="104">
        <v>43.591470000000001</v>
      </c>
      <c r="O6" s="104">
        <v>44.854790000000001</v>
      </c>
      <c r="P6" s="104">
        <v>46.11703</v>
      </c>
      <c r="Q6" s="104">
        <v>47.374479999999998</v>
      </c>
      <c r="R6" s="104">
        <v>48.627940000000002</v>
      </c>
      <c r="S6" s="104">
        <v>49.876980000000003</v>
      </c>
      <c r="T6" s="104">
        <v>51.120739999999998</v>
      </c>
      <c r="U6" s="104">
        <v>51.393619999999999</v>
      </c>
      <c r="V6" s="104">
        <v>51.660330000000002</v>
      </c>
      <c r="W6" s="104">
        <v>51.921680000000002</v>
      </c>
      <c r="X6" s="104">
        <v>52.177280000000003</v>
      </c>
    </row>
    <row r="7" spans="1:39">
      <c r="A7" s="551" t="s">
        <v>487</v>
      </c>
      <c r="B7" s="104">
        <v>7.5310199999999998</v>
      </c>
      <c r="C7" s="104">
        <v>8.4546500000000009</v>
      </c>
      <c r="D7" s="104">
        <v>9.3782899999999998</v>
      </c>
      <c r="E7" s="104">
        <v>10.301920000000001</v>
      </c>
      <c r="F7" s="104">
        <v>11.22555</v>
      </c>
      <c r="G7" s="104">
        <v>12.149179999999999</v>
      </c>
      <c r="H7" s="104">
        <v>13.07281</v>
      </c>
      <c r="I7" s="104">
        <v>13.996449999999999</v>
      </c>
      <c r="J7" s="104">
        <v>14.92008</v>
      </c>
      <c r="K7" s="104">
        <v>15.84371</v>
      </c>
      <c r="L7" s="104">
        <v>16.767340000000001</v>
      </c>
      <c r="M7" s="104">
        <v>17.69098</v>
      </c>
      <c r="N7" s="104">
        <v>18.614609999999999</v>
      </c>
      <c r="O7" s="104">
        <v>19.538239999999998</v>
      </c>
      <c r="P7" s="104">
        <v>20.461870000000001</v>
      </c>
      <c r="Q7" s="104">
        <v>21.3855</v>
      </c>
      <c r="R7" s="104">
        <v>22.309139999999999</v>
      </c>
      <c r="S7" s="104">
        <v>23.232769999999999</v>
      </c>
      <c r="T7" s="104">
        <v>24.156400000000001</v>
      </c>
      <c r="U7" s="104">
        <v>24.156400000000001</v>
      </c>
      <c r="V7" s="104">
        <v>24.156400000000001</v>
      </c>
      <c r="W7" s="104">
        <v>24.156400000000001</v>
      </c>
      <c r="X7" s="104">
        <v>24.156400000000001</v>
      </c>
    </row>
    <row r="8" spans="1:39">
      <c r="A8" s="551" t="s">
        <v>488</v>
      </c>
      <c r="B8" s="104">
        <v>47.514449999999997</v>
      </c>
      <c r="C8" s="104">
        <v>48.503349999999998</v>
      </c>
      <c r="D8" s="104">
        <v>49.492240000000002</v>
      </c>
      <c r="E8" s="104">
        <v>50.481140000000003</v>
      </c>
      <c r="F8" s="104">
        <v>51.470030000000001</v>
      </c>
      <c r="G8" s="104">
        <v>52.458919999999999</v>
      </c>
      <c r="H8" s="104">
        <v>53.44782</v>
      </c>
      <c r="I8" s="104">
        <v>54.436709999999998</v>
      </c>
      <c r="J8" s="104">
        <v>55.425609999999999</v>
      </c>
      <c r="K8" s="104">
        <v>56.414499999999997</v>
      </c>
      <c r="L8" s="104">
        <v>57.403390000000002</v>
      </c>
      <c r="M8" s="104">
        <v>58.392290000000003</v>
      </c>
      <c r="N8" s="104">
        <v>59.381180000000001</v>
      </c>
      <c r="O8" s="104">
        <v>60.370069999999998</v>
      </c>
      <c r="P8" s="104">
        <v>61.358969999999999</v>
      </c>
      <c r="Q8" s="104">
        <v>62.347859999999997</v>
      </c>
      <c r="R8" s="104">
        <v>63.336759999999998</v>
      </c>
      <c r="S8" s="104">
        <v>64.325649999999996</v>
      </c>
      <c r="T8" s="104">
        <v>65.314539999999994</v>
      </c>
      <c r="U8" s="104">
        <v>65.314539999999994</v>
      </c>
      <c r="V8" s="104">
        <v>65.314539999999994</v>
      </c>
      <c r="W8" s="104">
        <v>65.314539999999994</v>
      </c>
      <c r="X8" s="104">
        <v>65.314539999999994</v>
      </c>
    </row>
    <row r="9" spans="1:39">
      <c r="A9" s="549" t="s">
        <v>13</v>
      </c>
      <c r="B9" s="552"/>
      <c r="C9" s="552"/>
      <c r="D9" s="552"/>
      <c r="E9" s="552"/>
      <c r="F9" s="552"/>
      <c r="G9" s="552"/>
      <c r="H9" s="552"/>
      <c r="I9" s="552"/>
      <c r="J9" s="552"/>
      <c r="K9" s="552"/>
      <c r="L9" s="552"/>
      <c r="M9" s="552"/>
      <c r="N9" s="552"/>
      <c r="O9" s="552"/>
      <c r="P9" s="552"/>
      <c r="Q9" s="552"/>
      <c r="R9" s="552"/>
      <c r="S9" s="552"/>
      <c r="T9" s="552"/>
      <c r="U9" s="552"/>
      <c r="V9" s="552"/>
      <c r="W9" s="552"/>
      <c r="X9" s="552"/>
    </row>
    <row r="10" spans="1:39">
      <c r="A10" s="551" t="s">
        <v>492</v>
      </c>
      <c r="B10" s="104">
        <v>51.916110000000003</v>
      </c>
      <c r="C10" s="104">
        <v>53.331240000000001</v>
      </c>
      <c r="D10" s="104">
        <v>54.63514</v>
      </c>
      <c r="E10" s="104">
        <v>55.930630000000001</v>
      </c>
      <c r="F10" s="104">
        <v>57.235439999999997</v>
      </c>
      <c r="G10" s="104">
        <v>58.548470000000002</v>
      </c>
      <c r="H10" s="104">
        <v>59.870780000000003</v>
      </c>
      <c r="I10" s="104">
        <v>61.602330000000002</v>
      </c>
      <c r="J10" s="104">
        <v>63.342460000000003</v>
      </c>
      <c r="K10" s="104">
        <v>65.0869</v>
      </c>
      <c r="L10" s="104">
        <v>66.837410000000006</v>
      </c>
      <c r="M10" s="104">
        <v>68.592320000000001</v>
      </c>
      <c r="N10" s="104">
        <v>70.149860000000004</v>
      </c>
      <c r="O10" s="104">
        <v>71.680139999999994</v>
      </c>
      <c r="P10" s="104">
        <v>73.217690000000005</v>
      </c>
      <c r="Q10" s="104">
        <v>74.762069999999994</v>
      </c>
      <c r="R10" s="104">
        <v>76.017309999999995</v>
      </c>
      <c r="S10" s="104">
        <v>77.269220000000004</v>
      </c>
      <c r="T10" s="104">
        <v>78.513900000000007</v>
      </c>
      <c r="U10" s="104">
        <v>79.751689999999996</v>
      </c>
      <c r="V10" s="104">
        <v>80.026240000000001</v>
      </c>
      <c r="W10" s="104">
        <v>80.292230000000004</v>
      </c>
      <c r="X10" s="104">
        <v>80.550820000000002</v>
      </c>
    </row>
    <row r="11" spans="1:39">
      <c r="A11" s="551" t="s">
        <v>487</v>
      </c>
      <c r="B11" s="104">
        <v>32.732979999999998</v>
      </c>
      <c r="C11" s="104">
        <v>33.745310000000003</v>
      </c>
      <c r="D11" s="104">
        <v>34.765770000000003</v>
      </c>
      <c r="E11" s="104">
        <v>35.794359999999998</v>
      </c>
      <c r="F11" s="104">
        <v>36.83108</v>
      </c>
      <c r="G11" s="104">
        <v>37.875929999999997</v>
      </c>
      <c r="H11" s="104">
        <v>38.928910000000002</v>
      </c>
      <c r="I11" s="104">
        <v>39.990020000000001</v>
      </c>
      <c r="J11" s="104">
        <v>41.059260000000002</v>
      </c>
      <c r="K11" s="104">
        <v>42.136629999999997</v>
      </c>
      <c r="L11" s="104">
        <v>43.22213</v>
      </c>
      <c r="M11" s="104">
        <v>44.315750000000001</v>
      </c>
      <c r="N11" s="104">
        <v>45.41751</v>
      </c>
      <c r="O11" s="104">
        <v>46.527389999999997</v>
      </c>
      <c r="P11" s="104">
        <v>47.645409999999998</v>
      </c>
      <c r="Q11" s="104">
        <v>48.771549999999998</v>
      </c>
      <c r="R11" s="104">
        <v>49.684649999999998</v>
      </c>
      <c r="S11" s="104">
        <v>50.597749999999998</v>
      </c>
      <c r="T11" s="104">
        <v>51.510860000000001</v>
      </c>
      <c r="U11" s="104">
        <v>52.423960000000001</v>
      </c>
      <c r="V11" s="104">
        <v>52.423960000000001</v>
      </c>
      <c r="W11" s="104">
        <v>52.423960000000001</v>
      </c>
      <c r="X11" s="104">
        <v>52.423960000000001</v>
      </c>
    </row>
    <row r="12" spans="1:39">
      <c r="A12" s="551" t="s">
        <v>488</v>
      </c>
      <c r="B12" s="104">
        <v>68.778630000000007</v>
      </c>
      <c r="C12" s="104">
        <v>69.973950000000002</v>
      </c>
      <c r="D12" s="104">
        <v>71.176559999999995</v>
      </c>
      <c r="E12" s="104">
        <v>72.386449999999996</v>
      </c>
      <c r="F12" s="104">
        <v>73.603639999999999</v>
      </c>
      <c r="G12" s="104">
        <v>74.828119999999998</v>
      </c>
      <c r="H12" s="104">
        <v>76.059889999999996</v>
      </c>
      <c r="I12" s="104">
        <v>77.298940000000002</v>
      </c>
      <c r="J12" s="104">
        <v>78.545289999999994</v>
      </c>
      <c r="K12" s="104">
        <v>79.798929999999999</v>
      </c>
      <c r="L12" s="104">
        <v>81.059849999999997</v>
      </c>
      <c r="M12" s="104">
        <v>82.328069999999997</v>
      </c>
      <c r="N12" s="104">
        <v>83.603570000000005</v>
      </c>
      <c r="O12" s="104">
        <v>84.886369999999999</v>
      </c>
      <c r="P12" s="104">
        <v>86.176460000000006</v>
      </c>
      <c r="Q12" s="104">
        <v>87.473830000000007</v>
      </c>
      <c r="R12" s="104">
        <v>88.447339999999997</v>
      </c>
      <c r="S12" s="104">
        <v>89.420860000000005</v>
      </c>
      <c r="T12" s="104">
        <v>90.394369999999995</v>
      </c>
      <c r="U12" s="104">
        <v>91.36788</v>
      </c>
      <c r="V12" s="104">
        <v>91.36788</v>
      </c>
      <c r="W12" s="104">
        <v>91.36788</v>
      </c>
      <c r="X12" s="104">
        <v>91.36788</v>
      </c>
    </row>
    <row r="13" spans="1:39">
      <c r="A13" s="549" t="s">
        <v>259</v>
      </c>
      <c r="B13" s="552"/>
      <c r="C13" s="552"/>
      <c r="D13" s="552"/>
      <c r="E13" s="552"/>
      <c r="F13" s="552"/>
      <c r="G13" s="552"/>
      <c r="H13" s="552"/>
      <c r="I13" s="552"/>
      <c r="J13" s="552"/>
      <c r="K13" s="552"/>
      <c r="L13" s="552"/>
      <c r="M13" s="552"/>
      <c r="N13" s="552"/>
      <c r="O13" s="552"/>
      <c r="P13" s="552"/>
      <c r="Q13" s="552"/>
      <c r="R13" s="552"/>
      <c r="S13" s="552"/>
      <c r="T13" s="552"/>
      <c r="U13" s="552"/>
      <c r="V13" s="552"/>
      <c r="W13" s="552"/>
      <c r="X13" s="552"/>
    </row>
    <row r="14" spans="1:39">
      <c r="A14" s="551" t="s">
        <v>492</v>
      </c>
      <c r="B14" s="104">
        <v>29.203690000000002</v>
      </c>
      <c r="C14" s="104">
        <v>30.436029999999999</v>
      </c>
      <c r="D14" s="104">
        <v>31.051829999999999</v>
      </c>
      <c r="E14" s="104">
        <v>31.62013</v>
      </c>
      <c r="F14" s="104">
        <v>32.14132</v>
      </c>
      <c r="G14" s="104">
        <v>32.618110000000001</v>
      </c>
      <c r="H14" s="104">
        <v>33.050240000000002</v>
      </c>
      <c r="I14" s="104">
        <v>33.437449999999998</v>
      </c>
      <c r="J14" s="104">
        <v>33.779310000000002</v>
      </c>
      <c r="K14" s="104">
        <v>34.07573</v>
      </c>
      <c r="L14" s="104">
        <v>34.326619999999998</v>
      </c>
      <c r="M14" s="104">
        <v>34.531379999999999</v>
      </c>
      <c r="N14" s="104">
        <v>34.689929999999997</v>
      </c>
      <c r="O14" s="104">
        <v>34.802120000000002</v>
      </c>
      <c r="P14" s="104">
        <v>34.867429999999999</v>
      </c>
      <c r="Q14" s="104">
        <v>35.815269999999998</v>
      </c>
      <c r="R14" s="104">
        <v>35.834890000000001</v>
      </c>
      <c r="S14" s="104">
        <v>35.856619999999999</v>
      </c>
      <c r="T14" s="104">
        <v>35.880459999999999</v>
      </c>
      <c r="U14" s="104">
        <v>35.906680000000001</v>
      </c>
      <c r="V14" s="104"/>
      <c r="W14" s="104"/>
      <c r="X14" s="104"/>
    </row>
    <row r="15" spans="1:39">
      <c r="A15" s="551" t="s">
        <v>487</v>
      </c>
      <c r="B15" s="104">
        <v>23.463640000000002</v>
      </c>
      <c r="C15" s="104">
        <v>24.730149999999998</v>
      </c>
      <c r="D15" s="104">
        <v>25.507059999999999</v>
      </c>
      <c r="E15" s="104">
        <v>26.236270000000001</v>
      </c>
      <c r="F15" s="104">
        <v>26.917770000000001</v>
      </c>
      <c r="G15" s="104">
        <v>27.551570000000002</v>
      </c>
      <c r="H15" s="104">
        <v>28.13766</v>
      </c>
      <c r="I15" s="104">
        <v>28.67604</v>
      </c>
      <c r="J15" s="104">
        <v>29.166720000000002</v>
      </c>
      <c r="K15" s="104">
        <v>29.6097</v>
      </c>
      <c r="L15" s="104">
        <v>30.00497</v>
      </c>
      <c r="M15" s="104">
        <v>30.352530000000002</v>
      </c>
      <c r="N15" s="104">
        <v>30.65239</v>
      </c>
      <c r="O15" s="104">
        <v>30.90455</v>
      </c>
      <c r="P15" s="104">
        <v>31.108989999999999</v>
      </c>
      <c r="Q15" s="104">
        <v>32.065420000000003</v>
      </c>
      <c r="R15" s="104">
        <v>32.065420000000003</v>
      </c>
      <c r="S15" s="104">
        <v>32.065420000000003</v>
      </c>
      <c r="T15" s="104">
        <v>32.065420000000003</v>
      </c>
      <c r="U15" s="104">
        <v>32.065420000000003</v>
      </c>
      <c r="V15" s="104"/>
      <c r="W15" s="104"/>
      <c r="X15" s="104"/>
    </row>
    <row r="16" spans="1:39">
      <c r="A16" s="551" t="s">
        <v>488</v>
      </c>
      <c r="B16" s="104">
        <v>43.905419999999999</v>
      </c>
      <c r="C16" s="104">
        <v>45.082129999999999</v>
      </c>
      <c r="D16" s="104">
        <v>45.315460000000002</v>
      </c>
      <c r="E16" s="104">
        <v>45.500799999999998</v>
      </c>
      <c r="F16" s="104">
        <v>45.63814</v>
      </c>
      <c r="G16" s="104">
        <v>45.727490000000003</v>
      </c>
      <c r="H16" s="104">
        <v>45.76885</v>
      </c>
      <c r="I16" s="104">
        <v>45.762210000000003</v>
      </c>
      <c r="J16" s="104">
        <v>45.707569999999997</v>
      </c>
      <c r="K16" s="104">
        <v>45.604939999999999</v>
      </c>
      <c r="L16" s="104">
        <v>45.454320000000003</v>
      </c>
      <c r="M16" s="104">
        <v>45.255699999999997</v>
      </c>
      <c r="N16" s="104">
        <v>45.00909</v>
      </c>
      <c r="O16" s="104">
        <v>44.714480000000002</v>
      </c>
      <c r="P16" s="104">
        <v>44.371879999999997</v>
      </c>
      <c r="Q16" s="104">
        <v>45.236629999999998</v>
      </c>
      <c r="R16" s="104">
        <v>45.236629999999998</v>
      </c>
      <c r="S16" s="104">
        <v>45.236629999999998</v>
      </c>
      <c r="T16" s="104">
        <v>45.236629999999998</v>
      </c>
      <c r="U16" s="104">
        <v>45.236629999999998</v>
      </c>
      <c r="V16" s="104"/>
      <c r="W16" s="104"/>
      <c r="X16" s="104"/>
    </row>
    <row r="17" spans="1:24">
      <c r="A17" s="549" t="s">
        <v>376</v>
      </c>
      <c r="B17" s="552"/>
      <c r="C17" s="552"/>
      <c r="D17" s="552"/>
      <c r="E17" s="552"/>
      <c r="F17" s="552"/>
      <c r="G17" s="552"/>
      <c r="H17" s="552"/>
      <c r="I17" s="552"/>
      <c r="J17" s="552"/>
      <c r="K17" s="552"/>
      <c r="L17" s="552"/>
      <c r="M17" s="552"/>
      <c r="N17" s="552"/>
      <c r="O17" s="552"/>
      <c r="P17" s="552"/>
      <c r="Q17" s="552"/>
      <c r="R17" s="552"/>
      <c r="S17" s="552"/>
      <c r="T17" s="552"/>
      <c r="U17" s="552"/>
      <c r="V17" s="552"/>
      <c r="W17" s="552"/>
      <c r="X17" s="552"/>
    </row>
    <row r="18" spans="1:24">
      <c r="A18" s="551" t="s">
        <v>492</v>
      </c>
      <c r="B18" s="104">
        <v>23.747730000000001</v>
      </c>
      <c r="C18" s="104">
        <v>23.292580000000001</v>
      </c>
      <c r="D18" s="104">
        <v>22.840979999999998</v>
      </c>
      <c r="E18" s="104">
        <v>22.392969999999998</v>
      </c>
      <c r="F18" s="104">
        <v>21.948599999999999</v>
      </c>
      <c r="G18" s="104">
        <v>21.507950000000001</v>
      </c>
      <c r="H18" s="104">
        <v>21.08914</v>
      </c>
      <c r="I18" s="104">
        <v>20.678809999999999</v>
      </c>
      <c r="J18" s="104">
        <v>20.27693</v>
      </c>
      <c r="K18" s="104">
        <v>19.883590000000002</v>
      </c>
      <c r="L18" s="104">
        <v>19.498729999999998</v>
      </c>
      <c r="M18" s="104">
        <v>19.122450000000001</v>
      </c>
      <c r="N18" s="104">
        <v>18.754670000000001</v>
      </c>
      <c r="O18" s="104">
        <v>18.39536</v>
      </c>
      <c r="P18" s="104">
        <v>18.044589999999999</v>
      </c>
      <c r="Q18" s="104">
        <v>17.702279999999998</v>
      </c>
      <c r="R18" s="104">
        <v>17.368400000000001</v>
      </c>
      <c r="S18" s="104">
        <v>17.042840000000002</v>
      </c>
      <c r="T18" s="104">
        <v>16.725629999999999</v>
      </c>
      <c r="U18" s="104">
        <v>16.41666</v>
      </c>
      <c r="V18" s="104">
        <v>16.115860000000001</v>
      </c>
      <c r="W18" s="104">
        <v>16.146170000000001</v>
      </c>
      <c r="X18" s="104">
        <v>16.174469999999999</v>
      </c>
    </row>
    <row r="19" spans="1:24">
      <c r="A19" s="551" t="s">
        <v>487</v>
      </c>
      <c r="B19" s="104">
        <v>23.793199999999999</v>
      </c>
      <c r="C19" s="104">
        <v>23.203240000000001</v>
      </c>
      <c r="D19" s="104">
        <v>22.613289999999999</v>
      </c>
      <c r="E19" s="104">
        <v>22.023340000000001</v>
      </c>
      <c r="F19" s="104">
        <v>21.433389999999999</v>
      </c>
      <c r="G19" s="104">
        <v>20.843430000000001</v>
      </c>
      <c r="H19" s="104">
        <v>20.166340000000002</v>
      </c>
      <c r="I19" s="104">
        <v>19.494330000000001</v>
      </c>
      <c r="J19" s="104">
        <v>18.827390000000001</v>
      </c>
      <c r="K19" s="104">
        <v>18.165520000000001</v>
      </c>
      <c r="L19" s="104">
        <v>17.50874</v>
      </c>
      <c r="M19" s="104">
        <v>16.857030000000002</v>
      </c>
      <c r="N19" s="104">
        <v>16.21039</v>
      </c>
      <c r="O19" s="104">
        <v>15.56884</v>
      </c>
      <c r="P19" s="104">
        <v>14.932359999999999</v>
      </c>
      <c r="Q19" s="104">
        <v>14.30095</v>
      </c>
      <c r="R19" s="104">
        <v>13.674620000000001</v>
      </c>
      <c r="S19" s="104">
        <v>13.053369999999999</v>
      </c>
      <c r="T19" s="104">
        <v>12.437200000000001</v>
      </c>
      <c r="U19" s="104">
        <v>11.8261</v>
      </c>
      <c r="V19" s="104">
        <v>11.220079999999999</v>
      </c>
      <c r="W19" s="104">
        <v>11.220079999999999</v>
      </c>
      <c r="X19" s="104">
        <v>11.220079999999999</v>
      </c>
    </row>
    <row r="20" spans="1:24">
      <c r="A20" s="551" t="s">
        <v>488</v>
      </c>
      <c r="B20" s="104">
        <v>23.66375</v>
      </c>
      <c r="C20" s="104">
        <v>23.454270000000001</v>
      </c>
      <c r="D20" s="104">
        <v>23.244789999999998</v>
      </c>
      <c r="E20" s="104">
        <v>23.035319999999999</v>
      </c>
      <c r="F20" s="104">
        <v>22.825839999999999</v>
      </c>
      <c r="G20" s="104">
        <v>22.61637</v>
      </c>
      <c r="H20" s="104">
        <v>22.596609999999998</v>
      </c>
      <c r="I20" s="104">
        <v>22.5733</v>
      </c>
      <c r="J20" s="104">
        <v>22.54644</v>
      </c>
      <c r="K20" s="104">
        <v>22.51604</v>
      </c>
      <c r="L20" s="104">
        <v>22.482089999999999</v>
      </c>
      <c r="M20" s="104">
        <v>22.444600000000001</v>
      </c>
      <c r="N20" s="104">
        <v>22.403559999999999</v>
      </c>
      <c r="O20" s="104">
        <v>22.358969999999999</v>
      </c>
      <c r="P20" s="104">
        <v>22.310829999999999</v>
      </c>
      <c r="Q20" s="104">
        <v>22.259139999999999</v>
      </c>
      <c r="R20" s="104">
        <v>22.20391</v>
      </c>
      <c r="S20" s="104">
        <v>22.145130000000002</v>
      </c>
      <c r="T20" s="104">
        <v>22.082809999999998</v>
      </c>
      <c r="U20" s="104">
        <v>22.016929999999999</v>
      </c>
      <c r="V20" s="104">
        <v>21.947510000000001</v>
      </c>
      <c r="W20" s="104">
        <v>21.87454</v>
      </c>
      <c r="X20" s="104">
        <v>21.798030000000001</v>
      </c>
    </row>
    <row r="21" spans="1:24">
      <c r="A21" s="549" t="s">
        <v>258</v>
      </c>
      <c r="B21" s="552"/>
      <c r="C21" s="552"/>
      <c r="D21" s="552"/>
      <c r="E21" s="552"/>
      <c r="F21" s="552"/>
      <c r="G21" s="552"/>
      <c r="H21" s="552"/>
      <c r="I21" s="552"/>
      <c r="J21" s="552"/>
      <c r="K21" s="552"/>
      <c r="L21" s="552"/>
      <c r="M21" s="552"/>
      <c r="N21" s="552"/>
      <c r="O21" s="552"/>
      <c r="P21" s="552"/>
      <c r="Q21" s="552"/>
      <c r="R21" s="552"/>
      <c r="S21" s="552"/>
      <c r="T21" s="552"/>
      <c r="U21" s="552"/>
      <c r="V21" s="552"/>
      <c r="W21" s="552"/>
      <c r="X21" s="552"/>
    </row>
    <row r="22" spans="1:24">
      <c r="A22" s="551" t="s">
        <v>492</v>
      </c>
      <c r="B22" s="104">
        <v>48.730269999999997</v>
      </c>
      <c r="C22" s="104">
        <v>49.249839999999999</v>
      </c>
      <c r="D22" s="104">
        <v>49.980350000000001</v>
      </c>
      <c r="E22" s="104">
        <v>50.728760000000001</v>
      </c>
      <c r="F22" s="104">
        <v>51.494770000000003</v>
      </c>
      <c r="G22" s="104">
        <v>52.278910000000003</v>
      </c>
      <c r="H22" s="104">
        <v>53.080880000000001</v>
      </c>
      <c r="I22" s="104">
        <v>53.905250000000002</v>
      </c>
      <c r="J22" s="104">
        <v>54.767800000000001</v>
      </c>
      <c r="K22" s="104">
        <v>55.633629999999997</v>
      </c>
      <c r="L22" s="104">
        <v>56.502580000000002</v>
      </c>
      <c r="M22" s="104">
        <v>57.374490000000002</v>
      </c>
      <c r="N22" s="104">
        <v>58.250010000000003</v>
      </c>
      <c r="O22" s="104">
        <v>59.131270000000001</v>
      </c>
      <c r="P22" s="104">
        <v>60.0182</v>
      </c>
      <c r="Q22" s="104">
        <v>60.910649999999997</v>
      </c>
      <c r="R22" s="104">
        <v>61.807769999999998</v>
      </c>
      <c r="S22" s="104">
        <v>62.709060000000001</v>
      </c>
      <c r="T22" s="104">
        <v>63.613819999999997</v>
      </c>
      <c r="U22" s="104">
        <v>64.521429999999995</v>
      </c>
      <c r="V22" s="104">
        <v>64.48912</v>
      </c>
      <c r="W22" s="104">
        <v>64.455439999999996</v>
      </c>
      <c r="X22" s="104">
        <v>64.420230000000004</v>
      </c>
    </row>
    <row r="23" spans="1:24">
      <c r="A23" s="551" t="s">
        <v>487</v>
      </c>
      <c r="B23" s="104">
        <v>43.560630000000003</v>
      </c>
      <c r="C23" s="104">
        <v>44.271839999999997</v>
      </c>
      <c r="D23" s="104">
        <v>45.487760000000002</v>
      </c>
      <c r="E23" s="104">
        <v>46.719630000000002</v>
      </c>
      <c r="F23" s="104">
        <v>47.967469999999999</v>
      </c>
      <c r="G23" s="104">
        <v>49.231259999999999</v>
      </c>
      <c r="H23" s="104">
        <v>50.511020000000002</v>
      </c>
      <c r="I23" s="104">
        <v>51.806730000000002</v>
      </c>
      <c r="J23" s="104">
        <v>53.118409999999997</v>
      </c>
      <c r="K23" s="104">
        <v>54.446040000000004</v>
      </c>
      <c r="L23" s="104">
        <v>55.789630000000002</v>
      </c>
      <c r="M23" s="104">
        <v>57.149180000000001</v>
      </c>
      <c r="N23" s="104">
        <v>58.52469</v>
      </c>
      <c r="O23" s="104">
        <v>59.916159999999998</v>
      </c>
      <c r="P23" s="104">
        <v>61.323590000000003</v>
      </c>
      <c r="Q23" s="104">
        <v>62.746980000000001</v>
      </c>
      <c r="R23" s="104">
        <v>64.186329999999998</v>
      </c>
      <c r="S23" s="104">
        <v>65.641639999999995</v>
      </c>
      <c r="T23" s="104">
        <v>67.112909999999999</v>
      </c>
      <c r="U23" s="104">
        <v>68.600139999999996</v>
      </c>
      <c r="V23" s="104">
        <v>68.600139999999996</v>
      </c>
      <c r="W23" s="104">
        <v>68.600139999999996</v>
      </c>
      <c r="X23" s="104">
        <v>68.600139999999996</v>
      </c>
    </row>
    <row r="24" spans="1:24">
      <c r="A24" s="551" t="s">
        <v>488</v>
      </c>
      <c r="B24" s="104">
        <v>66.348420000000004</v>
      </c>
      <c r="C24" s="104">
        <v>66.342320000000001</v>
      </c>
      <c r="D24" s="104">
        <v>65.521590000000003</v>
      </c>
      <c r="E24" s="104">
        <v>64.701009999999997</v>
      </c>
      <c r="F24" s="104">
        <v>63.880580000000002</v>
      </c>
      <c r="G24" s="104">
        <v>63.060299999999998</v>
      </c>
      <c r="H24" s="104">
        <v>62.240160000000003</v>
      </c>
      <c r="I24" s="104">
        <v>61.420180000000002</v>
      </c>
      <c r="J24" s="104">
        <v>60.600349999999999</v>
      </c>
      <c r="K24" s="104">
        <v>59.780670000000001</v>
      </c>
      <c r="L24" s="104">
        <v>58.961129999999997</v>
      </c>
      <c r="M24" s="104">
        <v>58.141750000000002</v>
      </c>
      <c r="N24" s="104">
        <v>57.322519999999997</v>
      </c>
      <c r="O24" s="104">
        <v>56.503430000000002</v>
      </c>
      <c r="P24" s="104">
        <v>55.6845</v>
      </c>
      <c r="Q24" s="104">
        <v>54.86571</v>
      </c>
      <c r="R24" s="104">
        <v>54.047080000000001</v>
      </c>
      <c r="S24" s="104">
        <v>53.228589999999997</v>
      </c>
      <c r="T24" s="104">
        <v>52.410260000000001</v>
      </c>
      <c r="U24" s="104">
        <v>51.59207</v>
      </c>
      <c r="V24" s="104">
        <v>51.59207</v>
      </c>
      <c r="W24" s="104">
        <v>51.59207</v>
      </c>
      <c r="X24" s="104">
        <v>51.59207</v>
      </c>
    </row>
    <row r="25" spans="1:24">
      <c r="A25" s="549" t="s">
        <v>11</v>
      </c>
      <c r="B25" s="552"/>
      <c r="C25" s="552"/>
      <c r="D25" s="552"/>
      <c r="E25" s="552"/>
      <c r="F25" s="552"/>
      <c r="G25" s="552"/>
      <c r="H25" s="552"/>
      <c r="I25" s="552"/>
      <c r="J25" s="552"/>
      <c r="K25" s="552"/>
      <c r="L25" s="552"/>
      <c r="M25" s="552"/>
      <c r="N25" s="552"/>
      <c r="O25" s="552"/>
      <c r="P25" s="552"/>
      <c r="Q25" s="552"/>
      <c r="R25" s="552"/>
      <c r="S25" s="552"/>
      <c r="T25" s="552"/>
      <c r="U25" s="552"/>
      <c r="V25" s="552"/>
      <c r="W25" s="552"/>
      <c r="X25" s="552"/>
    </row>
    <row r="26" spans="1:24">
      <c r="A26" s="551" t="s">
        <v>492</v>
      </c>
      <c r="B26" s="104">
        <v>8.0508100000000002</v>
      </c>
      <c r="C26" s="104">
        <v>10.41389</v>
      </c>
      <c r="D26" s="104">
        <v>12.767160000000001</v>
      </c>
      <c r="E26" s="104">
        <v>15.065989999999999</v>
      </c>
      <c r="F26" s="104">
        <v>17.340019999999999</v>
      </c>
      <c r="G26" s="104">
        <v>19.588570000000001</v>
      </c>
      <c r="H26" s="104">
        <v>21.81185</v>
      </c>
      <c r="I26" s="104">
        <v>24.001080000000002</v>
      </c>
      <c r="J26" s="104">
        <v>26.166519999999998</v>
      </c>
      <c r="K26" s="104">
        <v>28.307880000000001</v>
      </c>
      <c r="L26" s="104">
        <v>30.4253</v>
      </c>
      <c r="M26" s="104">
        <v>32.518659999999997</v>
      </c>
      <c r="N26" s="104">
        <v>34.58343</v>
      </c>
      <c r="O26" s="104">
        <v>36.626440000000002</v>
      </c>
      <c r="P26" s="104">
        <v>38.647730000000003</v>
      </c>
      <c r="Q26" s="104">
        <v>40.647309999999997</v>
      </c>
      <c r="R26" s="104">
        <v>42.625149999999998</v>
      </c>
      <c r="S26" s="104">
        <v>44.581299999999999</v>
      </c>
      <c r="T26" s="104">
        <v>46.515599999999999</v>
      </c>
      <c r="U26" s="104">
        <v>48.42792</v>
      </c>
      <c r="V26" s="104">
        <v>50.318080000000002</v>
      </c>
      <c r="W26" s="104">
        <v>50.298870000000001</v>
      </c>
      <c r="X26" s="104">
        <v>50.27919</v>
      </c>
    </row>
    <row r="27" spans="1:24">
      <c r="A27" s="551" t="s">
        <v>487</v>
      </c>
      <c r="B27" s="104">
        <v>4.8409700000000004</v>
      </c>
      <c r="C27" s="104">
        <v>7.3386500000000003</v>
      </c>
      <c r="D27" s="104">
        <v>9.8363300000000002</v>
      </c>
      <c r="E27" s="104">
        <v>12.29345</v>
      </c>
      <c r="F27" s="104">
        <v>14.73415</v>
      </c>
      <c r="G27" s="104">
        <v>17.158429999999999</v>
      </c>
      <c r="H27" s="104">
        <v>19.566279999999999</v>
      </c>
      <c r="I27" s="104">
        <v>21.957709999999999</v>
      </c>
      <c r="J27" s="104">
        <v>24.332709999999999</v>
      </c>
      <c r="K27" s="104">
        <v>26.691289999999999</v>
      </c>
      <c r="L27" s="104">
        <v>29.033449999999998</v>
      </c>
      <c r="M27" s="104">
        <v>31.359179999999999</v>
      </c>
      <c r="N27" s="104">
        <v>33.668480000000002</v>
      </c>
      <c r="O27" s="104">
        <v>35.961370000000002</v>
      </c>
      <c r="P27" s="104">
        <v>38.237819999999999</v>
      </c>
      <c r="Q27" s="104">
        <v>40.497860000000003</v>
      </c>
      <c r="R27" s="104">
        <v>42.74147</v>
      </c>
      <c r="S27" s="104">
        <v>44.968649999999997</v>
      </c>
      <c r="T27" s="104">
        <v>47.179409999999997</v>
      </c>
      <c r="U27" s="104">
        <v>49.373750000000001</v>
      </c>
      <c r="V27" s="104">
        <v>51.551659999999998</v>
      </c>
      <c r="W27" s="104">
        <v>51.551659999999998</v>
      </c>
      <c r="X27" s="104">
        <v>51.551659999999998</v>
      </c>
    </row>
    <row r="28" spans="1:24">
      <c r="A28" s="551" t="s">
        <v>488</v>
      </c>
      <c r="B28" s="104">
        <v>21.26127</v>
      </c>
      <c r="C28" s="104">
        <v>22.663499999999999</v>
      </c>
      <c r="D28" s="104">
        <v>24.065719999999999</v>
      </c>
      <c r="E28" s="104">
        <v>25.410440000000001</v>
      </c>
      <c r="F28" s="104">
        <v>26.748840000000001</v>
      </c>
      <c r="G28" s="104">
        <v>28.0809</v>
      </c>
      <c r="H28" s="104">
        <v>29.40663</v>
      </c>
      <c r="I28" s="104">
        <v>30.726019999999998</v>
      </c>
      <c r="J28" s="104">
        <v>32.039090000000002</v>
      </c>
      <c r="K28" s="104">
        <v>33.345820000000003</v>
      </c>
      <c r="L28" s="104">
        <v>34.646230000000003</v>
      </c>
      <c r="M28" s="104">
        <v>35.940300000000001</v>
      </c>
      <c r="N28" s="104">
        <v>37.22804</v>
      </c>
      <c r="O28" s="104">
        <v>38.509439999999998</v>
      </c>
      <c r="P28" s="104">
        <v>39.784520000000001</v>
      </c>
      <c r="Q28" s="104">
        <v>41.053269999999998</v>
      </c>
      <c r="R28" s="104">
        <v>42.31568</v>
      </c>
      <c r="S28" s="104">
        <v>43.571759999999998</v>
      </c>
      <c r="T28" s="104">
        <v>44.821510000000004</v>
      </c>
      <c r="U28" s="104">
        <v>46.064929999999997</v>
      </c>
      <c r="V28" s="104">
        <v>47.302019999999999</v>
      </c>
      <c r="W28" s="104">
        <v>47.302019999999999</v>
      </c>
      <c r="X28" s="104">
        <v>47.302019999999999</v>
      </c>
    </row>
    <row r="29" spans="1:24">
      <c r="A29" s="549" t="s">
        <v>10</v>
      </c>
      <c r="B29" s="552"/>
      <c r="C29" s="552"/>
      <c r="D29" s="552"/>
      <c r="E29" s="552"/>
      <c r="F29" s="552"/>
      <c r="G29" s="552"/>
      <c r="H29" s="552"/>
      <c r="I29" s="552"/>
      <c r="J29" s="552"/>
      <c r="K29" s="552"/>
      <c r="L29" s="552"/>
      <c r="M29" s="552"/>
      <c r="N29" s="552"/>
      <c r="O29" s="552"/>
      <c r="P29" s="552"/>
      <c r="Q29" s="552"/>
      <c r="R29" s="552"/>
      <c r="S29" s="552"/>
      <c r="T29" s="552"/>
      <c r="U29" s="552"/>
      <c r="V29" s="552"/>
      <c r="W29" s="552"/>
      <c r="X29" s="552"/>
    </row>
    <row r="30" spans="1:24">
      <c r="A30" s="551" t="s">
        <v>486</v>
      </c>
      <c r="B30" s="104">
        <v>3.8245200000000001</v>
      </c>
      <c r="C30" s="104">
        <v>4.2762399999999996</v>
      </c>
      <c r="D30" s="104">
        <v>4.7290200000000002</v>
      </c>
      <c r="E30" s="104">
        <v>5.18344</v>
      </c>
      <c r="F30" s="104">
        <v>5.6387900000000002</v>
      </c>
      <c r="G30" s="104">
        <v>6.1211700000000002</v>
      </c>
      <c r="H30" s="104">
        <v>6.6062599999999998</v>
      </c>
      <c r="I30" s="104">
        <v>7.0940500000000002</v>
      </c>
      <c r="J30" s="104">
        <v>7.5847699999999998</v>
      </c>
      <c r="K30" s="104">
        <v>8.0780899999999995</v>
      </c>
      <c r="L30" s="104">
        <v>8.57423</v>
      </c>
      <c r="M30" s="104">
        <v>9.0731699999999993</v>
      </c>
      <c r="N30" s="104">
        <v>9.57498</v>
      </c>
      <c r="O30" s="104">
        <v>10.079610000000001</v>
      </c>
      <c r="P30" s="104">
        <v>10.58723</v>
      </c>
      <c r="Q30" s="104">
        <v>11.0977</v>
      </c>
      <c r="R30" s="104">
        <v>11.61117</v>
      </c>
      <c r="S30" s="104">
        <v>12.127599999999999</v>
      </c>
      <c r="T30" s="104">
        <v>12.64705</v>
      </c>
      <c r="U30" s="104">
        <v>13.16934</v>
      </c>
      <c r="V30" s="104">
        <v>13.694739999999999</v>
      </c>
      <c r="W30" s="104">
        <v>14.22297</v>
      </c>
      <c r="X30" s="104">
        <v>14.754289999999999</v>
      </c>
    </row>
    <row r="31" spans="1:24">
      <c r="A31" s="551" t="s">
        <v>487</v>
      </c>
      <c r="B31" s="104">
        <v>1.8998699999999999</v>
      </c>
      <c r="C31" s="104">
        <v>2.2853400000000001</v>
      </c>
      <c r="D31" s="104">
        <v>2.6708099999999999</v>
      </c>
      <c r="E31" s="104">
        <v>3.0534599999999998</v>
      </c>
      <c r="F31" s="104">
        <v>3.4353799999999999</v>
      </c>
      <c r="G31" s="104">
        <v>3.8166000000000002</v>
      </c>
      <c r="H31" s="104">
        <v>4.1970999999999998</v>
      </c>
      <c r="I31" s="104">
        <v>4.5768899999999997</v>
      </c>
      <c r="J31" s="104">
        <v>4.9559600000000001</v>
      </c>
      <c r="K31" s="104">
        <v>5.33432</v>
      </c>
      <c r="L31" s="104">
        <v>5.7119600000000004</v>
      </c>
      <c r="M31" s="104">
        <v>6.0888999999999998</v>
      </c>
      <c r="N31" s="104">
        <v>6.4651100000000001</v>
      </c>
      <c r="O31" s="104">
        <v>6.8406200000000004</v>
      </c>
      <c r="P31" s="104">
        <v>7.2154100000000003</v>
      </c>
      <c r="Q31" s="104">
        <v>7.5894899999999996</v>
      </c>
      <c r="R31" s="104">
        <v>7.9628500000000004</v>
      </c>
      <c r="S31" s="104">
        <v>8.3354999999999997</v>
      </c>
      <c r="T31" s="104">
        <v>8.7074400000000001</v>
      </c>
      <c r="U31" s="104">
        <v>9.0786599999999993</v>
      </c>
      <c r="V31" s="104">
        <v>9.4491700000000005</v>
      </c>
      <c r="W31" s="104">
        <v>9.8189600000000006</v>
      </c>
      <c r="X31" s="104">
        <v>10.188040000000001</v>
      </c>
    </row>
    <row r="32" spans="1:24">
      <c r="A32" s="551" t="s">
        <v>488</v>
      </c>
      <c r="B32" s="104">
        <v>8.9963999999999995</v>
      </c>
      <c r="C32" s="104">
        <v>9.5537600000000005</v>
      </c>
      <c r="D32" s="104">
        <v>10.11111</v>
      </c>
      <c r="E32" s="104">
        <v>10.67798</v>
      </c>
      <c r="F32" s="104">
        <v>11.245850000000001</v>
      </c>
      <c r="G32" s="104">
        <v>11.81471</v>
      </c>
      <c r="H32" s="104">
        <v>12.38456</v>
      </c>
      <c r="I32" s="104">
        <v>12.955410000000001</v>
      </c>
      <c r="J32" s="104">
        <v>13.52725</v>
      </c>
      <c r="K32" s="104">
        <v>14.10009</v>
      </c>
      <c r="L32" s="104">
        <v>14.673920000000001</v>
      </c>
      <c r="M32" s="104">
        <v>15.24874</v>
      </c>
      <c r="N32" s="104">
        <v>15.82456</v>
      </c>
      <c r="O32" s="104">
        <v>16.40137</v>
      </c>
      <c r="P32" s="104">
        <v>16.979179999999999</v>
      </c>
      <c r="Q32" s="104">
        <v>17.557980000000001</v>
      </c>
      <c r="R32" s="104">
        <v>18.13777</v>
      </c>
      <c r="S32" s="104">
        <v>18.71856</v>
      </c>
      <c r="T32" s="104">
        <v>19.300350000000002</v>
      </c>
      <c r="U32" s="104">
        <v>19.883130000000001</v>
      </c>
      <c r="V32" s="104">
        <v>20.466899999999999</v>
      </c>
      <c r="W32" s="104">
        <v>21.051659999999998</v>
      </c>
      <c r="X32" s="104">
        <v>21.637419999999999</v>
      </c>
    </row>
    <row r="33" spans="1:24">
      <c r="A33" s="549" t="s">
        <v>9</v>
      </c>
      <c r="B33" s="552"/>
      <c r="C33" s="552"/>
      <c r="D33" s="552"/>
      <c r="E33" s="552"/>
      <c r="F33" s="552"/>
      <c r="G33" s="552"/>
      <c r="H33" s="552"/>
      <c r="I33" s="552"/>
      <c r="J33" s="552"/>
      <c r="K33" s="552"/>
      <c r="L33" s="552"/>
      <c r="M33" s="552"/>
      <c r="N33" s="552"/>
      <c r="O33" s="552"/>
      <c r="P33" s="552"/>
      <c r="Q33" s="552"/>
      <c r="R33" s="552"/>
      <c r="S33" s="552"/>
      <c r="T33" s="552"/>
      <c r="U33" s="552"/>
      <c r="V33" s="552"/>
      <c r="W33" s="552"/>
      <c r="X33" s="552"/>
    </row>
    <row r="34" spans="1:24">
      <c r="A34" s="551" t="s">
        <v>492</v>
      </c>
      <c r="B34" s="104">
        <v>9.3511900000000008</v>
      </c>
      <c r="C34" s="104">
        <v>9.3530300000000004</v>
      </c>
      <c r="D34" s="104">
        <v>9.3548100000000005</v>
      </c>
      <c r="E34" s="104">
        <v>9.3567</v>
      </c>
      <c r="F34" s="104">
        <v>9.3585399999999996</v>
      </c>
      <c r="G34" s="104">
        <v>11.64302</v>
      </c>
      <c r="H34" s="104">
        <v>13.91952</v>
      </c>
      <c r="I34" s="104">
        <v>16.188189999999999</v>
      </c>
      <c r="J34" s="104">
        <v>18.448869999999999</v>
      </c>
      <c r="K34" s="104">
        <v>20.702999999999999</v>
      </c>
      <c r="L34" s="104">
        <v>22.950220000000002</v>
      </c>
      <c r="M34" s="104">
        <v>25.190249999999999</v>
      </c>
      <c r="N34" s="104">
        <v>27.422599999999999</v>
      </c>
      <c r="O34" s="104">
        <v>29.64706</v>
      </c>
      <c r="P34" s="104">
        <v>31.863060000000001</v>
      </c>
      <c r="Q34" s="104">
        <v>34.070399999999999</v>
      </c>
      <c r="R34" s="104">
        <v>36.26849</v>
      </c>
      <c r="S34" s="104">
        <v>38.457070000000002</v>
      </c>
      <c r="T34" s="104">
        <v>40.635669999999998</v>
      </c>
      <c r="U34" s="104">
        <v>42.803840000000001</v>
      </c>
      <c r="V34" s="104">
        <v>44.961150000000004</v>
      </c>
      <c r="W34" s="104">
        <v>47.107129999999998</v>
      </c>
      <c r="X34" s="104">
        <v>49.241289999999999</v>
      </c>
    </row>
    <row r="35" spans="1:24">
      <c r="A35" s="551" t="s">
        <v>487</v>
      </c>
      <c r="B35" s="104">
        <v>6.8056700000000001</v>
      </c>
      <c r="C35" s="104">
        <v>6.7969299999999997</v>
      </c>
      <c r="D35" s="104">
        <v>6.7881900000000002</v>
      </c>
      <c r="E35" s="104">
        <v>6.7794400000000001</v>
      </c>
      <c r="F35" s="104">
        <v>6.7706999999999997</v>
      </c>
      <c r="G35" s="104">
        <v>9.1984100000000009</v>
      </c>
      <c r="H35" s="104">
        <v>11.619820000000001</v>
      </c>
      <c r="I35" s="104">
        <v>14.03492</v>
      </c>
      <c r="J35" s="104">
        <v>16.443729999999999</v>
      </c>
      <c r="K35" s="104">
        <v>18.846240000000002</v>
      </c>
      <c r="L35" s="104">
        <v>21.242439999999998</v>
      </c>
      <c r="M35" s="104">
        <v>23.632339999999999</v>
      </c>
      <c r="N35" s="104">
        <v>26.01595</v>
      </c>
      <c r="O35" s="104">
        <v>28.393249999999998</v>
      </c>
      <c r="P35" s="104">
        <v>30.764250000000001</v>
      </c>
      <c r="Q35" s="104">
        <v>33.128950000000003</v>
      </c>
      <c r="R35" s="104">
        <v>35.487349999999999</v>
      </c>
      <c r="S35" s="104">
        <v>37.839449999999999</v>
      </c>
      <c r="T35" s="104">
        <v>40.185250000000003</v>
      </c>
      <c r="U35" s="104">
        <v>42.524749999999997</v>
      </c>
      <c r="V35" s="104">
        <v>44.857939999999999</v>
      </c>
      <c r="W35" s="104">
        <v>47.184840000000001</v>
      </c>
      <c r="X35" s="104">
        <v>49.505429999999997</v>
      </c>
    </row>
    <row r="36" spans="1:24">
      <c r="A36" s="551" t="s">
        <v>488</v>
      </c>
      <c r="B36" s="104">
        <v>24.2288</v>
      </c>
      <c r="C36" s="104">
        <v>24.187709999999999</v>
      </c>
      <c r="D36" s="104">
        <v>24.146629999999998</v>
      </c>
      <c r="E36" s="104">
        <v>24.105550000000001</v>
      </c>
      <c r="F36" s="104">
        <v>24.06446</v>
      </c>
      <c r="G36" s="104">
        <v>25.437339999999999</v>
      </c>
      <c r="H36" s="104">
        <v>26.80538</v>
      </c>
      <c r="I36" s="104">
        <v>28.168589999999998</v>
      </c>
      <c r="J36" s="104">
        <v>29.526959999999999</v>
      </c>
      <c r="K36" s="104">
        <v>30.880490000000002</v>
      </c>
      <c r="L36" s="104">
        <v>32.229179999999999</v>
      </c>
      <c r="M36" s="104">
        <v>33.573039999999999</v>
      </c>
      <c r="N36" s="104">
        <v>34.91207</v>
      </c>
      <c r="O36" s="104">
        <v>36.246259999999999</v>
      </c>
      <c r="P36" s="104">
        <v>37.575609999999998</v>
      </c>
      <c r="Q36" s="104">
        <v>38.900120000000001</v>
      </c>
      <c r="R36" s="104">
        <v>40.219799999999999</v>
      </c>
      <c r="S36" s="104">
        <v>41.534649999999999</v>
      </c>
      <c r="T36" s="104">
        <v>42.844650000000001</v>
      </c>
      <c r="U36" s="104">
        <v>44.149819999999998</v>
      </c>
      <c r="V36" s="104">
        <v>45.450159999999997</v>
      </c>
      <c r="W36" s="104">
        <v>46.745660000000001</v>
      </c>
      <c r="X36" s="104">
        <v>48.036320000000003</v>
      </c>
    </row>
    <row r="37" spans="1:24">
      <c r="A37" s="549" t="s">
        <v>8</v>
      </c>
      <c r="B37" s="552"/>
      <c r="C37" s="552"/>
      <c r="D37" s="552"/>
      <c r="E37" s="552"/>
      <c r="F37" s="552"/>
      <c r="G37" s="552"/>
      <c r="H37" s="552"/>
      <c r="I37" s="552"/>
      <c r="J37" s="552"/>
      <c r="K37" s="552"/>
      <c r="L37" s="552"/>
      <c r="M37" s="552"/>
      <c r="N37" s="552"/>
      <c r="O37" s="552"/>
      <c r="P37" s="552"/>
      <c r="Q37" s="552"/>
      <c r="R37" s="552"/>
      <c r="S37" s="552"/>
      <c r="T37" s="552"/>
      <c r="U37" s="552"/>
      <c r="V37" s="552"/>
      <c r="W37" s="552"/>
      <c r="X37" s="552"/>
    </row>
    <row r="38" spans="1:24">
      <c r="A38" s="551" t="s">
        <v>492</v>
      </c>
      <c r="B38" s="104">
        <v>90.079340000000002</v>
      </c>
      <c r="C38" s="104">
        <v>90.488389999999995</v>
      </c>
      <c r="D38" s="104">
        <v>90.898820000000001</v>
      </c>
      <c r="E38" s="104">
        <v>91.310659999999999</v>
      </c>
      <c r="F38" s="104">
        <v>91.723929999999996</v>
      </c>
      <c r="G38" s="104">
        <v>92.138639999999995</v>
      </c>
      <c r="H38" s="104">
        <v>92.554749999999999</v>
      </c>
      <c r="I38" s="104">
        <v>92.972300000000004</v>
      </c>
      <c r="J38" s="104">
        <v>93.391279999999995</v>
      </c>
      <c r="K38" s="104">
        <v>93.811700000000002</v>
      </c>
      <c r="L38" s="104">
        <v>94.23357</v>
      </c>
      <c r="M38" s="104">
        <v>94.656869999999998</v>
      </c>
      <c r="N38" s="104">
        <v>95.074479999999994</v>
      </c>
      <c r="O38" s="104">
        <v>95.478769999999997</v>
      </c>
      <c r="P38" s="104">
        <v>95.47363</v>
      </c>
      <c r="Q38" s="104">
        <v>95.468509999999995</v>
      </c>
      <c r="R38" s="104">
        <v>95.463549999999998</v>
      </c>
      <c r="S38" s="104">
        <v>95.458759999999998</v>
      </c>
      <c r="T38" s="104"/>
      <c r="U38" s="104"/>
      <c r="V38" s="104"/>
      <c r="W38" s="104"/>
      <c r="X38" s="104"/>
    </row>
    <row r="39" spans="1:24">
      <c r="A39" s="551" t="s">
        <v>487</v>
      </c>
      <c r="B39" s="104">
        <v>88.460890000000006</v>
      </c>
      <c r="C39" s="104">
        <v>88.9696</v>
      </c>
      <c r="D39" s="104">
        <v>89.479730000000004</v>
      </c>
      <c r="E39" s="104">
        <v>89.991280000000003</v>
      </c>
      <c r="F39" s="104">
        <v>90.504249999999999</v>
      </c>
      <c r="G39" s="104">
        <v>91.018630000000002</v>
      </c>
      <c r="H39" s="104">
        <v>91.53443</v>
      </c>
      <c r="I39" s="104">
        <v>92.051649999999995</v>
      </c>
      <c r="J39" s="104">
        <v>92.570279999999997</v>
      </c>
      <c r="K39" s="104">
        <v>93.090339999999998</v>
      </c>
      <c r="L39" s="104">
        <v>93.611810000000006</v>
      </c>
      <c r="M39" s="104">
        <v>94.134690000000006</v>
      </c>
      <c r="N39" s="104">
        <v>94.659000000000006</v>
      </c>
      <c r="O39" s="104">
        <v>95.184719999999999</v>
      </c>
      <c r="P39" s="104">
        <v>95.184719999999999</v>
      </c>
      <c r="Q39" s="104">
        <v>95.184719999999999</v>
      </c>
      <c r="R39" s="104">
        <v>95.184719999999999</v>
      </c>
      <c r="S39" s="104">
        <v>95.184719999999999</v>
      </c>
      <c r="T39" s="104"/>
      <c r="U39" s="104"/>
      <c r="V39" s="104"/>
      <c r="W39" s="104"/>
      <c r="X39" s="104"/>
    </row>
    <row r="40" spans="1:24">
      <c r="A40" s="551" t="s">
        <v>488</v>
      </c>
      <c r="B40" s="104">
        <v>92.253839999999997</v>
      </c>
      <c r="C40" s="104">
        <v>92.53828</v>
      </c>
      <c r="D40" s="104">
        <v>92.822940000000003</v>
      </c>
      <c r="E40" s="104">
        <v>93.107820000000004</v>
      </c>
      <c r="F40" s="104">
        <v>93.392910000000001</v>
      </c>
      <c r="G40" s="104">
        <v>93.678219999999996</v>
      </c>
      <c r="H40" s="104">
        <v>93.963750000000005</v>
      </c>
      <c r="I40" s="104">
        <v>94.249499999999998</v>
      </c>
      <c r="J40" s="104">
        <v>94.53546</v>
      </c>
      <c r="K40" s="104">
        <v>94.821640000000002</v>
      </c>
      <c r="L40" s="104">
        <v>95.108040000000003</v>
      </c>
      <c r="M40" s="104">
        <v>95.394649999999999</v>
      </c>
      <c r="N40" s="104">
        <v>95.664240000000007</v>
      </c>
      <c r="O40" s="104">
        <v>95.898060000000001</v>
      </c>
      <c r="P40" s="104">
        <v>95.887469999999993</v>
      </c>
      <c r="Q40" s="104">
        <v>95.87688</v>
      </c>
      <c r="R40" s="104">
        <v>95.866290000000006</v>
      </c>
      <c r="S40" s="104">
        <v>95.855710000000002</v>
      </c>
      <c r="T40" s="104">
        <v>95.845119999999994</v>
      </c>
      <c r="U40" s="104">
        <v>95.834540000000004</v>
      </c>
      <c r="V40" s="104">
        <v>95.82396</v>
      </c>
      <c r="W40" s="104">
        <v>95.813389999999998</v>
      </c>
      <c r="X40" s="104">
        <v>95.802809999999994</v>
      </c>
    </row>
    <row r="41" spans="1:24">
      <c r="A41" s="549" t="s">
        <v>6</v>
      </c>
      <c r="B41" s="552"/>
      <c r="C41" s="552"/>
      <c r="D41" s="552"/>
      <c r="E41" s="552"/>
      <c r="F41" s="552"/>
      <c r="G41" s="552"/>
      <c r="H41" s="552"/>
      <c r="I41" s="552"/>
      <c r="J41" s="552"/>
      <c r="K41" s="552"/>
      <c r="L41" s="552"/>
      <c r="M41" s="552"/>
      <c r="N41" s="552"/>
      <c r="O41" s="552"/>
      <c r="P41" s="552"/>
      <c r="Q41" s="552"/>
      <c r="R41" s="552"/>
      <c r="S41" s="552"/>
      <c r="T41" s="552"/>
      <c r="U41" s="552"/>
      <c r="V41" s="552"/>
      <c r="W41" s="552"/>
      <c r="X41" s="552"/>
    </row>
    <row r="42" spans="1:24">
      <c r="A42" s="551" t="s">
        <v>492</v>
      </c>
      <c r="B42" s="104">
        <v>10.230549999999999</v>
      </c>
      <c r="C42" s="104">
        <v>11.22601</v>
      </c>
      <c r="D42" s="104">
        <v>12.25726</v>
      </c>
      <c r="E42" s="104">
        <v>13.30231</v>
      </c>
      <c r="F42" s="104">
        <v>14.3614</v>
      </c>
      <c r="G42" s="104">
        <v>15.43416</v>
      </c>
      <c r="H42" s="104">
        <v>16.521159999999998</v>
      </c>
      <c r="I42" s="104">
        <v>17.621369999999999</v>
      </c>
      <c r="J42" s="104">
        <v>18.83024</v>
      </c>
      <c r="K42" s="104">
        <v>20.06456</v>
      </c>
      <c r="L42" s="104">
        <v>21.31701</v>
      </c>
      <c r="M42" s="104">
        <v>22.586770000000001</v>
      </c>
      <c r="N42" s="104">
        <v>23.873699999999999</v>
      </c>
      <c r="O42" s="104">
        <v>25.177659999999999</v>
      </c>
      <c r="P42" s="104">
        <v>26.49849</v>
      </c>
      <c r="Q42" s="104">
        <v>27.83605</v>
      </c>
      <c r="R42" s="104">
        <v>29.190169999999998</v>
      </c>
      <c r="S42" s="104">
        <v>30.56033</v>
      </c>
      <c r="T42" s="104">
        <v>31.946719999999999</v>
      </c>
      <c r="U42" s="104">
        <v>33.35031</v>
      </c>
      <c r="V42" s="104">
        <v>34.770580000000002</v>
      </c>
      <c r="W42" s="104">
        <v>36.07188</v>
      </c>
      <c r="X42" s="104">
        <v>37.379800000000003</v>
      </c>
    </row>
    <row r="43" spans="1:24">
      <c r="A43" s="551" t="s">
        <v>487</v>
      </c>
      <c r="B43" s="104">
        <v>1.7390300000000001</v>
      </c>
      <c r="C43" s="104">
        <v>2.5227499999999998</v>
      </c>
      <c r="D43" s="104">
        <v>3.3394900000000001</v>
      </c>
      <c r="E43" s="104">
        <v>4.1718900000000003</v>
      </c>
      <c r="F43" s="104">
        <v>5.0199299999999996</v>
      </c>
      <c r="G43" s="104">
        <v>5.8836199999999996</v>
      </c>
      <c r="H43" s="104">
        <v>6.7629599999999996</v>
      </c>
      <c r="I43" s="104">
        <v>7.6579499999999996</v>
      </c>
      <c r="J43" s="104">
        <v>8.5686</v>
      </c>
      <c r="K43" s="104">
        <v>9.4948899999999998</v>
      </c>
      <c r="L43" s="104">
        <v>10.43684</v>
      </c>
      <c r="M43" s="104">
        <v>11.39443</v>
      </c>
      <c r="N43" s="104">
        <v>12.36767</v>
      </c>
      <c r="O43" s="104">
        <v>13.35657</v>
      </c>
      <c r="P43" s="104">
        <v>14.36112</v>
      </c>
      <c r="Q43" s="104">
        <v>15.381309999999999</v>
      </c>
      <c r="R43" s="104">
        <v>16.417159999999999</v>
      </c>
      <c r="S43" s="104">
        <v>17.46865</v>
      </c>
      <c r="T43" s="104">
        <v>18.535799999999998</v>
      </c>
      <c r="U43" s="104">
        <v>19.618600000000001</v>
      </c>
      <c r="V43" s="104">
        <v>20.71705</v>
      </c>
      <c r="W43" s="104">
        <v>21.649450000000002</v>
      </c>
      <c r="X43" s="104">
        <v>22.581859999999999</v>
      </c>
    </row>
    <row r="44" spans="1:24">
      <c r="A44" s="551" t="s">
        <v>488</v>
      </c>
      <c r="B44" s="104">
        <v>30.921520000000001</v>
      </c>
      <c r="C44" s="104">
        <v>32.250039999999998</v>
      </c>
      <c r="D44" s="104">
        <v>33.613349999999997</v>
      </c>
      <c r="E44" s="104">
        <v>34.979419999999998</v>
      </c>
      <c r="F44" s="104">
        <v>36.348239999999997</v>
      </c>
      <c r="G44" s="104">
        <v>37.719810000000003</v>
      </c>
      <c r="H44" s="104">
        <v>39.09413</v>
      </c>
      <c r="I44" s="104">
        <v>40.471209999999999</v>
      </c>
      <c r="J44" s="104">
        <v>41.851039999999998</v>
      </c>
      <c r="K44" s="104">
        <v>43.233629999999998</v>
      </c>
      <c r="L44" s="104">
        <v>44.618960000000001</v>
      </c>
      <c r="M44" s="104">
        <v>46.00705</v>
      </c>
      <c r="N44" s="104">
        <v>47.3979</v>
      </c>
      <c r="O44" s="104">
        <v>48.791490000000003</v>
      </c>
      <c r="P44" s="104">
        <v>50.187840000000001</v>
      </c>
      <c r="Q44" s="104">
        <v>51.586950000000002</v>
      </c>
      <c r="R44" s="104">
        <v>52.988799999999998</v>
      </c>
      <c r="S44" s="104">
        <v>54.393410000000003</v>
      </c>
      <c r="T44" s="104">
        <v>55.80077</v>
      </c>
      <c r="U44" s="104">
        <v>57.210889999999999</v>
      </c>
      <c r="V44" s="104">
        <v>58.623759999999997</v>
      </c>
      <c r="W44" s="104">
        <v>59.978430000000003</v>
      </c>
      <c r="X44" s="104">
        <v>61.333109999999998</v>
      </c>
    </row>
    <row r="45" spans="1:24">
      <c r="A45" s="549" t="s">
        <v>25</v>
      </c>
      <c r="B45" s="552"/>
      <c r="C45" s="552"/>
      <c r="D45" s="552"/>
      <c r="E45" s="552"/>
      <c r="F45" s="552"/>
      <c r="G45" s="552"/>
      <c r="H45" s="552"/>
      <c r="I45" s="552"/>
      <c r="J45" s="552"/>
      <c r="K45" s="552"/>
      <c r="L45" s="552"/>
      <c r="M45" s="552"/>
      <c r="N45" s="552"/>
      <c r="O45" s="552"/>
      <c r="P45" s="552"/>
      <c r="Q45" s="552"/>
      <c r="R45" s="552"/>
      <c r="S45" s="552"/>
      <c r="T45" s="552"/>
      <c r="U45" s="552"/>
      <c r="V45" s="552"/>
      <c r="W45" s="552"/>
      <c r="X45" s="552"/>
    </row>
    <row r="46" spans="1:24">
      <c r="A46" s="551" t="s">
        <v>492</v>
      </c>
      <c r="B46" s="104">
        <v>28.055219999999998</v>
      </c>
      <c r="C46" s="104">
        <v>28.34986</v>
      </c>
      <c r="D46" s="104">
        <v>28.789809999999999</v>
      </c>
      <c r="E46" s="104">
        <v>29.248640000000002</v>
      </c>
      <c r="F46" s="104">
        <v>29.69821</v>
      </c>
      <c r="G46" s="104">
        <v>30.13608</v>
      </c>
      <c r="H46" s="104">
        <v>30.563279999999999</v>
      </c>
      <c r="I46" s="104">
        <v>30.978729999999999</v>
      </c>
      <c r="J46" s="104">
        <v>31.3826</v>
      </c>
      <c r="K46" s="104">
        <v>31.772320000000001</v>
      </c>
      <c r="L46" s="104">
        <v>32.15005</v>
      </c>
      <c r="M46" s="104">
        <v>32.513710000000003</v>
      </c>
      <c r="N46" s="104">
        <v>32.873620000000003</v>
      </c>
      <c r="O46" s="104">
        <v>33.219059999999999</v>
      </c>
      <c r="P46" s="104">
        <v>33.549889999999998</v>
      </c>
      <c r="Q46" s="104">
        <v>33.86497</v>
      </c>
      <c r="R46" s="104">
        <v>34.158670000000001</v>
      </c>
      <c r="S46" s="104">
        <v>34.430109999999999</v>
      </c>
      <c r="T46" s="104">
        <v>34.679749999999999</v>
      </c>
      <c r="U46" s="104">
        <v>34.960769999999997</v>
      </c>
      <c r="V46" s="104">
        <v>35.259970000000003</v>
      </c>
      <c r="W46" s="104">
        <v>35.553420000000003</v>
      </c>
      <c r="X46" s="104">
        <v>35.840539999999997</v>
      </c>
    </row>
    <row r="47" spans="1:24">
      <c r="A47" s="551" t="s">
        <v>487</v>
      </c>
      <c r="B47" s="104">
        <v>13.016209999999999</v>
      </c>
      <c r="C47" s="104">
        <v>13.354480000000001</v>
      </c>
      <c r="D47" s="104">
        <v>13.6935</v>
      </c>
      <c r="E47" s="104">
        <v>14.033289999999999</v>
      </c>
      <c r="F47" s="104">
        <v>14.37384</v>
      </c>
      <c r="G47" s="104">
        <v>14.71515</v>
      </c>
      <c r="H47" s="104">
        <v>15.057219999999999</v>
      </c>
      <c r="I47" s="104">
        <v>15.400040000000001</v>
      </c>
      <c r="J47" s="104">
        <v>15.74363</v>
      </c>
      <c r="K47" s="104">
        <v>16.087980000000002</v>
      </c>
      <c r="L47" s="104">
        <v>16.43308</v>
      </c>
      <c r="M47" s="104">
        <v>16.778949999999998</v>
      </c>
      <c r="N47" s="104">
        <v>17.12557</v>
      </c>
      <c r="O47" s="104">
        <v>17.47296</v>
      </c>
      <c r="P47" s="104">
        <v>17.821100000000001</v>
      </c>
      <c r="Q47" s="104">
        <v>18.170010000000001</v>
      </c>
      <c r="R47" s="104">
        <v>18.519670000000001</v>
      </c>
      <c r="S47" s="104">
        <v>18.870090000000001</v>
      </c>
      <c r="T47" s="104">
        <v>19.22128</v>
      </c>
      <c r="U47" s="104">
        <v>19.55068</v>
      </c>
      <c r="V47" s="104">
        <v>19.55068</v>
      </c>
      <c r="W47" s="104">
        <v>19.55068</v>
      </c>
      <c r="X47" s="104">
        <v>19.55068</v>
      </c>
    </row>
    <row r="48" spans="1:24">
      <c r="A48" s="551" t="s">
        <v>488</v>
      </c>
      <c r="B48" s="104">
        <v>59.471620000000001</v>
      </c>
      <c r="C48" s="104">
        <v>58.935920000000003</v>
      </c>
      <c r="D48" s="104">
        <v>58.40211</v>
      </c>
      <c r="E48" s="104">
        <v>57.870190000000001</v>
      </c>
      <c r="F48" s="104">
        <v>57.340159999999997</v>
      </c>
      <c r="G48" s="104">
        <v>56.81203</v>
      </c>
      <c r="H48" s="104">
        <v>56.285789999999999</v>
      </c>
      <c r="I48" s="104">
        <v>55.76144</v>
      </c>
      <c r="J48" s="104">
        <v>55.238979999999998</v>
      </c>
      <c r="K48" s="104">
        <v>54.718409999999999</v>
      </c>
      <c r="L48" s="104">
        <v>54.199739999999998</v>
      </c>
      <c r="M48" s="104">
        <v>53.682949999999998</v>
      </c>
      <c r="N48" s="104">
        <v>53.168059999999997</v>
      </c>
      <c r="O48" s="104">
        <v>52.655059999999999</v>
      </c>
      <c r="P48" s="104">
        <v>52.14396</v>
      </c>
      <c r="Q48" s="104">
        <v>51.634740000000001</v>
      </c>
      <c r="R48" s="104">
        <v>51.127420000000001</v>
      </c>
      <c r="S48" s="104">
        <v>50.621989999999997</v>
      </c>
      <c r="T48" s="104">
        <v>50.118450000000003</v>
      </c>
      <c r="U48" s="104">
        <v>49.741689999999998</v>
      </c>
      <c r="V48" s="104">
        <v>49.741689999999998</v>
      </c>
      <c r="W48" s="104">
        <v>49.741689999999998</v>
      </c>
      <c r="X48" s="104">
        <v>49.741689999999998</v>
      </c>
    </row>
    <row r="49" spans="1:24">
      <c r="A49" s="549" t="s">
        <v>4</v>
      </c>
      <c r="B49" s="552"/>
      <c r="C49" s="552"/>
      <c r="D49" s="552"/>
      <c r="E49" s="552"/>
      <c r="F49" s="552"/>
      <c r="G49" s="552"/>
      <c r="H49" s="552"/>
      <c r="I49" s="552"/>
      <c r="J49" s="552"/>
      <c r="K49" s="552"/>
      <c r="L49" s="552"/>
      <c r="M49" s="552"/>
      <c r="N49" s="552"/>
      <c r="O49" s="552"/>
      <c r="P49" s="552"/>
      <c r="Q49" s="552"/>
      <c r="R49" s="552"/>
      <c r="S49" s="552"/>
      <c r="T49" s="552"/>
      <c r="U49" s="552"/>
      <c r="V49" s="552"/>
      <c r="W49" s="552"/>
      <c r="X49" s="552"/>
    </row>
    <row r="50" spans="1:24">
      <c r="A50" s="551" t="s">
        <v>492</v>
      </c>
      <c r="B50" s="104">
        <v>95.421130000000005</v>
      </c>
      <c r="C50" s="104">
        <v>95.663730000000001</v>
      </c>
      <c r="D50" s="104">
        <v>95.906319999999994</v>
      </c>
      <c r="E50" s="104">
        <v>96.148920000000004</v>
      </c>
      <c r="F50" s="104">
        <v>96.391509999999997</v>
      </c>
      <c r="G50" s="104">
        <v>96.634110000000007</v>
      </c>
      <c r="H50" s="104">
        <v>96.876710000000003</v>
      </c>
      <c r="I50" s="104">
        <v>97.119299999999996</v>
      </c>
      <c r="J50" s="104">
        <v>97.361900000000006</v>
      </c>
      <c r="K50" s="104">
        <v>97.604489999999998</v>
      </c>
      <c r="L50" s="104">
        <v>97.847089999999994</v>
      </c>
      <c r="M50" s="104">
        <v>98.089680000000001</v>
      </c>
      <c r="N50" s="104">
        <v>98.332279999999997</v>
      </c>
      <c r="O50" s="104">
        <v>98.574879999999993</v>
      </c>
      <c r="P50" s="104">
        <v>98.81747</v>
      </c>
      <c r="Q50" s="104">
        <v>99.060069999999996</v>
      </c>
      <c r="R50" s="104">
        <v>99.152590000000004</v>
      </c>
      <c r="S50" s="104">
        <v>99.164230000000003</v>
      </c>
      <c r="T50" s="104">
        <v>99.175830000000005</v>
      </c>
      <c r="U50" s="104">
        <v>100</v>
      </c>
      <c r="V50" s="104">
        <v>100</v>
      </c>
      <c r="W50" s="104">
        <v>100</v>
      </c>
      <c r="X50" s="104">
        <v>100</v>
      </c>
    </row>
    <row r="51" spans="1:24">
      <c r="A51" s="549" t="s">
        <v>3</v>
      </c>
      <c r="B51" s="552"/>
      <c r="C51" s="552"/>
      <c r="D51" s="552"/>
      <c r="E51" s="552"/>
      <c r="F51" s="552"/>
      <c r="G51" s="552"/>
      <c r="H51" s="552"/>
      <c r="I51" s="552"/>
      <c r="J51" s="552"/>
      <c r="K51" s="552"/>
      <c r="L51" s="552"/>
      <c r="M51" s="552"/>
      <c r="N51" s="552"/>
      <c r="O51" s="552"/>
      <c r="P51" s="552"/>
      <c r="Q51" s="552"/>
      <c r="R51" s="552"/>
      <c r="S51" s="552"/>
      <c r="T51" s="552"/>
      <c r="U51" s="552"/>
      <c r="V51" s="552"/>
      <c r="W51" s="552"/>
      <c r="X51" s="552"/>
    </row>
    <row r="52" spans="1:24">
      <c r="A52" s="551" t="s">
        <v>486</v>
      </c>
      <c r="B52" s="104">
        <v>59.541069999999998</v>
      </c>
      <c r="C52" s="104">
        <v>60.415140000000001</v>
      </c>
      <c r="D52" s="104">
        <v>61.298670000000001</v>
      </c>
      <c r="E52" s="104">
        <v>62.181530000000002</v>
      </c>
      <c r="F52" s="104">
        <v>63.058669999999999</v>
      </c>
      <c r="G52" s="104">
        <v>63.929229999999997</v>
      </c>
      <c r="H52" s="104">
        <v>64.793509999999998</v>
      </c>
      <c r="I52" s="104">
        <v>65.651349999999994</v>
      </c>
      <c r="J52" s="104">
        <v>66.502740000000003</v>
      </c>
      <c r="K52" s="104">
        <v>67.346829999999997</v>
      </c>
      <c r="L52" s="104">
        <v>68.184020000000004</v>
      </c>
      <c r="M52" s="104">
        <v>69.013999999999996</v>
      </c>
      <c r="N52" s="104">
        <v>69.836759999999998</v>
      </c>
      <c r="O52" s="104">
        <v>70.651820000000001</v>
      </c>
      <c r="P52" s="104">
        <v>71.459429999999998</v>
      </c>
      <c r="Q52" s="104">
        <v>72.259349999999998</v>
      </c>
      <c r="R52" s="104">
        <v>73.051469999999995</v>
      </c>
      <c r="S52" s="104">
        <v>73.835599999999999</v>
      </c>
      <c r="T52" s="104">
        <v>74.611680000000007</v>
      </c>
      <c r="U52" s="104">
        <v>75.379649999999998</v>
      </c>
      <c r="V52" s="104">
        <v>76.139449999999997</v>
      </c>
      <c r="W52" s="104">
        <v>76.890990000000002</v>
      </c>
      <c r="X52" s="104">
        <v>77.634249999999994</v>
      </c>
    </row>
    <row r="53" spans="1:24">
      <c r="A53" s="551" t="s">
        <v>487</v>
      </c>
      <c r="B53" s="104">
        <v>44.412759999999999</v>
      </c>
      <c r="C53" s="104">
        <v>45.775950000000002</v>
      </c>
      <c r="D53" s="104">
        <v>47.15448</v>
      </c>
      <c r="E53" s="104">
        <v>48.54833</v>
      </c>
      <c r="F53" s="104">
        <v>49.957520000000002</v>
      </c>
      <c r="G53" s="104">
        <v>51.382040000000003</v>
      </c>
      <c r="H53" s="104">
        <v>52.821899999999999</v>
      </c>
      <c r="I53" s="104">
        <v>54.277090000000001</v>
      </c>
      <c r="J53" s="104">
        <v>55.747610000000002</v>
      </c>
      <c r="K53" s="104">
        <v>57.233469999999997</v>
      </c>
      <c r="L53" s="104">
        <v>58.734659999999998</v>
      </c>
      <c r="M53" s="104">
        <v>60.251179999999998</v>
      </c>
      <c r="N53" s="104">
        <v>61.783029999999997</v>
      </c>
      <c r="O53" s="104">
        <v>63.330219999999997</v>
      </c>
      <c r="P53" s="104">
        <v>64.892740000000003</v>
      </c>
      <c r="Q53" s="104">
        <v>66.470600000000005</v>
      </c>
      <c r="R53" s="104">
        <v>68.063789999999997</v>
      </c>
      <c r="S53" s="104">
        <v>69.672309999999996</v>
      </c>
      <c r="T53" s="104">
        <v>71.29616</v>
      </c>
      <c r="U53" s="104">
        <v>72.93535</v>
      </c>
      <c r="V53" s="104">
        <v>74.589870000000005</v>
      </c>
      <c r="W53" s="104">
        <v>76.259720000000002</v>
      </c>
      <c r="X53" s="104">
        <v>77.944909999999993</v>
      </c>
    </row>
    <row r="54" spans="1:24">
      <c r="A54" s="551" t="s">
        <v>488</v>
      </c>
      <c r="B54" s="104">
        <v>71.004509999999996</v>
      </c>
      <c r="C54" s="104">
        <v>71.293989999999994</v>
      </c>
      <c r="D54" s="104">
        <v>71.583979999999997</v>
      </c>
      <c r="E54" s="104">
        <v>71.874480000000005</v>
      </c>
      <c r="F54" s="104">
        <v>72.165480000000002</v>
      </c>
      <c r="G54" s="104">
        <v>72.456990000000005</v>
      </c>
      <c r="H54" s="104">
        <v>72.749009999999998</v>
      </c>
      <c r="I54" s="104">
        <v>73.041539999999998</v>
      </c>
      <c r="J54" s="104">
        <v>73.334569999999999</v>
      </c>
      <c r="K54" s="104">
        <v>73.628110000000007</v>
      </c>
      <c r="L54" s="104">
        <v>73.922160000000005</v>
      </c>
      <c r="M54" s="104">
        <v>74.216710000000006</v>
      </c>
      <c r="N54" s="104">
        <v>74.511780000000002</v>
      </c>
      <c r="O54" s="104">
        <v>74.80735</v>
      </c>
      <c r="P54" s="104">
        <v>75.10342</v>
      </c>
      <c r="Q54" s="104">
        <v>75.400000000000006</v>
      </c>
      <c r="R54" s="104">
        <v>75.697100000000006</v>
      </c>
      <c r="S54" s="104">
        <v>75.994690000000006</v>
      </c>
      <c r="T54" s="104">
        <v>76.2928</v>
      </c>
      <c r="U54" s="104">
        <v>76.591409999999996</v>
      </c>
      <c r="V54" s="104">
        <v>76.890529999999998</v>
      </c>
      <c r="W54" s="104">
        <v>77.190160000000006</v>
      </c>
      <c r="X54" s="104">
        <v>77.490290000000002</v>
      </c>
    </row>
    <row r="55" spans="1:24">
      <c r="A55" s="549" t="s">
        <v>65</v>
      </c>
      <c r="B55" s="552"/>
      <c r="C55" s="552"/>
      <c r="D55" s="552"/>
      <c r="E55" s="552"/>
      <c r="F55" s="552"/>
      <c r="G55" s="552"/>
      <c r="H55" s="552"/>
      <c r="I55" s="552"/>
      <c r="J55" s="552"/>
      <c r="K55" s="552"/>
      <c r="L55" s="552"/>
      <c r="M55" s="552"/>
      <c r="N55" s="552"/>
      <c r="O55" s="552"/>
      <c r="P55" s="552"/>
      <c r="Q55" s="552"/>
      <c r="R55" s="552"/>
      <c r="S55" s="552"/>
      <c r="T55" s="552"/>
      <c r="U55" s="552"/>
      <c r="V55" s="552"/>
      <c r="W55" s="552"/>
      <c r="X55" s="552"/>
    </row>
    <row r="56" spans="1:24">
      <c r="A56" s="551" t="s">
        <v>492</v>
      </c>
      <c r="B56" s="104">
        <v>6.4545599999999999</v>
      </c>
      <c r="C56" s="104">
        <v>7.66547</v>
      </c>
      <c r="D56" s="104">
        <v>8.88565</v>
      </c>
      <c r="E56" s="104">
        <v>10.136240000000001</v>
      </c>
      <c r="F56" s="104">
        <v>11.3353</v>
      </c>
      <c r="G56" s="104">
        <v>12.53382</v>
      </c>
      <c r="H56" s="104">
        <v>13.73176</v>
      </c>
      <c r="I56" s="104">
        <v>14.928800000000001</v>
      </c>
      <c r="J56" s="104">
        <v>16.125039999999998</v>
      </c>
      <c r="K56" s="104">
        <v>17.31962</v>
      </c>
      <c r="L56" s="104">
        <v>18.512969999999999</v>
      </c>
      <c r="M56" s="104">
        <v>19.70431</v>
      </c>
      <c r="N56" s="104">
        <v>20.893719999999998</v>
      </c>
      <c r="O56" s="104">
        <v>22.08032</v>
      </c>
      <c r="P56" s="104">
        <v>23.263110000000001</v>
      </c>
      <c r="Q56" s="104">
        <v>24.44164</v>
      </c>
      <c r="R56" s="104">
        <v>25.615020000000001</v>
      </c>
      <c r="S56" s="104">
        <v>26.782969999999999</v>
      </c>
      <c r="T56" s="104">
        <v>27.944769999999998</v>
      </c>
      <c r="U56" s="104">
        <v>29.09939</v>
      </c>
      <c r="V56" s="104">
        <v>30.2468</v>
      </c>
      <c r="W56" s="104">
        <v>30.43225</v>
      </c>
      <c r="X56" s="104">
        <v>30.61795</v>
      </c>
    </row>
    <row r="57" spans="1:24">
      <c r="A57" s="551" t="s">
        <v>487</v>
      </c>
      <c r="B57" s="104">
        <v>4.8236400000000001</v>
      </c>
      <c r="C57" s="104">
        <v>5.7352699999999999</v>
      </c>
      <c r="D57" s="104">
        <v>6.6468999999999996</v>
      </c>
      <c r="E57" s="104">
        <v>7.5585300000000002</v>
      </c>
      <c r="F57" s="104">
        <v>8.4313599999999997</v>
      </c>
      <c r="G57" s="104">
        <v>9.2958400000000001</v>
      </c>
      <c r="H57" s="104">
        <v>10.15197</v>
      </c>
      <c r="I57" s="104">
        <v>10.999750000000001</v>
      </c>
      <c r="J57" s="104">
        <v>11.839180000000001</v>
      </c>
      <c r="K57" s="104">
        <v>12.670260000000001</v>
      </c>
      <c r="L57" s="104">
        <v>13.492979999999999</v>
      </c>
      <c r="M57" s="104">
        <v>14.307359999999999</v>
      </c>
      <c r="N57" s="104">
        <v>15.113379999999999</v>
      </c>
      <c r="O57" s="104">
        <v>15.911049999999999</v>
      </c>
      <c r="P57" s="104">
        <v>16.700369999999999</v>
      </c>
      <c r="Q57" s="104">
        <v>17.481339999999999</v>
      </c>
      <c r="R57" s="104">
        <v>18.25395</v>
      </c>
      <c r="S57" s="104">
        <v>19.018219999999999</v>
      </c>
      <c r="T57" s="104">
        <v>19.77413</v>
      </c>
      <c r="U57" s="104">
        <v>20.52169</v>
      </c>
      <c r="V57" s="104">
        <v>21.260899999999999</v>
      </c>
      <c r="W57" s="104">
        <v>21.260899999999999</v>
      </c>
      <c r="X57" s="104">
        <v>21.260899999999999</v>
      </c>
    </row>
    <row r="58" spans="1:24">
      <c r="A58" s="551" t="s">
        <v>488</v>
      </c>
      <c r="B58" s="104">
        <v>12.13424</v>
      </c>
      <c r="C58" s="104">
        <v>14.248139999999999</v>
      </c>
      <c r="D58" s="104">
        <v>16.36204</v>
      </c>
      <c r="E58" s="104">
        <v>18.475940000000001</v>
      </c>
      <c r="F58" s="104">
        <v>20.419720000000002</v>
      </c>
      <c r="G58" s="104">
        <v>22.32856</v>
      </c>
      <c r="H58" s="104">
        <v>24.202480000000001</v>
      </c>
      <c r="I58" s="104">
        <v>26.041460000000001</v>
      </c>
      <c r="J58" s="104">
        <v>27.845510000000001</v>
      </c>
      <c r="K58" s="104">
        <v>29.614629999999998</v>
      </c>
      <c r="L58" s="104">
        <v>31.34882</v>
      </c>
      <c r="M58" s="104">
        <v>33.048079999999999</v>
      </c>
      <c r="N58" s="104">
        <v>34.712400000000002</v>
      </c>
      <c r="O58" s="104">
        <v>36.341790000000003</v>
      </c>
      <c r="P58" s="104">
        <v>37.936259999999997</v>
      </c>
      <c r="Q58" s="104">
        <v>39.495780000000003</v>
      </c>
      <c r="R58" s="104">
        <v>41.020380000000003</v>
      </c>
      <c r="S58" s="104">
        <v>42.51005</v>
      </c>
      <c r="T58" s="104">
        <v>43.964779999999998</v>
      </c>
      <c r="U58" s="104">
        <v>45.38458</v>
      </c>
      <c r="V58" s="104">
        <v>46.769449999999999</v>
      </c>
      <c r="W58" s="104">
        <v>46.769449999999999</v>
      </c>
      <c r="X58" s="104">
        <v>46.769449999999999</v>
      </c>
    </row>
    <row r="59" spans="1:24">
      <c r="A59" s="549" t="s">
        <v>2</v>
      </c>
      <c r="B59" s="552"/>
      <c r="C59" s="552"/>
      <c r="D59" s="552"/>
      <c r="E59" s="552"/>
      <c r="F59" s="552"/>
      <c r="G59" s="552"/>
      <c r="H59" s="552"/>
      <c r="I59" s="552"/>
      <c r="J59" s="552"/>
      <c r="K59" s="552"/>
      <c r="L59" s="552"/>
      <c r="M59" s="552"/>
      <c r="N59" s="552"/>
      <c r="O59" s="552"/>
      <c r="P59" s="552"/>
      <c r="Q59" s="552"/>
      <c r="R59" s="552"/>
      <c r="S59" s="552"/>
      <c r="T59" s="552"/>
      <c r="U59" s="552"/>
      <c r="V59" s="552"/>
      <c r="W59" s="552"/>
      <c r="X59" s="552"/>
    </row>
    <row r="60" spans="1:24">
      <c r="A60" s="551" t="s">
        <v>492</v>
      </c>
      <c r="B60" s="104">
        <v>19.944959999999998</v>
      </c>
      <c r="C60" s="104">
        <v>20.720960000000002</v>
      </c>
      <c r="D60" s="104">
        <v>21.599609999999998</v>
      </c>
      <c r="E60" s="104">
        <v>22.473680000000002</v>
      </c>
      <c r="F60" s="104">
        <v>23.34272</v>
      </c>
      <c r="G60" s="104">
        <v>24.205929999999999</v>
      </c>
      <c r="H60" s="104">
        <v>25.063199999999998</v>
      </c>
      <c r="I60" s="104">
        <v>25.91375</v>
      </c>
      <c r="J60" s="104">
        <v>26.757729999999999</v>
      </c>
      <c r="K60" s="104">
        <v>27.593509999999998</v>
      </c>
      <c r="L60" s="104">
        <v>28.421779999999998</v>
      </c>
      <c r="M60" s="104">
        <v>29.241510000000002</v>
      </c>
      <c r="N60" s="104">
        <v>30.05341</v>
      </c>
      <c r="O60" s="104">
        <v>30.857030000000002</v>
      </c>
      <c r="P60" s="104">
        <v>31.651219999999999</v>
      </c>
      <c r="Q60" s="104">
        <v>32.43571</v>
      </c>
      <c r="R60" s="104">
        <v>33.209389999999999</v>
      </c>
      <c r="S60" s="104">
        <v>33.971760000000003</v>
      </c>
      <c r="T60" s="104">
        <v>34.722070000000002</v>
      </c>
      <c r="U60" s="104">
        <v>35.459470000000003</v>
      </c>
      <c r="V60" s="104">
        <v>36.183250000000001</v>
      </c>
      <c r="W60" s="104">
        <v>36.241999999999997</v>
      </c>
      <c r="X60" s="104">
        <v>36.301369999999999</v>
      </c>
    </row>
    <row r="61" spans="1:24">
      <c r="A61" s="551" t="s">
        <v>487</v>
      </c>
      <c r="B61" s="104">
        <v>6.1837900000000001</v>
      </c>
      <c r="C61" s="104">
        <v>7.30952</v>
      </c>
      <c r="D61" s="104">
        <v>8.4501299999999997</v>
      </c>
      <c r="E61" s="104">
        <v>9.6056299999999997</v>
      </c>
      <c r="F61" s="104">
        <v>10.776009999999999</v>
      </c>
      <c r="G61" s="104">
        <v>11.96128</v>
      </c>
      <c r="H61" s="104">
        <v>13.161429999999999</v>
      </c>
      <c r="I61" s="104">
        <v>14.376480000000001</v>
      </c>
      <c r="J61" s="104">
        <v>15.606400000000001</v>
      </c>
      <c r="K61" s="104">
        <v>16.851209999999998</v>
      </c>
      <c r="L61" s="104">
        <v>18.110910000000001</v>
      </c>
      <c r="M61" s="104">
        <v>19.3855</v>
      </c>
      <c r="N61" s="104">
        <v>20.674959999999999</v>
      </c>
      <c r="O61" s="104">
        <v>21.979320000000001</v>
      </c>
      <c r="P61" s="104">
        <v>23.298559999999998</v>
      </c>
      <c r="Q61" s="104">
        <v>24.63269</v>
      </c>
      <c r="R61" s="104">
        <v>25.9817</v>
      </c>
      <c r="S61" s="104">
        <v>27.345600000000001</v>
      </c>
      <c r="T61" s="104">
        <v>28.72438</v>
      </c>
      <c r="U61" s="104">
        <v>30.11805</v>
      </c>
      <c r="V61" s="104">
        <v>31.526599999999998</v>
      </c>
      <c r="W61" s="104">
        <v>31.526599999999998</v>
      </c>
      <c r="X61" s="104">
        <v>31.526599999999998</v>
      </c>
    </row>
    <row r="62" spans="1:24">
      <c r="A62" s="551" t="s">
        <v>488</v>
      </c>
      <c r="B62" s="104">
        <v>45.725110000000001</v>
      </c>
      <c r="C62" s="104">
        <v>45.62574</v>
      </c>
      <c r="D62" s="104">
        <v>45.517020000000002</v>
      </c>
      <c r="E62" s="104">
        <v>45.398940000000003</v>
      </c>
      <c r="F62" s="104">
        <v>45.271509999999999</v>
      </c>
      <c r="G62" s="104">
        <v>45.134729999999998</v>
      </c>
      <c r="H62" s="104">
        <v>44.988599999999998</v>
      </c>
      <c r="I62" s="104">
        <v>44.833109999999998</v>
      </c>
      <c r="J62" s="104">
        <v>44.66827</v>
      </c>
      <c r="K62" s="104">
        <v>44.494079999999997</v>
      </c>
      <c r="L62" s="104">
        <v>44.310540000000003</v>
      </c>
      <c r="M62" s="104">
        <v>44.117649999999998</v>
      </c>
      <c r="N62" s="104">
        <v>43.915399999999998</v>
      </c>
      <c r="O62" s="104">
        <v>43.703800000000001</v>
      </c>
      <c r="P62" s="104">
        <v>43.482849999999999</v>
      </c>
      <c r="Q62" s="104">
        <v>43.252540000000003</v>
      </c>
      <c r="R62" s="104">
        <v>43.012889999999999</v>
      </c>
      <c r="S62" s="104">
        <v>42.76388</v>
      </c>
      <c r="T62" s="104">
        <v>42.505519999999997</v>
      </c>
      <c r="U62" s="104">
        <v>42.237810000000003</v>
      </c>
      <c r="V62" s="104">
        <v>41.960740000000001</v>
      </c>
      <c r="W62" s="104">
        <v>41.960740000000001</v>
      </c>
      <c r="X62" s="104">
        <v>41.960740000000001</v>
      </c>
    </row>
    <row r="63" spans="1:24">
      <c r="A63" s="549" t="s">
        <v>40</v>
      </c>
      <c r="B63" s="552"/>
      <c r="C63" s="552"/>
      <c r="D63" s="552"/>
      <c r="E63" s="552"/>
      <c r="F63" s="552"/>
      <c r="G63" s="552"/>
      <c r="H63" s="552"/>
      <c r="I63" s="552"/>
      <c r="J63" s="552"/>
      <c r="K63" s="552"/>
      <c r="L63" s="552"/>
      <c r="M63" s="552"/>
      <c r="N63" s="552"/>
      <c r="O63" s="552"/>
      <c r="P63" s="552"/>
      <c r="Q63" s="552"/>
      <c r="R63" s="552"/>
      <c r="S63" s="552"/>
      <c r="T63" s="552"/>
      <c r="U63" s="552"/>
      <c r="V63" s="552"/>
      <c r="W63" s="552"/>
      <c r="X63" s="552"/>
    </row>
    <row r="64" spans="1:24">
      <c r="A64" s="551" t="s">
        <v>492</v>
      </c>
      <c r="B64" s="104">
        <v>44.517009999999999</v>
      </c>
      <c r="C64" s="104">
        <v>44.632779999999997</v>
      </c>
      <c r="D64" s="104">
        <v>44.820970000000003</v>
      </c>
      <c r="E64" s="104">
        <v>44.8626</v>
      </c>
      <c r="F64" s="104">
        <v>44.881689999999999</v>
      </c>
      <c r="G64" s="104">
        <v>44.255589999999998</v>
      </c>
      <c r="H64" s="104">
        <v>43.631369999999997</v>
      </c>
      <c r="I64" s="104">
        <v>43.009320000000002</v>
      </c>
      <c r="J64" s="104">
        <v>42.389180000000003</v>
      </c>
      <c r="K64" s="104">
        <v>41.7712</v>
      </c>
      <c r="L64" s="104">
        <v>41.155169999999998</v>
      </c>
      <c r="M64" s="104">
        <v>40.541310000000003</v>
      </c>
      <c r="N64" s="104">
        <v>39.92942</v>
      </c>
      <c r="O64" s="104">
        <v>39.319719999999997</v>
      </c>
      <c r="P64" s="104">
        <v>38.717089999999999</v>
      </c>
      <c r="Q64" s="104">
        <v>38.120649999999998</v>
      </c>
      <c r="R64" s="104">
        <v>37.52919</v>
      </c>
      <c r="S64" s="104">
        <v>36.941670000000002</v>
      </c>
      <c r="T64" s="104">
        <v>36.35716</v>
      </c>
      <c r="U64" s="104">
        <v>35.774340000000002</v>
      </c>
      <c r="V64" s="104">
        <v>35.192360000000001</v>
      </c>
      <c r="W64" s="104">
        <v>34.609949999999998</v>
      </c>
      <c r="X64" s="104">
        <v>34.61786</v>
      </c>
    </row>
    <row r="65" spans="1:24">
      <c r="A65" s="551" t="s">
        <v>487</v>
      </c>
      <c r="B65" s="104">
        <v>35.030670000000001</v>
      </c>
      <c r="C65" s="104">
        <v>35.030670000000001</v>
      </c>
      <c r="D65" s="104">
        <v>35.076569999999997</v>
      </c>
      <c r="E65" s="104">
        <v>35.12247</v>
      </c>
      <c r="F65" s="104">
        <v>35.168370000000003</v>
      </c>
      <c r="G65" s="104">
        <v>34.977119999999999</v>
      </c>
      <c r="H65" s="104">
        <v>34.785249999999998</v>
      </c>
      <c r="I65" s="104">
        <v>34.592759999999998</v>
      </c>
      <c r="J65" s="104">
        <v>34.399659999999997</v>
      </c>
      <c r="K65" s="104">
        <v>34.205930000000002</v>
      </c>
      <c r="L65" s="104">
        <v>34.011589999999998</v>
      </c>
      <c r="M65" s="104">
        <v>33.816630000000004</v>
      </c>
      <c r="N65" s="104">
        <v>33.621049999999997</v>
      </c>
      <c r="O65" s="104">
        <v>33.424860000000002</v>
      </c>
      <c r="P65" s="104">
        <v>33.22804</v>
      </c>
      <c r="Q65" s="104">
        <v>33.030610000000003</v>
      </c>
      <c r="R65" s="104">
        <v>32.832560000000001</v>
      </c>
      <c r="S65" s="104">
        <v>32.633890000000001</v>
      </c>
      <c r="T65" s="104">
        <v>32.434600000000003</v>
      </c>
      <c r="U65" s="104">
        <v>32.234699999999997</v>
      </c>
      <c r="V65" s="104">
        <v>32.034170000000003</v>
      </c>
      <c r="W65" s="104">
        <v>31.833030000000001</v>
      </c>
      <c r="X65" s="104">
        <v>31.833030000000001</v>
      </c>
    </row>
    <row r="66" spans="1:24">
      <c r="A66" s="551" t="s">
        <v>488</v>
      </c>
      <c r="B66" s="104">
        <v>63.13167</v>
      </c>
      <c r="C66" s="104">
        <v>63.13167</v>
      </c>
      <c r="D66" s="104">
        <v>63.25179</v>
      </c>
      <c r="E66" s="104">
        <v>63.371920000000003</v>
      </c>
      <c r="F66" s="104">
        <v>63.492040000000003</v>
      </c>
      <c r="G66" s="104">
        <v>62.178730000000002</v>
      </c>
      <c r="H66" s="104">
        <v>60.860010000000003</v>
      </c>
      <c r="I66" s="104">
        <v>59.535870000000003</v>
      </c>
      <c r="J66" s="104">
        <v>58.206319999999998</v>
      </c>
      <c r="K66" s="104">
        <v>56.871360000000003</v>
      </c>
      <c r="L66" s="104">
        <v>55.53098</v>
      </c>
      <c r="M66" s="104">
        <v>54.185189999999999</v>
      </c>
      <c r="N66" s="104">
        <v>52.833979999999997</v>
      </c>
      <c r="O66" s="104">
        <v>51.477359999999997</v>
      </c>
      <c r="P66" s="104">
        <v>50.11533</v>
      </c>
      <c r="Q66" s="104">
        <v>48.747880000000002</v>
      </c>
      <c r="R66" s="104">
        <v>47.375019999999999</v>
      </c>
      <c r="S66" s="104">
        <v>45.996740000000003</v>
      </c>
      <c r="T66" s="104">
        <v>44.613050000000001</v>
      </c>
      <c r="U66" s="104">
        <v>43.223950000000002</v>
      </c>
      <c r="V66" s="104">
        <v>41.829439999999998</v>
      </c>
      <c r="W66" s="104">
        <v>40.429510000000001</v>
      </c>
      <c r="X66" s="104">
        <v>40.429510000000001</v>
      </c>
    </row>
    <row r="68" spans="1:24">
      <c r="A68" s="29" t="s">
        <v>26</v>
      </c>
    </row>
    <row r="70" spans="1:24">
      <c r="A70" s="24" t="s">
        <v>491</v>
      </c>
    </row>
  </sheetData>
  <pageMargins left="0.7" right="0.7" top="0.75" bottom="0.75" header="0.3" footer="0.3"/>
  <pageSetup paperSize="9" scale="58" orientation="landscape" r:id="rId1"/>
  <headerFoot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0632-0698-4C4B-9A01-29F0963A4038}">
  <dimension ref="A1:X69"/>
  <sheetViews>
    <sheetView workbookViewId="0"/>
  </sheetViews>
  <sheetFormatPr defaultRowHeight="14.4"/>
  <cols>
    <col min="1" max="1" width="31.33203125" bestFit="1" customWidth="1"/>
    <col min="2" max="2" width="15.109375" customWidth="1"/>
    <col min="3" max="25" width="11.77734375" bestFit="1" customWidth="1"/>
  </cols>
  <sheetData>
    <row r="1" spans="1:24">
      <c r="A1" s="29" t="s">
        <v>528</v>
      </c>
    </row>
    <row r="3" spans="1:24">
      <c r="A3" s="553" t="s">
        <v>489</v>
      </c>
      <c r="B3" s="553">
        <v>2000</v>
      </c>
      <c r="C3" s="553">
        <v>2001</v>
      </c>
      <c r="D3" s="553">
        <v>2002</v>
      </c>
      <c r="E3" s="553">
        <v>2003</v>
      </c>
      <c r="F3" s="553">
        <v>2004</v>
      </c>
      <c r="G3" s="553">
        <v>2005</v>
      </c>
      <c r="H3" s="553">
        <v>2006</v>
      </c>
      <c r="I3" s="553">
        <v>2007</v>
      </c>
      <c r="J3" s="553">
        <v>2008</v>
      </c>
      <c r="K3" s="553">
        <v>2009</v>
      </c>
      <c r="L3" s="553">
        <v>2010</v>
      </c>
      <c r="M3" s="553">
        <v>2011</v>
      </c>
      <c r="N3" s="553">
        <v>2012</v>
      </c>
      <c r="O3" s="553">
        <v>2013</v>
      </c>
      <c r="P3" s="553">
        <v>2014</v>
      </c>
      <c r="Q3" s="553">
        <v>2015</v>
      </c>
      <c r="R3" s="553">
        <v>2016</v>
      </c>
      <c r="S3" s="553">
        <v>2017</v>
      </c>
      <c r="T3" s="553">
        <v>2018</v>
      </c>
      <c r="U3" s="553">
        <v>2019</v>
      </c>
      <c r="V3" s="553">
        <v>2020</v>
      </c>
      <c r="W3" s="553">
        <v>2021</v>
      </c>
      <c r="X3" s="553">
        <v>2022</v>
      </c>
    </row>
    <row r="4" spans="1:24">
      <c r="A4" s="549" t="s">
        <v>14</v>
      </c>
      <c r="B4" s="104">
        <v>42.894133333333336</v>
      </c>
      <c r="C4" s="104">
        <v>41.822346666666668</v>
      </c>
      <c r="D4" s="104">
        <v>40.747646666666668</v>
      </c>
      <c r="E4" s="104">
        <v>39.670506666666668</v>
      </c>
      <c r="F4" s="104">
        <v>38.590790000000005</v>
      </c>
      <c r="G4" s="104">
        <v>37.509643333333337</v>
      </c>
      <c r="H4" s="104">
        <v>36.493540000000003</v>
      </c>
      <c r="I4" s="104">
        <v>35.476226666666669</v>
      </c>
      <c r="J4" s="104">
        <v>34.457383333333333</v>
      </c>
      <c r="K4" s="104">
        <v>33.437686666666671</v>
      </c>
      <c r="L4" s="104">
        <v>32.416663333333332</v>
      </c>
      <c r="M4" s="104">
        <v>31.394480000000001</v>
      </c>
      <c r="N4" s="104">
        <v>30.37133</v>
      </c>
      <c r="O4" s="104">
        <v>29.347409999999996</v>
      </c>
      <c r="P4" s="104">
        <v>28.322559999999999</v>
      </c>
      <c r="Q4" s="104">
        <v>27.298400000000001</v>
      </c>
      <c r="R4" s="104">
        <v>26.274623333333334</v>
      </c>
      <c r="S4" s="104">
        <v>25.251446666666666</v>
      </c>
      <c r="T4" s="104">
        <v>24.28021</v>
      </c>
      <c r="U4" s="104">
        <v>24.160509999999999</v>
      </c>
      <c r="V4" s="104">
        <v>24.043520000000001</v>
      </c>
      <c r="W4" s="104">
        <v>23.928876666666667</v>
      </c>
      <c r="X4" s="104">
        <v>23.816763333333331</v>
      </c>
    </row>
    <row r="5" spans="1:24">
      <c r="A5" s="551" t="s">
        <v>486</v>
      </c>
      <c r="B5" s="104">
        <v>42.866520000000001</v>
      </c>
      <c r="C5" s="104">
        <v>41.414830000000002</v>
      </c>
      <c r="D5" s="104">
        <v>39.954389999999997</v>
      </c>
      <c r="E5" s="104">
        <v>38.486640000000001</v>
      </c>
      <c r="F5" s="104">
        <v>37.011150000000001</v>
      </c>
      <c r="G5" s="104">
        <v>35.531370000000003</v>
      </c>
      <c r="H5" s="104">
        <v>34.246729999999999</v>
      </c>
      <c r="I5" s="104">
        <v>32.958449999999999</v>
      </c>
      <c r="J5" s="104">
        <v>31.665579999999999</v>
      </c>
      <c r="K5" s="104">
        <v>30.370159999999998</v>
      </c>
      <c r="L5" s="104">
        <v>29.070740000000001</v>
      </c>
      <c r="M5" s="104">
        <v>27.767849999999999</v>
      </c>
      <c r="N5" s="104">
        <v>26.462070000000001</v>
      </c>
      <c r="O5" s="104">
        <v>25.153970000000001</v>
      </c>
      <c r="P5" s="104">
        <v>23.84309</v>
      </c>
      <c r="Q5" s="104">
        <v>22.534269999999999</v>
      </c>
      <c r="R5" s="104">
        <v>21.226600000000001</v>
      </c>
      <c r="S5" s="104">
        <v>19.920739999999999</v>
      </c>
      <c r="T5" s="104">
        <v>18.67839</v>
      </c>
      <c r="U5" s="104">
        <v>18.319289999999999</v>
      </c>
      <c r="V5" s="104">
        <v>17.968319999999999</v>
      </c>
      <c r="W5" s="104">
        <v>17.624389999999998</v>
      </c>
      <c r="X5" s="104">
        <v>17.288049999999998</v>
      </c>
    </row>
    <row r="6" spans="1:24">
      <c r="A6" s="551" t="s">
        <v>487</v>
      </c>
      <c r="B6" s="104">
        <v>66.713710000000006</v>
      </c>
      <c r="C6" s="104">
        <v>66.016400000000004</v>
      </c>
      <c r="D6" s="104">
        <v>65.319100000000006</v>
      </c>
      <c r="E6" s="104">
        <v>64.621790000000004</v>
      </c>
      <c r="F6" s="104">
        <v>63.924489999999999</v>
      </c>
      <c r="G6" s="104">
        <v>63.22719</v>
      </c>
      <c r="H6" s="104">
        <v>62.529879999999999</v>
      </c>
      <c r="I6" s="104">
        <v>61.83258</v>
      </c>
      <c r="J6" s="104">
        <v>61.135280000000002</v>
      </c>
      <c r="K6" s="104">
        <v>60.43797</v>
      </c>
      <c r="L6" s="104">
        <v>59.740670000000001</v>
      </c>
      <c r="M6" s="104">
        <v>59.043370000000003</v>
      </c>
      <c r="N6" s="104">
        <v>58.346060000000001</v>
      </c>
      <c r="O6" s="104">
        <v>57.648760000000003</v>
      </c>
      <c r="P6" s="104">
        <v>56.951450000000001</v>
      </c>
      <c r="Q6" s="104">
        <v>56.254150000000003</v>
      </c>
      <c r="R6" s="104">
        <v>55.556849999999997</v>
      </c>
      <c r="S6" s="104">
        <v>54.859540000000003</v>
      </c>
      <c r="T6" s="104">
        <v>54.162239999999997</v>
      </c>
      <c r="U6" s="104">
        <v>54.162239999999997</v>
      </c>
      <c r="V6" s="104">
        <v>54.162239999999997</v>
      </c>
      <c r="W6" s="104">
        <v>54.162239999999997</v>
      </c>
      <c r="X6" s="104">
        <v>54.162239999999997</v>
      </c>
    </row>
    <row r="7" spans="1:24">
      <c r="A7" s="551" t="s">
        <v>488</v>
      </c>
      <c r="B7" s="104">
        <v>19.102170000000001</v>
      </c>
      <c r="C7" s="104">
        <v>18.035810000000001</v>
      </c>
      <c r="D7" s="104">
        <v>16.969449999999998</v>
      </c>
      <c r="E7" s="104">
        <v>15.903090000000001</v>
      </c>
      <c r="F7" s="104">
        <v>14.836729999999999</v>
      </c>
      <c r="G7" s="104">
        <v>13.77037</v>
      </c>
      <c r="H7" s="104">
        <v>12.70401</v>
      </c>
      <c r="I7" s="104">
        <v>11.637650000000001</v>
      </c>
      <c r="J7" s="104">
        <v>10.571289999999999</v>
      </c>
      <c r="K7" s="104">
        <v>9.5049299999999999</v>
      </c>
      <c r="L7" s="104">
        <v>8.43858</v>
      </c>
      <c r="M7" s="104">
        <v>7.3722200000000004</v>
      </c>
      <c r="N7" s="104">
        <v>6.30586</v>
      </c>
      <c r="O7" s="104">
        <v>5.2394999999999996</v>
      </c>
      <c r="P7" s="104">
        <v>4.1731400000000001</v>
      </c>
      <c r="Q7" s="104">
        <v>3.1067800000000001</v>
      </c>
      <c r="R7" s="104">
        <v>2.0404200000000001</v>
      </c>
      <c r="S7" s="104">
        <v>0.97406000000000004</v>
      </c>
      <c r="T7" s="104">
        <v>0</v>
      </c>
      <c r="U7" s="104">
        <v>0</v>
      </c>
      <c r="V7" s="104">
        <v>0</v>
      </c>
      <c r="W7" s="104">
        <v>0</v>
      </c>
      <c r="X7" s="104">
        <v>0</v>
      </c>
    </row>
    <row r="8" spans="1:24">
      <c r="A8" s="549" t="s">
        <v>13</v>
      </c>
      <c r="B8" s="104">
        <v>23.791566666666668</v>
      </c>
      <c r="C8" s="104">
        <v>22.939080000000001</v>
      </c>
      <c r="D8" s="104">
        <v>22.137316666666667</v>
      </c>
      <c r="E8" s="104">
        <v>21.346069999999997</v>
      </c>
      <c r="F8" s="104">
        <v>20.558773333333331</v>
      </c>
      <c r="G8" s="104">
        <v>19.775769999999998</v>
      </c>
      <c r="H8" s="104">
        <v>18.996693333333333</v>
      </c>
      <c r="I8" s="104">
        <v>18.105476666666664</v>
      </c>
      <c r="J8" s="104">
        <v>17.228653333333334</v>
      </c>
      <c r="K8" s="104">
        <v>16.367156666666666</v>
      </c>
      <c r="L8" s="104">
        <v>15.520223333333334</v>
      </c>
      <c r="M8" s="104">
        <v>14.687976666666666</v>
      </c>
      <c r="N8" s="104">
        <v>13.91595</v>
      </c>
      <c r="O8" s="104">
        <v>13.15985</v>
      </c>
      <c r="P8" s="104">
        <v>12.411293333333333</v>
      </c>
      <c r="Q8" s="104">
        <v>11.670246666666666</v>
      </c>
      <c r="R8" s="104">
        <v>10.936596666666667</v>
      </c>
      <c r="S8" s="104">
        <v>10.210353333333334</v>
      </c>
      <c r="T8" s="104">
        <v>9.4919899999999995</v>
      </c>
      <c r="U8" s="104">
        <v>8.7811733333333333</v>
      </c>
      <c r="V8" s="104">
        <v>8.0777033333333339</v>
      </c>
      <c r="W8" s="104">
        <v>7.3813533333333332</v>
      </c>
      <c r="X8" s="104">
        <v>7.3494466666666662</v>
      </c>
    </row>
    <row r="9" spans="1:24">
      <c r="A9" s="551" t="s">
        <v>486</v>
      </c>
      <c r="B9" s="104">
        <v>22.900749999999999</v>
      </c>
      <c r="C9" s="104">
        <v>21.849920000000001</v>
      </c>
      <c r="D9" s="104">
        <v>20.951250000000002</v>
      </c>
      <c r="E9" s="104">
        <v>20.084129999999998</v>
      </c>
      <c r="F9" s="104">
        <v>19.228860000000001</v>
      </c>
      <c r="G9" s="104">
        <v>18.386479999999999</v>
      </c>
      <c r="H9" s="104">
        <v>17.555869999999999</v>
      </c>
      <c r="I9" s="104">
        <v>16.388850000000001</v>
      </c>
      <c r="J9" s="104">
        <v>15.265000000000001</v>
      </c>
      <c r="K9" s="104">
        <v>14.187139999999999</v>
      </c>
      <c r="L9" s="104">
        <v>13.15296</v>
      </c>
      <c r="M9" s="104">
        <v>12.162850000000001</v>
      </c>
      <c r="N9" s="104">
        <v>11.353389999999999</v>
      </c>
      <c r="O9" s="104">
        <v>10.59172</v>
      </c>
      <c r="P9" s="104">
        <v>9.8526699999999998</v>
      </c>
      <c r="Q9" s="104">
        <v>9.1361600000000003</v>
      </c>
      <c r="R9" s="104">
        <v>8.4418299999999995</v>
      </c>
      <c r="S9" s="104">
        <v>7.76973</v>
      </c>
      <c r="T9" s="104">
        <v>7.1212600000000004</v>
      </c>
      <c r="U9" s="104">
        <v>6.4954400000000003</v>
      </c>
      <c r="V9" s="104">
        <v>5.8916500000000003</v>
      </c>
      <c r="W9" s="104">
        <v>5.3092199999999998</v>
      </c>
      <c r="X9" s="104">
        <v>5.2134999999999998</v>
      </c>
    </row>
    <row r="10" spans="1:24">
      <c r="A10" s="551" t="s">
        <v>487</v>
      </c>
      <c r="B10" s="104">
        <v>44.992170000000002</v>
      </c>
      <c r="C10" s="104">
        <v>43.593760000000003</v>
      </c>
      <c r="D10" s="104">
        <v>42.195360000000001</v>
      </c>
      <c r="E10" s="104">
        <v>40.796950000000002</v>
      </c>
      <c r="F10" s="104">
        <v>39.39855</v>
      </c>
      <c r="G10" s="104">
        <v>38.000140000000002</v>
      </c>
      <c r="H10" s="104">
        <v>36.601739999999999</v>
      </c>
      <c r="I10" s="104">
        <v>35.203330000000001</v>
      </c>
      <c r="J10" s="104">
        <v>33.804929999999999</v>
      </c>
      <c r="K10" s="104">
        <v>32.40652</v>
      </c>
      <c r="L10" s="104">
        <v>31.008120000000002</v>
      </c>
      <c r="M10" s="104">
        <v>29.60971</v>
      </c>
      <c r="N10" s="104">
        <v>28.211310000000001</v>
      </c>
      <c r="O10" s="104">
        <v>26.812899999999999</v>
      </c>
      <c r="P10" s="104">
        <v>25.4145</v>
      </c>
      <c r="Q10" s="104">
        <v>24.016089999999998</v>
      </c>
      <c r="R10" s="104">
        <v>22.61769</v>
      </c>
      <c r="S10" s="104">
        <v>21.219280000000001</v>
      </c>
      <c r="T10" s="104">
        <v>19.820879999999999</v>
      </c>
      <c r="U10" s="104">
        <v>18.422470000000001</v>
      </c>
      <c r="V10" s="104">
        <v>17.024069999999998</v>
      </c>
      <c r="W10" s="104">
        <v>15.62566</v>
      </c>
      <c r="X10" s="104">
        <v>15.62566</v>
      </c>
    </row>
    <row r="11" spans="1:24">
      <c r="A11" s="551" t="s">
        <v>488</v>
      </c>
      <c r="B11" s="104">
        <v>3.4817800000000001</v>
      </c>
      <c r="C11" s="104">
        <v>3.3735599999999999</v>
      </c>
      <c r="D11" s="104">
        <v>3.2653400000000001</v>
      </c>
      <c r="E11" s="104">
        <v>3.15713</v>
      </c>
      <c r="F11" s="104">
        <v>3.0489099999999998</v>
      </c>
      <c r="G11" s="104">
        <v>2.94069</v>
      </c>
      <c r="H11" s="104">
        <v>2.8324699999999998</v>
      </c>
      <c r="I11" s="104">
        <v>2.7242500000000001</v>
      </c>
      <c r="J11" s="104">
        <v>2.6160299999999999</v>
      </c>
      <c r="K11" s="104">
        <v>2.5078100000000001</v>
      </c>
      <c r="L11" s="104">
        <v>2.3995899999999999</v>
      </c>
      <c r="M11" s="104">
        <v>2.2913700000000001</v>
      </c>
      <c r="N11" s="104">
        <v>2.1831499999999999</v>
      </c>
      <c r="O11" s="104">
        <v>2.0749300000000002</v>
      </c>
      <c r="P11" s="104">
        <v>1.96671</v>
      </c>
      <c r="Q11" s="104">
        <v>1.85849</v>
      </c>
      <c r="R11" s="104">
        <v>1.75027</v>
      </c>
      <c r="S11" s="104">
        <v>1.64205</v>
      </c>
      <c r="T11" s="104">
        <v>1.53383</v>
      </c>
      <c r="U11" s="104">
        <v>1.42561</v>
      </c>
      <c r="V11" s="104">
        <v>1.3173900000000001</v>
      </c>
      <c r="W11" s="104">
        <v>1.2091799999999999</v>
      </c>
      <c r="X11" s="104">
        <v>1.2091799999999999</v>
      </c>
    </row>
    <row r="12" spans="1:24">
      <c r="A12" s="549" t="s">
        <v>259</v>
      </c>
      <c r="B12" s="104">
        <v>0.6510233333333334</v>
      </c>
      <c r="C12" s="104">
        <v>0.64587666666666665</v>
      </c>
      <c r="D12" s="104">
        <v>0.64073333333333338</v>
      </c>
      <c r="E12" s="104">
        <v>0.63558999999999999</v>
      </c>
      <c r="F12" s="104">
        <v>0.63044</v>
      </c>
      <c r="G12" s="104">
        <v>0.62529000000000001</v>
      </c>
      <c r="H12" s="104">
        <v>0.62013666666666667</v>
      </c>
      <c r="I12" s="104">
        <v>0.61497666666666662</v>
      </c>
      <c r="J12" s="104">
        <v>0.60981666666666667</v>
      </c>
      <c r="K12" s="104">
        <v>0.60465000000000002</v>
      </c>
      <c r="L12" s="104">
        <v>0.59947666666666655</v>
      </c>
      <c r="M12" s="104">
        <v>0.5942966666666667</v>
      </c>
      <c r="N12" s="104">
        <v>0.58911666666666662</v>
      </c>
      <c r="O12" s="104">
        <v>0.58392999999999995</v>
      </c>
      <c r="P12" s="104">
        <v>0.57873333333333332</v>
      </c>
      <c r="Q12" s="104">
        <v>0.57869333333333339</v>
      </c>
      <c r="R12" s="104">
        <v>0.57864666666666664</v>
      </c>
      <c r="S12" s="104">
        <v>0.57859666666666665</v>
      </c>
      <c r="T12" s="104">
        <v>0.5785433333333333</v>
      </c>
      <c r="U12" s="104"/>
      <c r="V12" s="104"/>
      <c r="W12" s="104"/>
      <c r="X12" s="104"/>
    </row>
    <row r="13" spans="1:24">
      <c r="A13" s="551" t="s">
        <v>486</v>
      </c>
      <c r="B13" s="104">
        <v>0.66290000000000004</v>
      </c>
      <c r="C13" s="104">
        <v>0.65788000000000002</v>
      </c>
      <c r="D13" s="104">
        <v>0.65286999999999995</v>
      </c>
      <c r="E13" s="104">
        <v>0.64785999999999999</v>
      </c>
      <c r="F13" s="104">
        <v>0.64285000000000003</v>
      </c>
      <c r="G13" s="104">
        <v>0.63782000000000005</v>
      </c>
      <c r="H13" s="104">
        <v>0.63278000000000001</v>
      </c>
      <c r="I13" s="104">
        <v>0.62773000000000001</v>
      </c>
      <c r="J13" s="104">
        <v>0.62266999999999995</v>
      </c>
      <c r="K13" s="104">
        <v>0.61758999999999997</v>
      </c>
      <c r="L13" s="104">
        <v>0.61248999999999998</v>
      </c>
      <c r="M13" s="104">
        <v>0.60738000000000003</v>
      </c>
      <c r="N13" s="104">
        <v>0.60226000000000002</v>
      </c>
      <c r="O13" s="104">
        <v>0.59711999999999998</v>
      </c>
      <c r="P13" s="104">
        <v>0.59196000000000004</v>
      </c>
      <c r="Q13" s="104">
        <v>0.59184000000000003</v>
      </c>
      <c r="R13" s="104">
        <v>0.5917</v>
      </c>
      <c r="S13" s="104">
        <v>0.59155000000000002</v>
      </c>
      <c r="T13" s="104">
        <v>0.59138999999999997</v>
      </c>
      <c r="U13" s="104"/>
      <c r="V13" s="104"/>
      <c r="W13" s="104"/>
      <c r="X13" s="104"/>
    </row>
    <row r="14" spans="1:24">
      <c r="A14" s="551" t="s">
        <v>487</v>
      </c>
      <c r="B14" s="104">
        <v>0.68571000000000004</v>
      </c>
      <c r="C14" s="104">
        <v>0.68086999999999998</v>
      </c>
      <c r="D14" s="104">
        <v>0.67603000000000002</v>
      </c>
      <c r="E14" s="104">
        <v>0.67118999999999995</v>
      </c>
      <c r="F14" s="104">
        <v>0.66634000000000004</v>
      </c>
      <c r="G14" s="104">
        <v>0.66149999999999998</v>
      </c>
      <c r="H14" s="104">
        <v>0.65666000000000002</v>
      </c>
      <c r="I14" s="104">
        <v>0.65181</v>
      </c>
      <c r="J14" s="104">
        <v>0.64697000000000005</v>
      </c>
      <c r="K14" s="104">
        <v>0.64212999999999998</v>
      </c>
      <c r="L14" s="104">
        <v>0.63729000000000002</v>
      </c>
      <c r="M14" s="104">
        <v>0.63244</v>
      </c>
      <c r="N14" s="104">
        <v>0.62760000000000005</v>
      </c>
      <c r="O14" s="104">
        <v>0.62275999999999998</v>
      </c>
      <c r="P14" s="104">
        <v>0.61790999999999996</v>
      </c>
      <c r="Q14" s="104">
        <v>0.61790999999999996</v>
      </c>
      <c r="R14" s="104">
        <v>0.61790999999999996</v>
      </c>
      <c r="S14" s="104">
        <v>0.61790999999999996</v>
      </c>
      <c r="T14" s="104">
        <v>0.61790999999999996</v>
      </c>
      <c r="U14" s="104"/>
      <c r="V14" s="104"/>
      <c r="W14" s="104"/>
      <c r="X14" s="104"/>
    </row>
    <row r="15" spans="1:24">
      <c r="A15" s="551" t="s">
        <v>488</v>
      </c>
      <c r="B15" s="104">
        <v>0.60446</v>
      </c>
      <c r="C15" s="104">
        <v>0.59887999999999997</v>
      </c>
      <c r="D15" s="104">
        <v>0.59330000000000005</v>
      </c>
      <c r="E15" s="104">
        <v>0.58772000000000002</v>
      </c>
      <c r="F15" s="104">
        <v>0.58213000000000004</v>
      </c>
      <c r="G15" s="104">
        <v>0.57655000000000001</v>
      </c>
      <c r="H15" s="104">
        <v>0.57096999999999998</v>
      </c>
      <c r="I15" s="104">
        <v>0.56538999999999995</v>
      </c>
      <c r="J15" s="104">
        <v>0.55981000000000003</v>
      </c>
      <c r="K15" s="104">
        <v>0.55423</v>
      </c>
      <c r="L15" s="104">
        <v>0.54864999999999997</v>
      </c>
      <c r="M15" s="104">
        <v>0.54307000000000005</v>
      </c>
      <c r="N15" s="104">
        <v>0.53749000000000002</v>
      </c>
      <c r="O15" s="104">
        <v>0.53190999999999999</v>
      </c>
      <c r="P15" s="104">
        <v>0.52632999999999996</v>
      </c>
      <c r="Q15" s="104">
        <v>0.52632999999999996</v>
      </c>
      <c r="R15" s="104">
        <v>0.52632999999999996</v>
      </c>
      <c r="S15" s="104">
        <v>0.52632999999999996</v>
      </c>
      <c r="T15" s="104">
        <v>0.52632999999999996</v>
      </c>
      <c r="U15" s="104"/>
      <c r="V15" s="104"/>
      <c r="W15" s="104"/>
      <c r="X15" s="104"/>
    </row>
    <row r="16" spans="1:24">
      <c r="A16" s="549" t="s">
        <v>376</v>
      </c>
      <c r="B16" s="104">
        <v>9.2531466666666677</v>
      </c>
      <c r="C16" s="104">
        <v>9.3771900000000006</v>
      </c>
      <c r="D16" s="104">
        <v>9.5006733333333333</v>
      </c>
      <c r="E16" s="104">
        <v>9.6235966666666677</v>
      </c>
      <c r="F16" s="104">
        <v>9.7459466666666668</v>
      </c>
      <c r="G16" s="104">
        <v>9.8675599999999992</v>
      </c>
      <c r="H16" s="104">
        <v>9.9883299999999995</v>
      </c>
      <c r="I16" s="104">
        <v>10.108246666666666</v>
      </c>
      <c r="J16" s="104">
        <v>10.227386666666666</v>
      </c>
      <c r="K16" s="104">
        <v>10.345656666666667</v>
      </c>
      <c r="L16" s="104">
        <v>10.463123333333334</v>
      </c>
      <c r="M16" s="104">
        <v>10.579693333333333</v>
      </c>
      <c r="N16" s="104">
        <v>10.69544</v>
      </c>
      <c r="O16" s="104">
        <v>10.810356666666666</v>
      </c>
      <c r="P16" s="104">
        <v>10.924396666666667</v>
      </c>
      <c r="Q16" s="104">
        <v>11.037576666666666</v>
      </c>
      <c r="R16" s="104">
        <v>11.149900000000001</v>
      </c>
      <c r="S16" s="104">
        <v>11.261403333333334</v>
      </c>
      <c r="T16" s="104">
        <v>11.372030000000001</v>
      </c>
      <c r="U16" s="104">
        <v>11.481816666666667</v>
      </c>
      <c r="V16" s="104">
        <v>11.59075</v>
      </c>
      <c r="W16" s="104">
        <v>11.561009999999998</v>
      </c>
      <c r="X16" s="104">
        <v>11.531016666666666</v>
      </c>
    </row>
    <row r="17" spans="1:24">
      <c r="A17" s="551" t="s">
        <v>486</v>
      </c>
      <c r="B17" s="104">
        <v>10.457090000000001</v>
      </c>
      <c r="C17" s="104">
        <v>10.556990000000001</v>
      </c>
      <c r="D17" s="104">
        <v>10.65522</v>
      </c>
      <c r="E17" s="104">
        <v>10.751760000000001</v>
      </c>
      <c r="F17" s="104">
        <v>10.846590000000001</v>
      </c>
      <c r="G17" s="104">
        <v>10.9392</v>
      </c>
      <c r="H17" s="104">
        <v>11.02928</v>
      </c>
      <c r="I17" s="104">
        <v>11.116809999999999</v>
      </c>
      <c r="J17" s="104">
        <v>11.20201</v>
      </c>
      <c r="K17" s="104">
        <v>11.28458</v>
      </c>
      <c r="L17" s="104">
        <v>11.36476</v>
      </c>
      <c r="M17" s="104">
        <v>11.44224</v>
      </c>
      <c r="N17" s="104">
        <v>11.51726</v>
      </c>
      <c r="O17" s="104">
        <v>11.589790000000001</v>
      </c>
      <c r="P17" s="104">
        <v>11.65967</v>
      </c>
      <c r="Q17" s="104">
        <v>11.726990000000001</v>
      </c>
      <c r="R17" s="104">
        <v>11.791740000000001</v>
      </c>
      <c r="S17" s="104">
        <v>11.85402</v>
      </c>
      <c r="T17" s="104">
        <v>11.91367</v>
      </c>
      <c r="U17" s="104">
        <v>11.970800000000001</v>
      </c>
      <c r="V17" s="104">
        <v>12.02538</v>
      </c>
      <c r="W17" s="104">
        <v>11.936159999999999</v>
      </c>
      <c r="X17" s="104">
        <v>11.84618</v>
      </c>
    </row>
    <row r="18" spans="1:24">
      <c r="A18" s="551" t="s">
        <v>487</v>
      </c>
      <c r="B18" s="104">
        <v>14.72025</v>
      </c>
      <c r="C18" s="104">
        <v>14.92656</v>
      </c>
      <c r="D18" s="104">
        <v>15.13287</v>
      </c>
      <c r="E18" s="104">
        <v>15.339180000000001</v>
      </c>
      <c r="F18" s="104">
        <v>15.545489999999999</v>
      </c>
      <c r="G18" s="104">
        <v>15.751810000000001</v>
      </c>
      <c r="H18" s="104">
        <v>15.958119999999999</v>
      </c>
      <c r="I18" s="104">
        <v>16.164429999999999</v>
      </c>
      <c r="J18" s="104">
        <v>16.370740000000001</v>
      </c>
      <c r="K18" s="104">
        <v>16.577059999999999</v>
      </c>
      <c r="L18" s="104">
        <v>16.783370000000001</v>
      </c>
      <c r="M18" s="104">
        <v>16.98968</v>
      </c>
      <c r="N18" s="104">
        <v>17.195989999999998</v>
      </c>
      <c r="O18" s="104">
        <v>17.4023</v>
      </c>
      <c r="P18" s="104">
        <v>17.608619999999998</v>
      </c>
      <c r="Q18" s="104">
        <v>17.81493</v>
      </c>
      <c r="R18" s="104">
        <v>18.021239999999999</v>
      </c>
      <c r="S18" s="104">
        <v>18.227550000000001</v>
      </c>
      <c r="T18" s="104">
        <v>18.433869999999999</v>
      </c>
      <c r="U18" s="104">
        <v>18.640180000000001</v>
      </c>
      <c r="V18" s="104">
        <v>18.846489999999999</v>
      </c>
      <c r="W18" s="104">
        <v>18.846489999999999</v>
      </c>
      <c r="X18" s="104">
        <v>18.846489999999999</v>
      </c>
    </row>
    <row r="19" spans="1:24">
      <c r="A19" s="551" t="s">
        <v>488</v>
      </c>
      <c r="B19" s="104">
        <v>2.5821000000000001</v>
      </c>
      <c r="C19" s="104">
        <v>2.6480199999999998</v>
      </c>
      <c r="D19" s="104">
        <v>2.71393</v>
      </c>
      <c r="E19" s="104">
        <v>2.7798500000000002</v>
      </c>
      <c r="F19" s="104">
        <v>2.8457599999999998</v>
      </c>
      <c r="G19" s="104">
        <v>2.91167</v>
      </c>
      <c r="H19" s="104">
        <v>2.9775900000000002</v>
      </c>
      <c r="I19" s="104">
        <v>3.0434999999999999</v>
      </c>
      <c r="J19" s="104">
        <v>3.10941</v>
      </c>
      <c r="K19" s="104">
        <v>3.1753300000000002</v>
      </c>
      <c r="L19" s="104">
        <v>3.2412399999999999</v>
      </c>
      <c r="M19" s="104">
        <v>3.3071600000000001</v>
      </c>
      <c r="N19" s="104">
        <v>3.3730699999999998</v>
      </c>
      <c r="O19" s="104">
        <v>3.4389799999999999</v>
      </c>
      <c r="P19" s="104">
        <v>3.5049000000000001</v>
      </c>
      <c r="Q19" s="104">
        <v>3.5708099999999998</v>
      </c>
      <c r="R19" s="104">
        <v>3.63672</v>
      </c>
      <c r="S19" s="104">
        <v>3.7026400000000002</v>
      </c>
      <c r="T19" s="104">
        <v>3.7685499999999998</v>
      </c>
      <c r="U19" s="104">
        <v>3.83447</v>
      </c>
      <c r="V19" s="104">
        <v>3.9003800000000002</v>
      </c>
      <c r="W19" s="104">
        <v>3.9003800000000002</v>
      </c>
      <c r="X19" s="104">
        <v>3.9003800000000002</v>
      </c>
    </row>
    <row r="20" spans="1:24">
      <c r="A20" s="549" t="s">
        <v>258</v>
      </c>
      <c r="B20" s="104">
        <v>17.949403333333333</v>
      </c>
      <c r="C20" s="104">
        <v>17.104926666666668</v>
      </c>
      <c r="D20" s="104">
        <v>16.259173333333333</v>
      </c>
      <c r="E20" s="104">
        <v>15.41216</v>
      </c>
      <c r="F20" s="104">
        <v>14.564036666666667</v>
      </c>
      <c r="G20" s="104">
        <v>13.714596666666665</v>
      </c>
      <c r="H20" s="104">
        <v>12.863986666666667</v>
      </c>
      <c r="I20" s="104">
        <v>12.00947</v>
      </c>
      <c r="J20" s="104">
        <v>11.138253333333333</v>
      </c>
      <c r="K20" s="104">
        <v>10.26896</v>
      </c>
      <c r="L20" s="104">
        <v>9.401606666666666</v>
      </c>
      <c r="M20" s="104">
        <v>8.5361566666666668</v>
      </c>
      <c r="N20" s="104">
        <v>7.6752366666666667</v>
      </c>
      <c r="O20" s="104">
        <v>6.8156433333333331</v>
      </c>
      <c r="P20" s="104">
        <v>5.9574233333333337</v>
      </c>
      <c r="Q20" s="104">
        <v>5.1005433333333334</v>
      </c>
      <c r="R20" s="104">
        <v>4.244906666666667</v>
      </c>
      <c r="S20" s="104">
        <v>3.3906299999999998</v>
      </c>
      <c r="T20" s="104">
        <v>2.5378033333333332</v>
      </c>
      <c r="U20" s="104">
        <v>1.6865399999999999</v>
      </c>
      <c r="V20" s="104">
        <v>0.83694333333333326</v>
      </c>
      <c r="W20" s="104">
        <v>0.40200333333333332</v>
      </c>
      <c r="X20" s="104">
        <v>0.38328000000000001</v>
      </c>
    </row>
    <row r="21" spans="1:24">
      <c r="A21" s="551" t="s">
        <v>486</v>
      </c>
      <c r="B21" s="104">
        <v>22.87847</v>
      </c>
      <c r="C21" s="104">
        <v>21.807200000000002</v>
      </c>
      <c r="D21" s="104">
        <v>20.732099999999999</v>
      </c>
      <c r="E21" s="104">
        <v>19.653210000000001</v>
      </c>
      <c r="F21" s="104">
        <v>18.571000000000002</v>
      </c>
      <c r="G21" s="104">
        <v>17.484829999999999</v>
      </c>
      <c r="H21" s="104">
        <v>16.395160000000001</v>
      </c>
      <c r="I21" s="104">
        <v>15.293760000000001</v>
      </c>
      <c r="J21" s="104">
        <v>14.14227</v>
      </c>
      <c r="K21" s="104">
        <v>12.996549999999999</v>
      </c>
      <c r="L21" s="104">
        <v>11.856640000000001</v>
      </c>
      <c r="M21" s="104">
        <v>10.72245</v>
      </c>
      <c r="N21" s="104">
        <v>9.6018399999999993</v>
      </c>
      <c r="O21" s="104">
        <v>8.48522</v>
      </c>
      <c r="P21" s="104">
        <v>7.3727099999999997</v>
      </c>
      <c r="Q21" s="104">
        <v>6.2642300000000004</v>
      </c>
      <c r="R21" s="104">
        <v>5.1594800000000003</v>
      </c>
      <c r="S21" s="104">
        <v>4.0588100000000003</v>
      </c>
      <c r="T21" s="104">
        <v>2.9624899999999998</v>
      </c>
      <c r="U21" s="104">
        <v>1.8708499999999999</v>
      </c>
      <c r="V21" s="104">
        <v>0.78422000000000003</v>
      </c>
      <c r="W21" s="104">
        <v>0.23630999999999999</v>
      </c>
      <c r="X21" s="104">
        <v>0.22684000000000001</v>
      </c>
    </row>
    <row r="22" spans="1:24">
      <c r="A22" s="551" t="s">
        <v>487</v>
      </c>
      <c r="B22" s="104">
        <v>29.01933</v>
      </c>
      <c r="C22" s="104">
        <v>27.603870000000001</v>
      </c>
      <c r="D22" s="104">
        <v>26.188410000000001</v>
      </c>
      <c r="E22" s="104">
        <v>24.772960000000001</v>
      </c>
      <c r="F22" s="104">
        <v>23.357500000000002</v>
      </c>
      <c r="G22" s="104">
        <v>21.942049999999998</v>
      </c>
      <c r="H22" s="104">
        <v>20.526589999999999</v>
      </c>
      <c r="I22" s="104">
        <v>19.111139999999999</v>
      </c>
      <c r="J22" s="104">
        <v>17.695679999999999</v>
      </c>
      <c r="K22" s="104">
        <v>16.28022</v>
      </c>
      <c r="L22" s="104">
        <v>14.86477</v>
      </c>
      <c r="M22" s="104">
        <v>13.449310000000001</v>
      </c>
      <c r="N22" s="104">
        <v>12.033860000000001</v>
      </c>
      <c r="O22" s="104">
        <v>10.618399999999999</v>
      </c>
      <c r="P22" s="104">
        <v>9.2029499999999995</v>
      </c>
      <c r="Q22" s="104">
        <v>7.78749</v>
      </c>
      <c r="R22" s="104">
        <v>6.3720299999999996</v>
      </c>
      <c r="S22" s="104">
        <v>4.9565799999999998</v>
      </c>
      <c r="T22" s="104">
        <v>3.5411199999999998</v>
      </c>
      <c r="U22" s="104">
        <v>2.1256699999999999</v>
      </c>
      <c r="V22" s="104">
        <v>0.71021000000000001</v>
      </c>
      <c r="W22" s="104"/>
      <c r="X22" s="104"/>
    </row>
    <row r="23" spans="1:24">
      <c r="A23" s="551" t="s">
        <v>488</v>
      </c>
      <c r="B23" s="104">
        <v>1.95041</v>
      </c>
      <c r="C23" s="104">
        <v>1.90371</v>
      </c>
      <c r="D23" s="104">
        <v>1.85701</v>
      </c>
      <c r="E23" s="104">
        <v>1.8103100000000001</v>
      </c>
      <c r="F23" s="104">
        <v>1.7636099999999999</v>
      </c>
      <c r="G23" s="104">
        <v>1.7169099999999999</v>
      </c>
      <c r="H23" s="104">
        <v>1.67021</v>
      </c>
      <c r="I23" s="104">
        <v>1.62351</v>
      </c>
      <c r="J23" s="104">
        <v>1.57681</v>
      </c>
      <c r="K23" s="104">
        <v>1.5301100000000001</v>
      </c>
      <c r="L23" s="104">
        <v>1.4834099999999999</v>
      </c>
      <c r="M23" s="104">
        <v>1.4367099999999999</v>
      </c>
      <c r="N23" s="104">
        <v>1.39001</v>
      </c>
      <c r="O23" s="104">
        <v>1.34331</v>
      </c>
      <c r="P23" s="104">
        <v>1.29661</v>
      </c>
      <c r="Q23" s="104">
        <v>1.2499100000000001</v>
      </c>
      <c r="R23" s="104">
        <v>1.2032099999999999</v>
      </c>
      <c r="S23" s="104">
        <v>1.1565000000000001</v>
      </c>
      <c r="T23" s="104">
        <v>1.1097999999999999</v>
      </c>
      <c r="U23" s="104">
        <v>1.0630999999999999</v>
      </c>
      <c r="V23" s="104">
        <v>1.0164</v>
      </c>
      <c r="W23" s="104">
        <v>0.96970000000000001</v>
      </c>
      <c r="X23" s="104">
        <v>0.92300000000000004</v>
      </c>
    </row>
    <row r="24" spans="1:24">
      <c r="A24" s="549" t="s">
        <v>11</v>
      </c>
      <c r="B24" s="104">
        <v>37.746463333333338</v>
      </c>
      <c r="C24" s="104">
        <v>36.560089999999995</v>
      </c>
      <c r="D24" s="104">
        <v>35.377086666666663</v>
      </c>
      <c r="E24" s="104">
        <v>34.197763333333334</v>
      </c>
      <c r="F24" s="104">
        <v>33.02198666666667</v>
      </c>
      <c r="G24" s="104">
        <v>31.850466666666673</v>
      </c>
      <c r="H24" s="104">
        <v>30.682926666666663</v>
      </c>
      <c r="I24" s="104">
        <v>29.531840000000003</v>
      </c>
      <c r="J24" s="104">
        <v>28.384473333333332</v>
      </c>
      <c r="K24" s="104">
        <v>27.241283333333332</v>
      </c>
      <c r="L24" s="104">
        <v>26.102016666666668</v>
      </c>
      <c r="M24" s="104">
        <v>24.966889999999996</v>
      </c>
      <c r="N24" s="104">
        <v>23.848686666666666</v>
      </c>
      <c r="O24" s="104">
        <v>22.734006666666669</v>
      </c>
      <c r="P24" s="104">
        <v>21.622800000000002</v>
      </c>
      <c r="Q24" s="104">
        <v>20.515036666666667</v>
      </c>
      <c r="R24" s="104">
        <v>19.410956666666667</v>
      </c>
      <c r="S24" s="104">
        <v>18.310526666666664</v>
      </c>
      <c r="T24" s="104">
        <v>17.213366666666666</v>
      </c>
      <c r="U24" s="104">
        <v>16.119690000000002</v>
      </c>
      <c r="V24" s="104">
        <v>15.029503333333333</v>
      </c>
      <c r="W24" s="104">
        <v>13.943086666666666</v>
      </c>
      <c r="X24" s="104">
        <v>12.860453333333334</v>
      </c>
    </row>
    <row r="25" spans="1:24">
      <c r="A25" s="551" t="s">
        <v>486</v>
      </c>
      <c r="B25" s="104">
        <v>47.458950000000002</v>
      </c>
      <c r="C25" s="104">
        <v>45.817430000000002</v>
      </c>
      <c r="D25" s="104">
        <v>44.186030000000002</v>
      </c>
      <c r="E25" s="104">
        <v>42.565660000000001</v>
      </c>
      <c r="F25" s="104">
        <v>40.955930000000002</v>
      </c>
      <c r="G25" s="104">
        <v>39.358969999999999</v>
      </c>
      <c r="H25" s="104">
        <v>37.773960000000002</v>
      </c>
      <c r="I25" s="104">
        <v>36.238300000000002</v>
      </c>
      <c r="J25" s="104">
        <v>34.713799999999999</v>
      </c>
      <c r="K25" s="104">
        <v>33.201839999999997</v>
      </c>
      <c r="L25" s="104">
        <v>31.701640000000001</v>
      </c>
      <c r="M25" s="104">
        <v>30.21386</v>
      </c>
      <c r="N25" s="104">
        <v>28.77685</v>
      </c>
      <c r="O25" s="104">
        <v>27.35041</v>
      </c>
      <c r="P25" s="104">
        <v>25.93439</v>
      </c>
      <c r="Q25" s="104">
        <v>24.52871</v>
      </c>
      <c r="R25" s="104">
        <v>23.134070000000001</v>
      </c>
      <c r="S25" s="104">
        <v>21.75038</v>
      </c>
      <c r="T25" s="104">
        <v>20.3765</v>
      </c>
      <c r="U25" s="104">
        <v>19.013079999999999</v>
      </c>
      <c r="V25" s="104">
        <v>17.660119999999999</v>
      </c>
      <c r="W25" s="104">
        <v>16.318470000000001</v>
      </c>
      <c r="X25" s="104">
        <v>14.98818</v>
      </c>
    </row>
    <row r="26" spans="1:24">
      <c r="A26" s="551" t="s">
        <v>487</v>
      </c>
      <c r="B26" s="104">
        <v>56.811039999999998</v>
      </c>
      <c r="C26" s="104">
        <v>55.126579999999997</v>
      </c>
      <c r="D26" s="104">
        <v>53.44211</v>
      </c>
      <c r="E26" s="104">
        <v>51.757649999999998</v>
      </c>
      <c r="F26" s="104">
        <v>50.073189999999997</v>
      </c>
      <c r="G26" s="104">
        <v>48.388730000000002</v>
      </c>
      <c r="H26" s="104">
        <v>46.704270000000001</v>
      </c>
      <c r="I26" s="104">
        <v>45.01981</v>
      </c>
      <c r="J26" s="104">
        <v>43.335349999999998</v>
      </c>
      <c r="K26" s="104">
        <v>41.650880000000001</v>
      </c>
      <c r="L26" s="104">
        <v>39.966419999999999</v>
      </c>
      <c r="M26" s="104">
        <v>38.281959999999998</v>
      </c>
      <c r="N26" s="104">
        <v>36.597499999999997</v>
      </c>
      <c r="O26" s="104">
        <v>34.913040000000002</v>
      </c>
      <c r="P26" s="104">
        <v>33.228580000000001</v>
      </c>
      <c r="Q26" s="104">
        <v>31.54411</v>
      </c>
      <c r="R26" s="104">
        <v>29.859649999999998</v>
      </c>
      <c r="S26" s="104">
        <v>28.175190000000001</v>
      </c>
      <c r="T26" s="104">
        <v>26.490729999999999</v>
      </c>
      <c r="U26" s="104">
        <v>24.806270000000001</v>
      </c>
      <c r="V26" s="104">
        <v>23.12181</v>
      </c>
      <c r="W26" s="104">
        <v>21.437349999999999</v>
      </c>
      <c r="X26" s="104">
        <v>19.752880000000001</v>
      </c>
    </row>
    <row r="27" spans="1:24">
      <c r="A27" s="551" t="s">
        <v>488</v>
      </c>
      <c r="B27" s="104">
        <v>8.9694000000000003</v>
      </c>
      <c r="C27" s="104">
        <v>8.7362599999999997</v>
      </c>
      <c r="D27" s="104">
        <v>8.5031199999999991</v>
      </c>
      <c r="E27" s="104">
        <v>8.2699800000000003</v>
      </c>
      <c r="F27" s="104">
        <v>8.0368399999999998</v>
      </c>
      <c r="G27" s="104">
        <v>7.8037000000000001</v>
      </c>
      <c r="H27" s="104">
        <v>7.5705499999999999</v>
      </c>
      <c r="I27" s="104">
        <v>7.3374100000000002</v>
      </c>
      <c r="J27" s="104">
        <v>7.1042699999999996</v>
      </c>
      <c r="K27" s="104">
        <v>6.87113</v>
      </c>
      <c r="L27" s="104">
        <v>6.6379900000000003</v>
      </c>
      <c r="M27" s="104">
        <v>6.4048499999999997</v>
      </c>
      <c r="N27" s="104">
        <v>6.17171</v>
      </c>
      <c r="O27" s="104">
        <v>5.9385700000000003</v>
      </c>
      <c r="P27" s="104">
        <v>5.7054299999999998</v>
      </c>
      <c r="Q27" s="104">
        <v>5.4722900000000001</v>
      </c>
      <c r="R27" s="104">
        <v>5.2391500000000004</v>
      </c>
      <c r="S27" s="104">
        <v>5.0060099999999998</v>
      </c>
      <c r="T27" s="104">
        <v>4.7728700000000002</v>
      </c>
      <c r="U27" s="104">
        <v>4.53972</v>
      </c>
      <c r="V27" s="104">
        <v>4.3065800000000003</v>
      </c>
      <c r="W27" s="104">
        <v>4.0734399999999997</v>
      </c>
      <c r="X27" s="104">
        <v>3.8403</v>
      </c>
    </row>
    <row r="28" spans="1:24">
      <c r="A28" s="549" t="s">
        <v>10</v>
      </c>
      <c r="B28" s="104">
        <v>37.043136666666662</v>
      </c>
      <c r="C28" s="104">
        <v>36.829043333333331</v>
      </c>
      <c r="D28" s="104">
        <v>36.61493333333334</v>
      </c>
      <c r="E28" s="104">
        <v>36.4009</v>
      </c>
      <c r="F28" s="104">
        <v>36.186860000000003</v>
      </c>
      <c r="G28" s="104">
        <v>35.940383333333337</v>
      </c>
      <c r="H28" s="104">
        <v>35.693519999999999</v>
      </c>
      <c r="I28" s="104">
        <v>35.446379999999998</v>
      </c>
      <c r="J28" s="104">
        <v>35.198763333333325</v>
      </c>
      <c r="K28" s="104">
        <v>34.951180000000001</v>
      </c>
      <c r="L28" s="104">
        <v>34.703440000000001</v>
      </c>
      <c r="M28" s="104">
        <v>34.455633333333331</v>
      </c>
      <c r="N28" s="104">
        <v>34.207783333333332</v>
      </c>
      <c r="O28" s="104">
        <v>33.95997333333333</v>
      </c>
      <c r="P28" s="104">
        <v>33.712119999999999</v>
      </c>
      <c r="Q28" s="104">
        <v>33.464426666666668</v>
      </c>
      <c r="R28" s="104">
        <v>33.216786666666671</v>
      </c>
      <c r="S28" s="104">
        <v>32.969313333333332</v>
      </c>
      <c r="T28" s="104">
        <v>32.721996666666662</v>
      </c>
      <c r="U28" s="104">
        <v>32.475043333333332</v>
      </c>
      <c r="V28" s="104">
        <v>32.228253333333328</v>
      </c>
      <c r="W28" s="104">
        <v>31.981916666666667</v>
      </c>
      <c r="X28" s="104">
        <v>31.735846666666671</v>
      </c>
    </row>
    <row r="29" spans="1:24">
      <c r="A29" s="551" t="s">
        <v>486</v>
      </c>
      <c r="B29" s="104">
        <v>41.670389999999998</v>
      </c>
      <c r="C29" s="104">
        <v>41.386470000000003</v>
      </c>
      <c r="D29" s="104">
        <v>41.102490000000003</v>
      </c>
      <c r="E29" s="104">
        <v>40.818750000000001</v>
      </c>
      <c r="F29" s="104">
        <v>40.534979999999997</v>
      </c>
      <c r="G29" s="104">
        <v>40.1539</v>
      </c>
      <c r="H29" s="104">
        <v>39.77167</v>
      </c>
      <c r="I29" s="104">
        <v>39.388599999999997</v>
      </c>
      <c r="J29" s="104">
        <v>39.004109999999997</v>
      </c>
      <c r="K29" s="104">
        <v>38.619720000000001</v>
      </c>
      <c r="L29" s="104">
        <v>38.234850000000002</v>
      </c>
      <c r="M29" s="104">
        <v>37.849789999999999</v>
      </c>
      <c r="N29" s="104">
        <v>37.464579999999998</v>
      </c>
      <c r="O29" s="104">
        <v>37.079509999999999</v>
      </c>
      <c r="P29" s="104">
        <v>36.694310000000002</v>
      </c>
      <c r="Q29" s="104">
        <v>36.309579999999997</v>
      </c>
      <c r="R29" s="104">
        <v>35.925020000000004</v>
      </c>
      <c r="S29" s="104">
        <v>35.540950000000002</v>
      </c>
      <c r="T29" s="104">
        <v>35.157359999999997</v>
      </c>
      <c r="U29" s="104">
        <v>34.774850000000001</v>
      </c>
      <c r="V29" s="104">
        <v>34.392829999999996</v>
      </c>
      <c r="W29" s="104">
        <v>34.012180000000001</v>
      </c>
      <c r="X29" s="104">
        <v>33.63232</v>
      </c>
    </row>
    <row r="30" spans="1:24">
      <c r="A30" s="551" t="s">
        <v>487</v>
      </c>
      <c r="B30" s="104">
        <v>49.898180000000004</v>
      </c>
      <c r="C30" s="104">
        <v>49.668500000000002</v>
      </c>
      <c r="D30" s="104">
        <v>49.438830000000003</v>
      </c>
      <c r="E30" s="104">
        <v>49.209150000000001</v>
      </c>
      <c r="F30" s="104">
        <v>48.979469999999999</v>
      </c>
      <c r="G30" s="104">
        <v>48.7498</v>
      </c>
      <c r="H30" s="104">
        <v>48.520119999999999</v>
      </c>
      <c r="I30" s="104">
        <v>48.29045</v>
      </c>
      <c r="J30" s="104">
        <v>48.060769999999998</v>
      </c>
      <c r="K30" s="104">
        <v>47.831090000000003</v>
      </c>
      <c r="L30" s="104">
        <v>47.601419999999997</v>
      </c>
      <c r="M30" s="104">
        <v>47.371740000000003</v>
      </c>
      <c r="N30" s="104">
        <v>47.142069999999997</v>
      </c>
      <c r="O30" s="104">
        <v>46.912390000000002</v>
      </c>
      <c r="P30" s="104">
        <v>46.68271</v>
      </c>
      <c r="Q30" s="104">
        <v>46.453040000000001</v>
      </c>
      <c r="R30" s="104">
        <v>46.22336</v>
      </c>
      <c r="S30" s="104">
        <v>45.993690000000001</v>
      </c>
      <c r="T30" s="104">
        <v>45.764009999999999</v>
      </c>
      <c r="U30" s="104">
        <v>45.534329999999997</v>
      </c>
      <c r="V30" s="104">
        <v>45.304659999999998</v>
      </c>
      <c r="W30" s="104">
        <v>45.074979999999996</v>
      </c>
      <c r="X30" s="104">
        <v>44.845309999999998</v>
      </c>
    </row>
    <row r="31" spans="1:24">
      <c r="A31" s="551" t="s">
        <v>488</v>
      </c>
      <c r="B31" s="104">
        <v>19.560839999999999</v>
      </c>
      <c r="C31" s="104">
        <v>19.43216</v>
      </c>
      <c r="D31" s="104">
        <v>19.30348</v>
      </c>
      <c r="E31" s="104">
        <v>19.174800000000001</v>
      </c>
      <c r="F31" s="104">
        <v>19.046130000000002</v>
      </c>
      <c r="G31" s="104">
        <v>18.917449999999999</v>
      </c>
      <c r="H31" s="104">
        <v>18.78877</v>
      </c>
      <c r="I31" s="104">
        <v>18.66009</v>
      </c>
      <c r="J31" s="104">
        <v>18.531410000000001</v>
      </c>
      <c r="K31" s="104">
        <v>18.402729999999998</v>
      </c>
      <c r="L31" s="104">
        <v>18.274049999999999</v>
      </c>
      <c r="M31" s="104">
        <v>18.14537</v>
      </c>
      <c r="N31" s="104">
        <v>18.0167</v>
      </c>
      <c r="O31" s="104">
        <v>17.888020000000001</v>
      </c>
      <c r="P31" s="104">
        <v>17.759340000000002</v>
      </c>
      <c r="Q31" s="104">
        <v>17.630659999999999</v>
      </c>
      <c r="R31" s="104">
        <v>17.50198</v>
      </c>
      <c r="S31" s="104">
        <v>17.3733</v>
      </c>
      <c r="T31" s="104">
        <v>17.244620000000001</v>
      </c>
      <c r="U31" s="104">
        <v>17.115950000000002</v>
      </c>
      <c r="V31" s="104">
        <v>16.987269999999999</v>
      </c>
      <c r="W31" s="104">
        <v>16.85859</v>
      </c>
      <c r="X31" s="104">
        <v>16.72991</v>
      </c>
    </row>
    <row r="32" spans="1:24">
      <c r="A32" s="549" t="s">
        <v>9</v>
      </c>
      <c r="B32" s="104">
        <v>11.405656666666667</v>
      </c>
      <c r="C32" s="104">
        <v>10.984679999999999</v>
      </c>
      <c r="D32" s="104">
        <v>10.56405</v>
      </c>
      <c r="E32" s="104">
        <v>10.143716666666668</v>
      </c>
      <c r="F32" s="104">
        <v>9.7237233333333339</v>
      </c>
      <c r="G32" s="104">
        <v>9.3040400000000005</v>
      </c>
      <c r="H32" s="104">
        <v>8.8847033333333343</v>
      </c>
      <c r="I32" s="104">
        <v>8.4656833333333328</v>
      </c>
      <c r="J32" s="104">
        <v>8.0470133333333322</v>
      </c>
      <c r="K32" s="104">
        <v>7.6283233333333333</v>
      </c>
      <c r="L32" s="104">
        <v>7.2096733333333338</v>
      </c>
      <c r="M32" s="104">
        <v>6.7911166666666665</v>
      </c>
      <c r="N32" s="104">
        <v>6.3727499999999999</v>
      </c>
      <c r="O32" s="104">
        <v>5.9545999999999992</v>
      </c>
      <c r="P32" s="104">
        <v>5.5367833333333332</v>
      </c>
      <c r="Q32" s="104">
        <v>5.1193166666666672</v>
      </c>
      <c r="R32" s="104">
        <v>4.7023366666666666</v>
      </c>
      <c r="S32" s="104">
        <v>4.2858700000000001</v>
      </c>
      <c r="T32" s="104">
        <v>3.8699999999999997</v>
      </c>
      <c r="U32" s="104">
        <v>3.4548299999999998</v>
      </c>
      <c r="V32" s="104">
        <v>3.0404166666666668</v>
      </c>
      <c r="W32" s="104">
        <v>2.6268633333333331</v>
      </c>
      <c r="X32" s="104">
        <v>2.2142433333333336</v>
      </c>
    </row>
    <row r="33" spans="1:24">
      <c r="A33" s="551" t="s">
        <v>486</v>
      </c>
      <c r="B33" s="104">
        <v>14.855180000000001</v>
      </c>
      <c r="C33" s="104">
        <v>14.28881</v>
      </c>
      <c r="D33" s="104">
        <v>13.723470000000001</v>
      </c>
      <c r="E33" s="104">
        <v>13.15902</v>
      </c>
      <c r="F33" s="104">
        <v>12.595599999999999</v>
      </c>
      <c r="G33" s="104">
        <v>12.033110000000001</v>
      </c>
      <c r="H33" s="104">
        <v>11.47166</v>
      </c>
      <c r="I33" s="104">
        <v>10.911149999999999</v>
      </c>
      <c r="J33" s="104">
        <v>10.351699999999999</v>
      </c>
      <c r="K33" s="104">
        <v>9.7921800000000001</v>
      </c>
      <c r="L33" s="104">
        <v>9.2327999999999992</v>
      </c>
      <c r="M33" s="104">
        <v>8.6736799999999992</v>
      </c>
      <c r="N33" s="104">
        <v>8.1151400000000002</v>
      </c>
      <c r="O33" s="104">
        <v>7.5572400000000002</v>
      </c>
      <c r="P33" s="104">
        <v>7.0003500000000001</v>
      </c>
      <c r="Q33" s="104">
        <v>6.4445100000000002</v>
      </c>
      <c r="R33" s="104">
        <v>5.8901300000000001</v>
      </c>
      <c r="S33" s="104">
        <v>5.3372799999999998</v>
      </c>
      <c r="T33" s="104">
        <v>4.7862299999999998</v>
      </c>
      <c r="U33" s="104">
        <v>4.2372699999999996</v>
      </c>
      <c r="V33" s="104">
        <v>3.6905899999999998</v>
      </c>
      <c r="W33" s="104">
        <v>3.14649</v>
      </c>
      <c r="X33" s="104">
        <v>2.6051899999999999</v>
      </c>
    </row>
    <row r="34" spans="1:24">
      <c r="A34" s="551" t="s">
        <v>487</v>
      </c>
      <c r="B34" s="104">
        <v>16.99127</v>
      </c>
      <c r="C34" s="104">
        <v>16.352319999999999</v>
      </c>
      <c r="D34" s="104">
        <v>15.713380000000001</v>
      </c>
      <c r="E34" s="104">
        <v>15.074439999999999</v>
      </c>
      <c r="F34" s="104">
        <v>14.43549</v>
      </c>
      <c r="G34" s="104">
        <v>13.79655</v>
      </c>
      <c r="H34" s="104">
        <v>13.1576</v>
      </c>
      <c r="I34" s="104">
        <v>12.518660000000001</v>
      </c>
      <c r="J34" s="104">
        <v>11.879709999999999</v>
      </c>
      <c r="K34" s="104">
        <v>11.240769999999999</v>
      </c>
      <c r="L34" s="104">
        <v>10.60182</v>
      </c>
      <c r="M34" s="104">
        <v>9.9628800000000002</v>
      </c>
      <c r="N34" s="104">
        <v>9.3239300000000007</v>
      </c>
      <c r="O34" s="104">
        <v>8.6849900000000009</v>
      </c>
      <c r="P34" s="104">
        <v>8.0460399999999996</v>
      </c>
      <c r="Q34" s="104">
        <v>7.4070999999999998</v>
      </c>
      <c r="R34" s="104">
        <v>6.7681500000000003</v>
      </c>
      <c r="S34" s="104">
        <v>6.1292099999999996</v>
      </c>
      <c r="T34" s="104">
        <v>5.4902600000000001</v>
      </c>
      <c r="U34" s="104">
        <v>4.8513200000000003</v>
      </c>
      <c r="V34" s="104">
        <v>4.2123699999999999</v>
      </c>
      <c r="W34" s="104">
        <v>3.5734300000000001</v>
      </c>
      <c r="X34" s="104">
        <v>2.9344800000000002</v>
      </c>
    </row>
    <row r="35" spans="1:24">
      <c r="A35" s="551" t="s">
        <v>488</v>
      </c>
      <c r="B35" s="104">
        <v>2.37052</v>
      </c>
      <c r="C35" s="104">
        <v>2.31291</v>
      </c>
      <c r="D35" s="104">
        <v>2.2553000000000001</v>
      </c>
      <c r="E35" s="104">
        <v>2.1976900000000001</v>
      </c>
      <c r="F35" s="104">
        <v>2.1400800000000002</v>
      </c>
      <c r="G35" s="104">
        <v>2.0824600000000002</v>
      </c>
      <c r="H35" s="104">
        <v>2.0248499999999998</v>
      </c>
      <c r="I35" s="104">
        <v>1.9672400000000001</v>
      </c>
      <c r="J35" s="104">
        <v>1.9096299999999999</v>
      </c>
      <c r="K35" s="104">
        <v>1.85202</v>
      </c>
      <c r="L35" s="104">
        <v>1.7944</v>
      </c>
      <c r="M35" s="104">
        <v>1.7367900000000001</v>
      </c>
      <c r="N35" s="104">
        <v>1.6791799999999999</v>
      </c>
      <c r="O35" s="104">
        <v>1.62157</v>
      </c>
      <c r="P35" s="104">
        <v>1.56396</v>
      </c>
      <c r="Q35" s="104">
        <v>1.50634</v>
      </c>
      <c r="R35" s="104">
        <v>1.4487300000000001</v>
      </c>
      <c r="S35" s="104">
        <v>1.3911199999999999</v>
      </c>
      <c r="T35" s="104">
        <v>1.33351</v>
      </c>
      <c r="U35" s="104">
        <v>1.2759</v>
      </c>
      <c r="V35" s="104">
        <v>1.2182900000000001</v>
      </c>
      <c r="W35" s="104">
        <v>1.1606700000000001</v>
      </c>
      <c r="X35" s="104">
        <v>1.1030599999999999</v>
      </c>
    </row>
    <row r="36" spans="1:24">
      <c r="A36" s="549" t="s">
        <v>8</v>
      </c>
      <c r="B36" s="104">
        <v>6.0396666666666661E-2</v>
      </c>
      <c r="C36" s="104">
        <v>6.8860000000000005E-2</v>
      </c>
      <c r="D36" s="104">
        <v>7.7326666666666669E-2</v>
      </c>
      <c r="E36" s="104">
        <v>8.5786666666666664E-2</v>
      </c>
      <c r="F36" s="104">
        <v>9.4246666666666659E-2</v>
      </c>
      <c r="G36" s="104">
        <v>0.1027</v>
      </c>
      <c r="H36" s="104">
        <v>0.11115000000000001</v>
      </c>
      <c r="I36" s="104">
        <v>0.11959666666666668</v>
      </c>
      <c r="J36" s="104">
        <v>0.12804000000000001</v>
      </c>
      <c r="K36" s="104">
        <v>0.13648000000000002</v>
      </c>
      <c r="L36" s="104">
        <v>0.14491333333333334</v>
      </c>
      <c r="M36" s="104">
        <v>0.15334666666666666</v>
      </c>
      <c r="N36" s="104">
        <v>0.16175666666666666</v>
      </c>
      <c r="O36" s="104">
        <v>0.17013999999999999</v>
      </c>
      <c r="P36" s="104">
        <v>0.17854666666666666</v>
      </c>
      <c r="Q36" s="104">
        <v>0.18694666666666668</v>
      </c>
      <c r="R36" s="104">
        <v>0.19535</v>
      </c>
      <c r="S36" s="104">
        <v>0.2037433333333333</v>
      </c>
      <c r="T36" s="104">
        <v>0.22570000000000001</v>
      </c>
      <c r="U36" s="104">
        <v>0.23672000000000001</v>
      </c>
      <c r="V36" s="104">
        <v>0.24773000000000001</v>
      </c>
      <c r="W36" s="104">
        <v>0.25874000000000003</v>
      </c>
      <c r="X36" s="104">
        <v>0.26974999999999999</v>
      </c>
    </row>
    <row r="37" spans="1:24">
      <c r="A37" s="551" t="s">
        <v>486</v>
      </c>
      <c r="B37" s="104">
        <v>6.3509999999999997E-2</v>
      </c>
      <c r="C37" s="104">
        <v>7.177E-2</v>
      </c>
      <c r="D37" s="104">
        <v>8.0030000000000004E-2</v>
      </c>
      <c r="E37" s="104">
        <v>8.8279999999999997E-2</v>
      </c>
      <c r="F37" s="104">
        <v>9.6519999999999995E-2</v>
      </c>
      <c r="G37" s="104">
        <v>0.10474</v>
      </c>
      <c r="H37" s="104">
        <v>0.11294999999999999</v>
      </c>
      <c r="I37" s="104">
        <v>0.12116</v>
      </c>
      <c r="J37" s="104">
        <v>0.12934999999999999</v>
      </c>
      <c r="K37" s="104">
        <v>0.13753000000000001</v>
      </c>
      <c r="L37" s="104">
        <v>0.1457</v>
      </c>
      <c r="M37" s="104">
        <v>0.15386</v>
      </c>
      <c r="N37" s="104">
        <v>0.16199</v>
      </c>
      <c r="O37" s="104">
        <v>0.17008999999999999</v>
      </c>
      <c r="P37" s="104">
        <v>0.1782</v>
      </c>
      <c r="Q37" s="104">
        <v>0.18629999999999999</v>
      </c>
      <c r="R37" s="104">
        <v>0.19439999999999999</v>
      </c>
      <c r="S37" s="104">
        <v>0.20247999999999999</v>
      </c>
      <c r="T37" s="104"/>
      <c r="U37" s="104"/>
      <c r="V37" s="104"/>
      <c r="W37" s="104"/>
      <c r="X37" s="104"/>
    </row>
    <row r="38" spans="1:24">
      <c r="A38" s="551" t="s">
        <v>487</v>
      </c>
      <c r="B38" s="104">
        <v>9.0679999999999997E-2</v>
      </c>
      <c r="C38" s="104">
        <v>9.6759999999999999E-2</v>
      </c>
      <c r="D38" s="104">
        <v>0.10284</v>
      </c>
      <c r="E38" s="104">
        <v>0.10892</v>
      </c>
      <c r="F38" s="104">
        <v>0.115</v>
      </c>
      <c r="G38" s="104">
        <v>0.12109</v>
      </c>
      <c r="H38" s="104">
        <v>0.12717000000000001</v>
      </c>
      <c r="I38" s="104">
        <v>0.13325000000000001</v>
      </c>
      <c r="J38" s="104">
        <v>0.13933000000000001</v>
      </c>
      <c r="K38" s="104">
        <v>0.14541000000000001</v>
      </c>
      <c r="L38" s="104">
        <v>0.15149000000000001</v>
      </c>
      <c r="M38" s="104">
        <v>0.15756999999999999</v>
      </c>
      <c r="N38" s="104">
        <v>0.16364999999999999</v>
      </c>
      <c r="O38" s="104">
        <v>0.16974</v>
      </c>
      <c r="P38" s="104">
        <v>0.17582</v>
      </c>
      <c r="Q38" s="104">
        <v>0.18190000000000001</v>
      </c>
      <c r="R38" s="104">
        <v>0.18798000000000001</v>
      </c>
      <c r="S38" s="104">
        <v>0.19406000000000001</v>
      </c>
      <c r="T38" s="104"/>
      <c r="U38" s="104"/>
      <c r="V38" s="104"/>
      <c r="W38" s="104"/>
      <c r="X38" s="104"/>
    </row>
    <row r="39" spans="1:24">
      <c r="A39" s="551" t="s">
        <v>488</v>
      </c>
      <c r="B39" s="104"/>
      <c r="C39" s="104"/>
      <c r="D39" s="104"/>
      <c r="E39" s="104">
        <v>6.0159999999999998E-2</v>
      </c>
      <c r="F39" s="104">
        <v>7.1220000000000006E-2</v>
      </c>
      <c r="G39" s="104">
        <v>8.2269999999999996E-2</v>
      </c>
      <c r="H39" s="104">
        <v>9.3329999999999996E-2</v>
      </c>
      <c r="I39" s="104">
        <v>0.10438</v>
      </c>
      <c r="J39" s="104">
        <v>0.11544</v>
      </c>
      <c r="K39" s="104">
        <v>0.1265</v>
      </c>
      <c r="L39" s="104">
        <v>0.13755000000000001</v>
      </c>
      <c r="M39" s="104">
        <v>0.14860999999999999</v>
      </c>
      <c r="N39" s="104">
        <v>0.15962999999999999</v>
      </c>
      <c r="O39" s="104">
        <v>0.17058999999999999</v>
      </c>
      <c r="P39" s="104">
        <v>0.18162</v>
      </c>
      <c r="Q39" s="104">
        <v>0.19264000000000001</v>
      </c>
      <c r="R39" s="104">
        <v>0.20366999999999999</v>
      </c>
      <c r="S39" s="104">
        <v>0.21468999999999999</v>
      </c>
      <c r="T39" s="104">
        <v>0.22570000000000001</v>
      </c>
      <c r="U39" s="104">
        <v>0.23672000000000001</v>
      </c>
      <c r="V39" s="104">
        <v>0.24773000000000001</v>
      </c>
      <c r="W39" s="104">
        <v>0.25874000000000003</v>
      </c>
      <c r="X39" s="104">
        <v>0.26974999999999999</v>
      </c>
    </row>
    <row r="40" spans="1:24">
      <c r="A40" s="549" t="s">
        <v>6</v>
      </c>
      <c r="B40" s="104">
        <v>51.785859999999992</v>
      </c>
      <c r="C40" s="104">
        <v>50.242969999999993</v>
      </c>
      <c r="D40" s="104">
        <v>48.701286666666668</v>
      </c>
      <c r="E40" s="104">
        <v>47.160973333333338</v>
      </c>
      <c r="F40" s="104">
        <v>45.621879999999997</v>
      </c>
      <c r="G40" s="104">
        <v>44.084163333333329</v>
      </c>
      <c r="H40" s="104">
        <v>42.54754333333333</v>
      </c>
      <c r="I40" s="104">
        <v>41.012453333333333</v>
      </c>
      <c r="J40" s="104">
        <v>39.441353333333332</v>
      </c>
      <c r="K40" s="104">
        <v>37.870259999999995</v>
      </c>
      <c r="L40" s="104">
        <v>36.302196666666667</v>
      </c>
      <c r="M40" s="104">
        <v>34.737473333333334</v>
      </c>
      <c r="N40" s="104">
        <v>33.176136666666672</v>
      </c>
      <c r="O40" s="104">
        <v>31.618226666666668</v>
      </c>
      <c r="P40" s="104">
        <v>30.063793333333336</v>
      </c>
      <c r="Q40" s="104">
        <v>28.512879999999999</v>
      </c>
      <c r="R40" s="104">
        <v>26.965533333333337</v>
      </c>
      <c r="S40" s="104">
        <v>25.421899999999997</v>
      </c>
      <c r="T40" s="104">
        <v>23.881916666666669</v>
      </c>
      <c r="U40" s="104">
        <v>22.345359999999999</v>
      </c>
      <c r="V40" s="104">
        <v>20.812396666666665</v>
      </c>
      <c r="W40" s="104">
        <v>19.282936666666668</v>
      </c>
      <c r="X40" s="104">
        <v>17.757293333333333</v>
      </c>
    </row>
    <row r="41" spans="1:24">
      <c r="A41" s="551" t="s">
        <v>486</v>
      </c>
      <c r="B41" s="104">
        <v>58.522150000000003</v>
      </c>
      <c r="C41" s="104">
        <v>56.764040000000001</v>
      </c>
      <c r="D41" s="104">
        <v>55.009549999999997</v>
      </c>
      <c r="E41" s="104">
        <v>53.259169999999997</v>
      </c>
      <c r="F41" s="104">
        <v>51.512450000000001</v>
      </c>
      <c r="G41" s="104">
        <v>49.769860000000001</v>
      </c>
      <c r="H41" s="104">
        <v>48.030560000000001</v>
      </c>
      <c r="I41" s="104">
        <v>46.295850000000002</v>
      </c>
      <c r="J41" s="104">
        <v>44.453110000000002</v>
      </c>
      <c r="K41" s="104">
        <v>42.610390000000002</v>
      </c>
      <c r="L41" s="104">
        <v>40.776760000000003</v>
      </c>
      <c r="M41" s="104">
        <v>38.953150000000001</v>
      </c>
      <c r="N41" s="104">
        <v>37.139699999999998</v>
      </c>
      <c r="O41" s="104">
        <v>35.336530000000003</v>
      </c>
      <c r="P41" s="104">
        <v>33.543790000000001</v>
      </c>
      <c r="Q41" s="104">
        <v>31.761610000000001</v>
      </c>
      <c r="R41" s="104">
        <v>29.990130000000001</v>
      </c>
      <c r="S41" s="104">
        <v>28.229790000000001</v>
      </c>
      <c r="T41" s="104">
        <v>26.48039</v>
      </c>
      <c r="U41" s="104">
        <v>24.74128</v>
      </c>
      <c r="V41" s="104">
        <v>23.01295</v>
      </c>
      <c r="W41" s="104">
        <v>21.29513</v>
      </c>
      <c r="X41" s="104">
        <v>19.58877</v>
      </c>
    </row>
    <row r="42" spans="1:24">
      <c r="A42" s="551" t="s">
        <v>487</v>
      </c>
      <c r="B42" s="104">
        <v>72.588700000000003</v>
      </c>
      <c r="C42" s="104">
        <v>70.583280000000002</v>
      </c>
      <c r="D42" s="104">
        <v>68.577860000000001</v>
      </c>
      <c r="E42" s="104">
        <v>66.57244</v>
      </c>
      <c r="F42" s="104">
        <v>64.567019999999999</v>
      </c>
      <c r="G42" s="104">
        <v>62.561599999999999</v>
      </c>
      <c r="H42" s="104">
        <v>60.556179999999998</v>
      </c>
      <c r="I42" s="104">
        <v>58.550759999999997</v>
      </c>
      <c r="J42" s="104">
        <v>56.545340000000003</v>
      </c>
      <c r="K42" s="104">
        <v>54.539929999999998</v>
      </c>
      <c r="L42" s="104">
        <v>52.534509999999997</v>
      </c>
      <c r="M42" s="104">
        <v>50.529089999999997</v>
      </c>
      <c r="N42" s="104">
        <v>48.523670000000003</v>
      </c>
      <c r="O42" s="104">
        <v>46.518250000000002</v>
      </c>
      <c r="P42" s="104">
        <v>44.512830000000001</v>
      </c>
      <c r="Q42" s="104">
        <v>42.50741</v>
      </c>
      <c r="R42" s="104">
        <v>40.501989999999999</v>
      </c>
      <c r="S42" s="104">
        <v>38.496569999999998</v>
      </c>
      <c r="T42" s="104">
        <v>36.491160000000001</v>
      </c>
      <c r="U42" s="104">
        <v>34.48574</v>
      </c>
      <c r="V42" s="104">
        <v>32.480319999999999</v>
      </c>
      <c r="W42" s="104">
        <v>30.474900000000002</v>
      </c>
      <c r="X42" s="104">
        <v>28.469480000000001</v>
      </c>
    </row>
    <row r="43" spans="1:24">
      <c r="A43" s="551" t="s">
        <v>488</v>
      </c>
      <c r="B43" s="104">
        <v>24.246729999999999</v>
      </c>
      <c r="C43" s="104">
        <v>23.381589999999999</v>
      </c>
      <c r="D43" s="104">
        <v>22.516449999999999</v>
      </c>
      <c r="E43" s="104">
        <v>21.651309999999999</v>
      </c>
      <c r="F43" s="104">
        <v>20.786169999999998</v>
      </c>
      <c r="G43" s="104">
        <v>19.921029999999998</v>
      </c>
      <c r="H43" s="104">
        <v>19.055890000000002</v>
      </c>
      <c r="I43" s="104">
        <v>18.190750000000001</v>
      </c>
      <c r="J43" s="104">
        <v>17.325610000000001</v>
      </c>
      <c r="K43" s="104">
        <v>16.460460000000001</v>
      </c>
      <c r="L43" s="104">
        <v>15.595319999999999</v>
      </c>
      <c r="M43" s="104">
        <v>14.730180000000001</v>
      </c>
      <c r="N43" s="104">
        <v>13.86504</v>
      </c>
      <c r="O43" s="104">
        <v>12.9999</v>
      </c>
      <c r="P43" s="104">
        <v>12.13476</v>
      </c>
      <c r="Q43" s="104">
        <v>11.26962</v>
      </c>
      <c r="R43" s="104">
        <v>10.40448</v>
      </c>
      <c r="S43" s="104">
        <v>9.5393399999999993</v>
      </c>
      <c r="T43" s="104">
        <v>8.6742000000000008</v>
      </c>
      <c r="U43" s="104">
        <v>7.8090599999999997</v>
      </c>
      <c r="V43" s="104">
        <v>6.9439200000000003</v>
      </c>
      <c r="W43" s="104">
        <v>6.0787800000000001</v>
      </c>
      <c r="X43" s="104">
        <v>5.2136300000000002</v>
      </c>
    </row>
    <row r="44" spans="1:24">
      <c r="A44" s="549" t="s">
        <v>25</v>
      </c>
      <c r="B44" s="104">
        <v>51.303296666666675</v>
      </c>
      <c r="C44" s="104">
        <v>50.689186666666664</v>
      </c>
      <c r="D44" s="104">
        <v>50.009383333333325</v>
      </c>
      <c r="E44" s="104">
        <v>49.322240000000001</v>
      </c>
      <c r="F44" s="104">
        <v>48.640719999999995</v>
      </c>
      <c r="G44" s="104">
        <v>47.965973333333331</v>
      </c>
      <c r="H44" s="104">
        <v>47.297559999999997</v>
      </c>
      <c r="I44" s="104">
        <v>46.636003333333342</v>
      </c>
      <c r="J44" s="104">
        <v>45.981256666666667</v>
      </c>
      <c r="K44" s="104">
        <v>45.33450666666667</v>
      </c>
      <c r="L44" s="104">
        <v>44.694813333333336</v>
      </c>
      <c r="M44" s="104">
        <v>44.063143333333336</v>
      </c>
      <c r="N44" s="104">
        <v>43.434913333333327</v>
      </c>
      <c r="O44" s="104">
        <v>42.814969999999995</v>
      </c>
      <c r="P44" s="104">
        <v>42.203399999999995</v>
      </c>
      <c r="Q44" s="104">
        <v>41.600746666666666</v>
      </c>
      <c r="R44" s="104">
        <v>41.009486666666668</v>
      </c>
      <c r="S44" s="104">
        <v>40.430006666666664</v>
      </c>
      <c r="T44" s="104">
        <v>39.862079999999999</v>
      </c>
      <c r="U44" s="104">
        <v>39.305470000000007</v>
      </c>
      <c r="V44" s="104">
        <v>38.760213333333333</v>
      </c>
      <c r="W44" s="104">
        <v>38.226053333333333</v>
      </c>
      <c r="X44" s="104">
        <v>38.111216666666664</v>
      </c>
    </row>
    <row r="45" spans="1:24">
      <c r="A45" s="551" t="s">
        <v>486</v>
      </c>
      <c r="B45" s="104">
        <v>58.847729999999999</v>
      </c>
      <c r="C45" s="104">
        <v>57.857039999999998</v>
      </c>
      <c r="D45" s="104">
        <v>56.669260000000001</v>
      </c>
      <c r="E45" s="104">
        <v>55.45946</v>
      </c>
      <c r="F45" s="104">
        <v>54.266539999999999</v>
      </c>
      <c r="G45" s="104">
        <v>53.093940000000003</v>
      </c>
      <c r="H45" s="104">
        <v>51.940330000000003</v>
      </c>
      <c r="I45" s="104">
        <v>50.807290000000002</v>
      </c>
      <c r="J45" s="104">
        <v>49.694679999999998</v>
      </c>
      <c r="K45" s="104">
        <v>48.606079999999999</v>
      </c>
      <c r="L45" s="104">
        <v>47.538629999999998</v>
      </c>
      <c r="M45" s="104">
        <v>46.495249999999999</v>
      </c>
      <c r="N45" s="104">
        <v>45.462200000000003</v>
      </c>
      <c r="O45" s="104">
        <v>44.454000000000001</v>
      </c>
      <c r="P45" s="104">
        <v>43.470930000000003</v>
      </c>
      <c r="Q45" s="104">
        <v>42.514600000000002</v>
      </c>
      <c r="R45" s="104">
        <v>41.592460000000003</v>
      </c>
      <c r="S45" s="104">
        <v>40.705649999999999</v>
      </c>
      <c r="T45" s="104">
        <v>39.853499999999997</v>
      </c>
      <c r="U45" s="104">
        <v>39.035310000000003</v>
      </c>
      <c r="V45" s="104">
        <v>38.251179999999998</v>
      </c>
      <c r="W45" s="104">
        <v>37.500329999999998</v>
      </c>
      <c r="X45" s="104">
        <v>37.155819999999999</v>
      </c>
    </row>
    <row r="46" spans="1:24">
      <c r="A46" s="551" t="s">
        <v>487</v>
      </c>
      <c r="B46" s="104">
        <v>79.631420000000006</v>
      </c>
      <c r="C46" s="104">
        <v>78.539529999999999</v>
      </c>
      <c r="D46" s="104">
        <v>77.447649999999996</v>
      </c>
      <c r="E46" s="104">
        <v>76.355770000000007</v>
      </c>
      <c r="F46" s="104">
        <v>75.263890000000004</v>
      </c>
      <c r="G46" s="104">
        <v>74.171999999999997</v>
      </c>
      <c r="H46" s="104">
        <v>73.080119999999994</v>
      </c>
      <c r="I46" s="104">
        <v>71.988240000000005</v>
      </c>
      <c r="J46" s="104">
        <v>70.896360000000001</v>
      </c>
      <c r="K46" s="104">
        <v>69.804469999999995</v>
      </c>
      <c r="L46" s="104">
        <v>68.712590000000006</v>
      </c>
      <c r="M46" s="104">
        <v>67.620710000000003</v>
      </c>
      <c r="N46" s="104">
        <v>66.528819999999996</v>
      </c>
      <c r="O46" s="104">
        <v>65.436940000000007</v>
      </c>
      <c r="P46" s="104">
        <v>64.345060000000004</v>
      </c>
      <c r="Q46" s="104">
        <v>63.25318</v>
      </c>
      <c r="R46" s="104">
        <v>62.161290000000001</v>
      </c>
      <c r="S46" s="104">
        <v>61.069409999999998</v>
      </c>
      <c r="T46" s="104">
        <v>59.977530000000002</v>
      </c>
      <c r="U46" s="104">
        <v>58.885649999999998</v>
      </c>
      <c r="V46" s="104">
        <v>57.793759999999999</v>
      </c>
      <c r="W46" s="104">
        <v>56.701880000000003</v>
      </c>
      <c r="X46" s="104">
        <v>56.701880000000003</v>
      </c>
    </row>
    <row r="47" spans="1:24">
      <c r="A47" s="551" t="s">
        <v>488</v>
      </c>
      <c r="B47" s="104">
        <v>15.43074</v>
      </c>
      <c r="C47" s="104">
        <v>15.67099</v>
      </c>
      <c r="D47" s="104">
        <v>15.911239999999999</v>
      </c>
      <c r="E47" s="104">
        <v>16.151489999999999</v>
      </c>
      <c r="F47" s="104">
        <v>16.391729999999999</v>
      </c>
      <c r="G47" s="104">
        <v>16.631979999999999</v>
      </c>
      <c r="H47" s="104">
        <v>16.872229999999998</v>
      </c>
      <c r="I47" s="104">
        <v>17.112480000000001</v>
      </c>
      <c r="J47" s="104">
        <v>17.352730000000001</v>
      </c>
      <c r="K47" s="104">
        <v>17.592970000000001</v>
      </c>
      <c r="L47" s="104">
        <v>17.833220000000001</v>
      </c>
      <c r="M47" s="104">
        <v>18.07347</v>
      </c>
      <c r="N47" s="104">
        <v>18.31372</v>
      </c>
      <c r="O47" s="104">
        <v>18.55397</v>
      </c>
      <c r="P47" s="104">
        <v>18.79421</v>
      </c>
      <c r="Q47" s="104">
        <v>19.034459999999999</v>
      </c>
      <c r="R47" s="104">
        <v>19.274709999999999</v>
      </c>
      <c r="S47" s="104">
        <v>19.514959999999999</v>
      </c>
      <c r="T47" s="104">
        <v>19.755210000000002</v>
      </c>
      <c r="U47" s="104">
        <v>19.995450000000002</v>
      </c>
      <c r="V47" s="104">
        <v>20.235700000000001</v>
      </c>
      <c r="W47" s="104">
        <v>20.475950000000001</v>
      </c>
      <c r="X47" s="104">
        <v>20.475950000000001</v>
      </c>
    </row>
    <row r="48" spans="1:24">
      <c r="A48" s="549" t="s">
        <v>4</v>
      </c>
      <c r="B48" s="104">
        <v>1.00421</v>
      </c>
      <c r="C48" s="104">
        <v>0.99448999999999999</v>
      </c>
      <c r="D48" s="104">
        <v>0.98477000000000003</v>
      </c>
      <c r="E48" s="104">
        <v>0.97504999999999997</v>
      </c>
      <c r="F48" s="104">
        <v>0.96533000000000002</v>
      </c>
      <c r="G48" s="104">
        <v>0.95560999999999996</v>
      </c>
      <c r="H48" s="104">
        <v>0.94589000000000001</v>
      </c>
      <c r="I48" s="104">
        <v>0.93616999999999995</v>
      </c>
      <c r="J48" s="104">
        <v>0.92645</v>
      </c>
      <c r="K48" s="104">
        <v>0.91673000000000004</v>
      </c>
      <c r="L48" s="104">
        <v>0.90700999999999998</v>
      </c>
      <c r="M48" s="104">
        <v>0.89729000000000003</v>
      </c>
      <c r="N48" s="104">
        <v>0.88758000000000004</v>
      </c>
      <c r="O48" s="104">
        <v>0.87785999999999997</v>
      </c>
      <c r="P48" s="104">
        <v>0.86814000000000002</v>
      </c>
      <c r="Q48" s="104">
        <v>0.85841999999999996</v>
      </c>
      <c r="R48" s="104">
        <v>0.84741</v>
      </c>
      <c r="S48" s="104">
        <v>0.83577000000000001</v>
      </c>
      <c r="T48" s="104">
        <v>0.82416999999999996</v>
      </c>
      <c r="U48" s="104"/>
      <c r="V48" s="104"/>
      <c r="W48" s="104"/>
      <c r="X48" s="104"/>
    </row>
    <row r="49" spans="1:24">
      <c r="A49" s="551" t="s">
        <v>486</v>
      </c>
      <c r="B49" s="104">
        <v>1.00421</v>
      </c>
      <c r="C49" s="104">
        <v>0.99448999999999999</v>
      </c>
      <c r="D49" s="104">
        <v>0.98477000000000003</v>
      </c>
      <c r="E49" s="104">
        <v>0.97504999999999997</v>
      </c>
      <c r="F49" s="104">
        <v>0.96533000000000002</v>
      </c>
      <c r="G49" s="104">
        <v>0.95560999999999996</v>
      </c>
      <c r="H49" s="104">
        <v>0.94589000000000001</v>
      </c>
      <c r="I49" s="104">
        <v>0.93616999999999995</v>
      </c>
      <c r="J49" s="104">
        <v>0.92645</v>
      </c>
      <c r="K49" s="104">
        <v>0.91673000000000004</v>
      </c>
      <c r="L49" s="104">
        <v>0.90700999999999998</v>
      </c>
      <c r="M49" s="104">
        <v>0.89729000000000003</v>
      </c>
      <c r="N49" s="104">
        <v>0.88758000000000004</v>
      </c>
      <c r="O49" s="104">
        <v>0.87785999999999997</v>
      </c>
      <c r="P49" s="104">
        <v>0.86814000000000002</v>
      </c>
      <c r="Q49" s="104">
        <v>0.85841999999999996</v>
      </c>
      <c r="R49" s="104">
        <v>0.84741</v>
      </c>
      <c r="S49" s="104">
        <v>0.83577000000000001</v>
      </c>
      <c r="T49" s="104">
        <v>0.82416999999999996</v>
      </c>
      <c r="U49" s="104"/>
      <c r="V49" s="104"/>
      <c r="W49" s="104"/>
      <c r="X49" s="104"/>
    </row>
    <row r="50" spans="1:24">
      <c r="A50" s="549" t="s">
        <v>3</v>
      </c>
      <c r="B50" s="104">
        <v>13.180909999999999</v>
      </c>
      <c r="C50" s="104">
        <v>12.501396666666666</v>
      </c>
      <c r="D50" s="104">
        <v>11.821953333333333</v>
      </c>
      <c r="E50" s="104">
        <v>11.145330000000001</v>
      </c>
      <c r="F50" s="104">
        <v>10.472813333333333</v>
      </c>
      <c r="G50" s="104">
        <v>9.8045633333333342</v>
      </c>
      <c r="H50" s="104">
        <v>9.1404233333333327</v>
      </c>
      <c r="I50" s="104">
        <v>8.4803800000000003</v>
      </c>
      <c r="J50" s="104">
        <v>7.8243666666666671</v>
      </c>
      <c r="K50" s="104">
        <v>7.1725266666666663</v>
      </c>
      <c r="L50" s="104">
        <v>6.5247000000000002</v>
      </c>
      <c r="M50" s="104">
        <v>5.8808966666666658</v>
      </c>
      <c r="N50" s="104">
        <v>5.2410533333333333</v>
      </c>
      <c r="O50" s="104">
        <v>4.6052200000000001</v>
      </c>
      <c r="P50" s="104">
        <v>3.9732833333333333</v>
      </c>
      <c r="Q50" s="104">
        <v>3.3452299999999995</v>
      </c>
      <c r="R50" s="104">
        <v>2.7210433333333337</v>
      </c>
      <c r="S50" s="104">
        <v>2.1006800000000001</v>
      </c>
      <c r="T50" s="104">
        <v>1.48411</v>
      </c>
      <c r="U50" s="104">
        <v>0.87127999999999994</v>
      </c>
      <c r="V50" s="104">
        <v>0.26215333333333335</v>
      </c>
      <c r="W50" s="104">
        <v>0.18787666666666666</v>
      </c>
      <c r="X50" s="104">
        <v>0.12247000000000001</v>
      </c>
    </row>
    <row r="51" spans="1:24">
      <c r="A51" s="551" t="s">
        <v>486</v>
      </c>
      <c r="B51" s="104">
        <v>12.18158</v>
      </c>
      <c r="C51" s="104">
        <v>11.48738</v>
      </c>
      <c r="D51" s="104">
        <v>10.7934</v>
      </c>
      <c r="E51" s="104">
        <v>10.10787</v>
      </c>
      <c r="F51" s="104">
        <v>9.4346700000000006</v>
      </c>
      <c r="G51" s="104">
        <v>8.7742599999999999</v>
      </c>
      <c r="H51" s="104">
        <v>8.1261899999999994</v>
      </c>
      <c r="I51" s="104">
        <v>7.4904000000000002</v>
      </c>
      <c r="J51" s="104">
        <v>6.8666999999999998</v>
      </c>
      <c r="K51" s="104">
        <v>6.2555199999999997</v>
      </c>
      <c r="L51" s="104">
        <v>5.65639</v>
      </c>
      <c r="M51" s="104">
        <v>5.0693200000000003</v>
      </c>
      <c r="N51" s="104">
        <v>4.4941300000000002</v>
      </c>
      <c r="O51" s="104">
        <v>3.9309799999999999</v>
      </c>
      <c r="P51" s="104">
        <v>3.3795099999999998</v>
      </c>
      <c r="Q51" s="104">
        <v>2.8397000000000001</v>
      </c>
      <c r="R51" s="104">
        <v>2.3114699999999999</v>
      </c>
      <c r="S51" s="104">
        <v>1.7947299999999999</v>
      </c>
      <c r="T51" s="104">
        <v>1.2893600000000001</v>
      </c>
      <c r="U51" s="104">
        <v>0.79522000000000004</v>
      </c>
      <c r="V51" s="104">
        <v>0.31218000000000001</v>
      </c>
      <c r="W51" s="104">
        <v>0.22783</v>
      </c>
      <c r="X51" s="104">
        <v>0.14915</v>
      </c>
    </row>
    <row r="52" spans="1:24">
      <c r="A52" s="551" t="s">
        <v>487</v>
      </c>
      <c r="B52" s="104">
        <v>24.557030000000001</v>
      </c>
      <c r="C52" s="104">
        <v>23.33023</v>
      </c>
      <c r="D52" s="104">
        <v>22.10342</v>
      </c>
      <c r="E52" s="104">
        <v>20.876619999999999</v>
      </c>
      <c r="F52" s="104">
        <v>19.649809999999999</v>
      </c>
      <c r="G52" s="104">
        <v>18.423010000000001</v>
      </c>
      <c r="H52" s="104">
        <v>17.196200000000001</v>
      </c>
      <c r="I52" s="104">
        <v>15.9694</v>
      </c>
      <c r="J52" s="104">
        <v>14.74259</v>
      </c>
      <c r="K52" s="104">
        <v>13.515790000000001</v>
      </c>
      <c r="L52" s="104">
        <v>12.28898</v>
      </c>
      <c r="M52" s="104">
        <v>11.06218</v>
      </c>
      <c r="N52" s="104">
        <v>9.8353800000000007</v>
      </c>
      <c r="O52" s="104">
        <v>8.6085700000000003</v>
      </c>
      <c r="P52" s="104">
        <v>7.3817700000000004</v>
      </c>
      <c r="Q52" s="104">
        <v>6.15496</v>
      </c>
      <c r="R52" s="104">
        <v>4.9281600000000001</v>
      </c>
      <c r="S52" s="104">
        <v>3.7013500000000001</v>
      </c>
      <c r="T52" s="104">
        <v>2.4745499999999998</v>
      </c>
      <c r="U52" s="104">
        <v>1.2477400000000001</v>
      </c>
      <c r="V52" s="104"/>
      <c r="W52" s="104"/>
      <c r="X52" s="104"/>
    </row>
    <row r="53" spans="1:24">
      <c r="A53" s="551" t="s">
        <v>488</v>
      </c>
      <c r="B53" s="104">
        <v>2.8041200000000002</v>
      </c>
      <c r="C53" s="104">
        <v>2.6865800000000002</v>
      </c>
      <c r="D53" s="104">
        <v>2.5690400000000002</v>
      </c>
      <c r="E53" s="104">
        <v>2.4514999999999998</v>
      </c>
      <c r="F53" s="104">
        <v>2.3339599999999998</v>
      </c>
      <c r="G53" s="104">
        <v>2.2164199999999998</v>
      </c>
      <c r="H53" s="104">
        <v>2.0988799999999999</v>
      </c>
      <c r="I53" s="104">
        <v>1.9813400000000001</v>
      </c>
      <c r="J53" s="104">
        <v>1.86381</v>
      </c>
      <c r="K53" s="104">
        <v>1.74627</v>
      </c>
      <c r="L53" s="104">
        <v>1.62873</v>
      </c>
      <c r="M53" s="104">
        <v>1.51119</v>
      </c>
      <c r="N53" s="104">
        <v>1.3936500000000001</v>
      </c>
      <c r="O53" s="104">
        <v>1.2761100000000001</v>
      </c>
      <c r="P53" s="104">
        <v>1.1585700000000001</v>
      </c>
      <c r="Q53" s="104">
        <v>1.0410299999999999</v>
      </c>
      <c r="R53" s="104">
        <v>0.92349999999999999</v>
      </c>
      <c r="S53" s="104">
        <v>0.80596000000000001</v>
      </c>
      <c r="T53" s="104">
        <v>0.68842000000000003</v>
      </c>
      <c r="U53" s="104">
        <v>0.57088000000000005</v>
      </c>
      <c r="V53" s="104">
        <v>0.45334000000000002</v>
      </c>
      <c r="W53" s="104">
        <v>0.33579999999999999</v>
      </c>
      <c r="X53" s="104">
        <v>0.21826000000000001</v>
      </c>
    </row>
    <row r="54" spans="1:24">
      <c r="A54" s="549" t="s">
        <v>65</v>
      </c>
      <c r="B54" s="104">
        <v>9.6851733333333332</v>
      </c>
      <c r="C54" s="104">
        <v>9.5009499999999996</v>
      </c>
      <c r="D54" s="104">
        <v>9.3168033333333344</v>
      </c>
      <c r="E54" s="104">
        <v>9.1254633333333324</v>
      </c>
      <c r="F54" s="104">
        <v>8.932853333333334</v>
      </c>
      <c r="G54" s="104">
        <v>8.7403233333333343</v>
      </c>
      <c r="H54" s="104">
        <v>8.5478433333333328</v>
      </c>
      <c r="I54" s="104">
        <v>8.3554699999999986</v>
      </c>
      <c r="J54" s="104">
        <v>8.1631333333333327</v>
      </c>
      <c r="K54" s="104">
        <v>7.9710000000000001</v>
      </c>
      <c r="L54" s="104">
        <v>7.7789299999999999</v>
      </c>
      <c r="M54" s="104">
        <v>7.5870433333333338</v>
      </c>
      <c r="N54" s="104">
        <v>7.3952766666666667</v>
      </c>
      <c r="O54" s="104">
        <v>7.2037500000000003</v>
      </c>
      <c r="P54" s="104">
        <v>7.0125733333333331</v>
      </c>
      <c r="Q54" s="104">
        <v>6.8217533333333336</v>
      </c>
      <c r="R54" s="104">
        <v>6.6313566666666661</v>
      </c>
      <c r="S54" s="104">
        <v>6.4413566666666666</v>
      </c>
      <c r="T54" s="104">
        <v>6.2517933333333344</v>
      </c>
      <c r="U54" s="104">
        <v>6.0627299999999993</v>
      </c>
      <c r="V54" s="104">
        <v>5.8740999999999994</v>
      </c>
      <c r="W54" s="104">
        <v>5.6860133333333325</v>
      </c>
      <c r="X54" s="104">
        <v>5.498426666666667</v>
      </c>
    </row>
    <row r="55" spans="1:24">
      <c r="A55" s="551" t="s">
        <v>486</v>
      </c>
      <c r="B55" s="104">
        <v>11.845689999999999</v>
      </c>
      <c r="C55" s="104">
        <v>11.61284</v>
      </c>
      <c r="D55" s="104">
        <v>11.38022</v>
      </c>
      <c r="E55" s="104">
        <v>11.12602</v>
      </c>
      <c r="F55" s="104">
        <v>10.86801</v>
      </c>
      <c r="G55" s="104">
        <v>10.610239999999999</v>
      </c>
      <c r="H55" s="104">
        <v>10.35262</v>
      </c>
      <c r="I55" s="104">
        <v>10.095319999999999</v>
      </c>
      <c r="J55" s="104">
        <v>9.8381299999999996</v>
      </c>
      <c r="K55" s="104">
        <v>9.58155</v>
      </c>
      <c r="L55" s="104">
        <v>9.3251500000000007</v>
      </c>
      <c r="M55" s="104">
        <v>9.0693099999999998</v>
      </c>
      <c r="N55" s="104">
        <v>8.8138299999999994</v>
      </c>
      <c r="O55" s="104">
        <v>8.5590700000000002</v>
      </c>
      <c r="P55" s="104">
        <v>8.3053600000000003</v>
      </c>
      <c r="Q55" s="104">
        <v>8.0527200000000008</v>
      </c>
      <c r="R55" s="104">
        <v>7.8013500000000002</v>
      </c>
      <c r="S55" s="104">
        <v>7.5511699999999999</v>
      </c>
      <c r="T55" s="104">
        <v>7.3022999999999998</v>
      </c>
      <c r="U55" s="104">
        <v>7.0549299999999997</v>
      </c>
      <c r="V55" s="104">
        <v>6.8088699999999998</v>
      </c>
      <c r="W55" s="104">
        <v>6.5644299999999998</v>
      </c>
      <c r="X55" s="104">
        <v>6.3214899999999998</v>
      </c>
    </row>
    <row r="56" spans="1:24">
      <c r="A56" s="551" t="s">
        <v>487</v>
      </c>
      <c r="B56" s="104">
        <v>14.45659</v>
      </c>
      <c r="C56" s="104">
        <v>14.241379999999999</v>
      </c>
      <c r="D56" s="104">
        <v>14.02617</v>
      </c>
      <c r="E56" s="104">
        <v>13.81096</v>
      </c>
      <c r="F56" s="104">
        <v>13.595750000000001</v>
      </c>
      <c r="G56" s="104">
        <v>13.38054</v>
      </c>
      <c r="H56" s="104">
        <v>13.165330000000001</v>
      </c>
      <c r="I56" s="104">
        <v>12.95012</v>
      </c>
      <c r="J56" s="104">
        <v>12.734909999999999</v>
      </c>
      <c r="K56" s="104">
        <v>12.5197</v>
      </c>
      <c r="L56" s="104">
        <v>12.304489999999999</v>
      </c>
      <c r="M56" s="104">
        <v>12.08928</v>
      </c>
      <c r="N56" s="104">
        <v>11.87407</v>
      </c>
      <c r="O56" s="104">
        <v>11.658860000000001</v>
      </c>
      <c r="P56" s="104">
        <v>11.44365</v>
      </c>
      <c r="Q56" s="104">
        <v>11.228440000000001</v>
      </c>
      <c r="R56" s="104">
        <v>11.01323</v>
      </c>
      <c r="S56" s="104">
        <v>10.798019999999999</v>
      </c>
      <c r="T56" s="104">
        <v>10.58281</v>
      </c>
      <c r="U56" s="104">
        <v>10.367599999999999</v>
      </c>
      <c r="V56" s="104">
        <v>10.152380000000001</v>
      </c>
      <c r="W56" s="104">
        <v>9.9371700000000001</v>
      </c>
      <c r="X56" s="104">
        <v>9.7219599999999993</v>
      </c>
    </row>
    <row r="57" spans="1:24">
      <c r="A57" s="551" t="s">
        <v>488</v>
      </c>
      <c r="B57" s="104">
        <v>2.7532399999999999</v>
      </c>
      <c r="C57" s="104">
        <v>2.6486299999999998</v>
      </c>
      <c r="D57" s="104">
        <v>2.5440200000000002</v>
      </c>
      <c r="E57" s="104">
        <v>2.4394100000000001</v>
      </c>
      <c r="F57" s="104">
        <v>2.3348</v>
      </c>
      <c r="G57" s="104">
        <v>2.2301899999999999</v>
      </c>
      <c r="H57" s="104">
        <v>2.1255799999999998</v>
      </c>
      <c r="I57" s="104">
        <v>2.0209700000000002</v>
      </c>
      <c r="J57" s="104">
        <v>1.9163600000000001</v>
      </c>
      <c r="K57" s="104">
        <v>1.81175</v>
      </c>
      <c r="L57" s="104">
        <v>1.7071499999999999</v>
      </c>
      <c r="M57" s="104">
        <v>1.6025400000000001</v>
      </c>
      <c r="N57" s="104">
        <v>1.49793</v>
      </c>
      <c r="O57" s="104">
        <v>1.3933199999999999</v>
      </c>
      <c r="P57" s="104">
        <v>1.28871</v>
      </c>
      <c r="Q57" s="104">
        <v>1.1840999999999999</v>
      </c>
      <c r="R57" s="104">
        <v>1.0794900000000001</v>
      </c>
      <c r="S57" s="104">
        <v>0.97487999999999997</v>
      </c>
      <c r="T57" s="104">
        <v>0.87026999999999999</v>
      </c>
      <c r="U57" s="104">
        <v>0.76566000000000001</v>
      </c>
      <c r="V57" s="104">
        <v>0.66105000000000003</v>
      </c>
      <c r="W57" s="104">
        <v>0.55644000000000005</v>
      </c>
      <c r="X57" s="104">
        <v>0.45183000000000001</v>
      </c>
    </row>
    <row r="58" spans="1:24">
      <c r="A58" s="549" t="s">
        <v>2</v>
      </c>
      <c r="B58" s="104">
        <v>25.294699999999995</v>
      </c>
      <c r="C58" s="104">
        <v>24.32948</v>
      </c>
      <c r="D58" s="104">
        <v>23.332939999999997</v>
      </c>
      <c r="E58" s="104">
        <v>22.340636666666665</v>
      </c>
      <c r="F58" s="104">
        <v>21.352609999999999</v>
      </c>
      <c r="G58" s="104">
        <v>20.369009999999999</v>
      </c>
      <c r="H58" s="104">
        <v>19.389766666666667</v>
      </c>
      <c r="I58" s="104">
        <v>18.415016666666666</v>
      </c>
      <c r="J58" s="104">
        <v>17.444613333333333</v>
      </c>
      <c r="K58" s="104">
        <v>16.478950000000001</v>
      </c>
      <c r="L58" s="104">
        <v>15.517706666666667</v>
      </c>
      <c r="M58" s="104">
        <v>14.561100000000001</v>
      </c>
      <c r="N58" s="104">
        <v>13.608783333333335</v>
      </c>
      <c r="O58" s="104">
        <v>12.660796666666668</v>
      </c>
      <c r="P58" s="104">
        <v>11.717376666666667</v>
      </c>
      <c r="Q58" s="104">
        <v>10.778503333333335</v>
      </c>
      <c r="R58" s="104">
        <v>9.8443900000000006</v>
      </c>
      <c r="S58" s="104">
        <v>8.9150799999999997</v>
      </c>
      <c r="T58" s="104">
        <v>7.9906766666666664</v>
      </c>
      <c r="U58" s="104">
        <v>7.0713166666666671</v>
      </c>
      <c r="V58" s="104">
        <v>6.1570966666666651</v>
      </c>
      <c r="W58" s="104">
        <v>6.137623333333333</v>
      </c>
      <c r="X58" s="104">
        <v>6.1179466666666658</v>
      </c>
    </row>
    <row r="59" spans="1:24">
      <c r="A59" s="551" t="s">
        <v>486</v>
      </c>
      <c r="B59" s="104">
        <v>29.292159999999999</v>
      </c>
      <c r="C59" s="104">
        <v>28.128959999999999</v>
      </c>
      <c r="D59" s="104">
        <v>26.87181</v>
      </c>
      <c r="E59" s="104">
        <v>25.627359999999999</v>
      </c>
      <c r="F59" s="104">
        <v>24.39574</v>
      </c>
      <c r="G59" s="104">
        <v>23.177409999999998</v>
      </c>
      <c r="H59" s="104">
        <v>21.97214</v>
      </c>
      <c r="I59" s="104">
        <v>20.780360000000002</v>
      </c>
      <c r="J59" s="104">
        <v>19.601600000000001</v>
      </c>
      <c r="K59" s="104">
        <v>18.437080000000002</v>
      </c>
      <c r="L59" s="104">
        <v>17.285820000000001</v>
      </c>
      <c r="M59" s="104">
        <v>16.14846</v>
      </c>
      <c r="N59" s="104">
        <v>15.02397</v>
      </c>
      <c r="O59" s="104">
        <v>13.912470000000001</v>
      </c>
      <c r="P59" s="104">
        <v>12.814679999999999</v>
      </c>
      <c r="Q59" s="104">
        <v>11.73052</v>
      </c>
      <c r="R59" s="104">
        <v>10.660640000000001</v>
      </c>
      <c r="S59" s="104">
        <v>9.6051800000000007</v>
      </c>
      <c r="T59" s="104">
        <v>8.5644299999999998</v>
      </c>
      <c r="U59" s="104">
        <v>7.5388200000000003</v>
      </c>
      <c r="V59" s="104">
        <v>6.5286099999999996</v>
      </c>
      <c r="W59" s="104">
        <v>6.4701899999999997</v>
      </c>
      <c r="X59" s="104">
        <v>6.4111599999999997</v>
      </c>
    </row>
    <row r="60" spans="1:24">
      <c r="A60" s="551" t="s">
        <v>487</v>
      </c>
      <c r="B60" s="104">
        <v>43.022880000000001</v>
      </c>
      <c r="C60" s="104">
        <v>41.429690000000001</v>
      </c>
      <c r="D60" s="104">
        <v>39.836500000000001</v>
      </c>
      <c r="E60" s="104">
        <v>38.243319999999997</v>
      </c>
      <c r="F60" s="104">
        <v>36.650129999999997</v>
      </c>
      <c r="G60" s="104">
        <v>35.056939999999997</v>
      </c>
      <c r="H60" s="104">
        <v>33.463749999999997</v>
      </c>
      <c r="I60" s="104">
        <v>31.870560000000001</v>
      </c>
      <c r="J60" s="104">
        <v>30.277380000000001</v>
      </c>
      <c r="K60" s="104">
        <v>28.684190000000001</v>
      </c>
      <c r="L60" s="104">
        <v>27.091000000000001</v>
      </c>
      <c r="M60" s="104">
        <v>25.497810000000001</v>
      </c>
      <c r="N60" s="104">
        <v>23.904630000000001</v>
      </c>
      <c r="O60" s="104">
        <v>22.311440000000001</v>
      </c>
      <c r="P60" s="104">
        <v>20.718250000000001</v>
      </c>
      <c r="Q60" s="104">
        <v>19.125060000000001</v>
      </c>
      <c r="R60" s="104">
        <v>17.531880000000001</v>
      </c>
      <c r="S60" s="104">
        <v>15.938689999999999</v>
      </c>
      <c r="T60" s="104">
        <v>14.345499999999999</v>
      </c>
      <c r="U60" s="104">
        <v>12.75231</v>
      </c>
      <c r="V60" s="104">
        <v>11.159129999999999</v>
      </c>
      <c r="W60" s="104">
        <v>11.159129999999999</v>
      </c>
      <c r="X60" s="104">
        <v>11.159129999999999</v>
      </c>
    </row>
    <row r="61" spans="1:24">
      <c r="A61" s="551" t="s">
        <v>488</v>
      </c>
      <c r="B61" s="104">
        <v>3.5690599999999999</v>
      </c>
      <c r="C61" s="104">
        <v>3.4297900000000001</v>
      </c>
      <c r="D61" s="104">
        <v>3.2905099999999998</v>
      </c>
      <c r="E61" s="104">
        <v>3.15123</v>
      </c>
      <c r="F61" s="104">
        <v>3.0119600000000002</v>
      </c>
      <c r="G61" s="104">
        <v>2.8726799999999999</v>
      </c>
      <c r="H61" s="104">
        <v>2.7334100000000001</v>
      </c>
      <c r="I61" s="104">
        <v>2.5941299999999998</v>
      </c>
      <c r="J61" s="104">
        <v>2.45486</v>
      </c>
      <c r="K61" s="104">
        <v>2.3155800000000002</v>
      </c>
      <c r="L61" s="104">
        <v>2.1762999999999999</v>
      </c>
      <c r="M61" s="104">
        <v>2.0370300000000001</v>
      </c>
      <c r="N61" s="104">
        <v>1.89775</v>
      </c>
      <c r="O61" s="104">
        <v>1.75848</v>
      </c>
      <c r="P61" s="104">
        <v>1.6192</v>
      </c>
      <c r="Q61" s="104">
        <v>1.47993</v>
      </c>
      <c r="R61" s="104">
        <v>1.3406499999999999</v>
      </c>
      <c r="S61" s="104">
        <v>1.20137</v>
      </c>
      <c r="T61" s="104">
        <v>1.0621</v>
      </c>
      <c r="U61" s="104">
        <v>0.92281999999999997</v>
      </c>
      <c r="V61" s="104">
        <v>0.78354999999999997</v>
      </c>
      <c r="W61" s="104">
        <v>0.78354999999999997</v>
      </c>
      <c r="X61" s="104">
        <v>0.78354999999999997</v>
      </c>
    </row>
    <row r="62" spans="1:24">
      <c r="A62" s="549" t="s">
        <v>40</v>
      </c>
      <c r="B62" s="104">
        <v>26.87313</v>
      </c>
      <c r="C62" s="104">
        <v>26.814986666666666</v>
      </c>
      <c r="D62" s="104">
        <v>26.115813333333335</v>
      </c>
      <c r="E62" s="104">
        <v>25.489583333333332</v>
      </c>
      <c r="F62" s="104">
        <v>24.873280000000005</v>
      </c>
      <c r="G62" s="104">
        <v>24.255840000000003</v>
      </c>
      <c r="H62" s="104">
        <v>23.637396666666664</v>
      </c>
      <c r="I62" s="104">
        <v>23.017826666666664</v>
      </c>
      <c r="J62" s="104">
        <v>22.397256666666667</v>
      </c>
      <c r="K62" s="104">
        <v>21.775576666666666</v>
      </c>
      <c r="L62" s="104">
        <v>21.152899999999999</v>
      </c>
      <c r="M62" s="104">
        <v>20.529119999999999</v>
      </c>
      <c r="N62" s="104">
        <v>19.904353333333333</v>
      </c>
      <c r="O62" s="104">
        <v>19.278486666666666</v>
      </c>
      <c r="P62" s="104">
        <v>18.648480000000003</v>
      </c>
      <c r="Q62" s="104">
        <v>18.014453333333332</v>
      </c>
      <c r="R62" s="104">
        <v>17.376773333333333</v>
      </c>
      <c r="S62" s="104">
        <v>16.735683333333334</v>
      </c>
      <c r="T62" s="104">
        <v>16.091329999999999</v>
      </c>
      <c r="U62" s="104">
        <v>15.447326666666667</v>
      </c>
      <c r="V62" s="104">
        <v>14.881136666666668</v>
      </c>
      <c r="W62" s="104">
        <v>14.312683333333334</v>
      </c>
      <c r="X62" s="104">
        <v>14.304830000000001</v>
      </c>
    </row>
    <row r="63" spans="1:24">
      <c r="A63" s="551" t="s">
        <v>486</v>
      </c>
      <c r="B63" s="104">
        <v>31.457370000000001</v>
      </c>
      <c r="C63" s="104">
        <v>31.28294</v>
      </c>
      <c r="D63" s="104">
        <v>30.382650000000002</v>
      </c>
      <c r="E63" s="104">
        <v>29.7012</v>
      </c>
      <c r="F63" s="104">
        <v>29.049520000000001</v>
      </c>
      <c r="G63" s="104">
        <v>28.39443</v>
      </c>
      <c r="H63" s="104">
        <v>27.736329999999999</v>
      </c>
      <c r="I63" s="104">
        <v>27.074850000000001</v>
      </c>
      <c r="J63" s="104">
        <v>26.41038</v>
      </c>
      <c r="K63" s="104">
        <v>25.742560000000001</v>
      </c>
      <c r="L63" s="104">
        <v>25.071770000000001</v>
      </c>
      <c r="M63" s="104">
        <v>24.397659999999998</v>
      </c>
      <c r="N63" s="104">
        <v>23.720590000000001</v>
      </c>
      <c r="O63" s="104">
        <v>23.040230000000001</v>
      </c>
      <c r="P63" s="104">
        <v>22.347429999999999</v>
      </c>
      <c r="Q63" s="104">
        <v>21.642589999999998</v>
      </c>
      <c r="R63" s="104">
        <v>20.926780000000001</v>
      </c>
      <c r="S63" s="104">
        <v>20.20074</v>
      </c>
      <c r="T63" s="104">
        <v>19.464919999999999</v>
      </c>
      <c r="U63" s="104">
        <v>18.722940000000001</v>
      </c>
      <c r="V63" s="104">
        <v>18.03162</v>
      </c>
      <c r="W63" s="104">
        <v>17.33351</v>
      </c>
      <c r="X63" s="104">
        <v>17.309950000000001</v>
      </c>
    </row>
    <row r="64" spans="1:24">
      <c r="A64" s="551" t="s">
        <v>487</v>
      </c>
      <c r="B64" s="104">
        <v>45.749470000000002</v>
      </c>
      <c r="C64" s="104">
        <v>45.749470000000002</v>
      </c>
      <c r="D64" s="104">
        <v>44.742220000000003</v>
      </c>
      <c r="E64" s="104">
        <v>43.734969999999997</v>
      </c>
      <c r="F64" s="104">
        <v>42.727730000000001</v>
      </c>
      <c r="G64" s="104">
        <v>41.720480000000002</v>
      </c>
      <c r="H64" s="104">
        <v>40.713239999999999</v>
      </c>
      <c r="I64" s="104">
        <v>39.70599</v>
      </c>
      <c r="J64" s="104">
        <v>38.698740000000001</v>
      </c>
      <c r="K64" s="104">
        <v>37.691499999999998</v>
      </c>
      <c r="L64" s="104">
        <v>36.684249999999999</v>
      </c>
      <c r="M64" s="104">
        <v>35.677010000000003</v>
      </c>
      <c r="N64" s="104">
        <v>34.669759999999997</v>
      </c>
      <c r="O64" s="104">
        <v>33.662509999999997</v>
      </c>
      <c r="P64" s="104">
        <v>32.655270000000002</v>
      </c>
      <c r="Q64" s="104">
        <v>31.648019999999999</v>
      </c>
      <c r="R64" s="104">
        <v>30.64077</v>
      </c>
      <c r="S64" s="104">
        <v>29.63353</v>
      </c>
      <c r="T64" s="104">
        <v>28.626280000000001</v>
      </c>
      <c r="U64" s="104">
        <v>27.619039999999998</v>
      </c>
      <c r="V64" s="104">
        <v>26.611789999999999</v>
      </c>
      <c r="W64" s="104">
        <v>25.60454</v>
      </c>
      <c r="X64" s="104">
        <v>25.60454</v>
      </c>
    </row>
    <row r="65" spans="1:24">
      <c r="A65" s="551" t="s">
        <v>488</v>
      </c>
      <c r="B65" s="104">
        <v>3.41255</v>
      </c>
      <c r="C65" s="104">
        <v>3.41255</v>
      </c>
      <c r="D65" s="104">
        <v>3.2225700000000002</v>
      </c>
      <c r="E65" s="104">
        <v>3.0325799999999998</v>
      </c>
      <c r="F65" s="104">
        <v>2.84259</v>
      </c>
      <c r="G65" s="104">
        <v>2.6526100000000001</v>
      </c>
      <c r="H65" s="104">
        <v>2.4626199999999998</v>
      </c>
      <c r="I65" s="104">
        <v>2.27264</v>
      </c>
      <c r="J65" s="104">
        <v>2.0826500000000001</v>
      </c>
      <c r="K65" s="104">
        <v>1.8926700000000001</v>
      </c>
      <c r="L65" s="104">
        <v>1.70268</v>
      </c>
      <c r="M65" s="104">
        <v>1.5126900000000001</v>
      </c>
      <c r="N65" s="104">
        <v>1.3227100000000001</v>
      </c>
      <c r="O65" s="104">
        <v>1.1327199999999999</v>
      </c>
      <c r="P65" s="104">
        <v>0.94274000000000002</v>
      </c>
      <c r="Q65" s="104">
        <v>0.75275000000000003</v>
      </c>
      <c r="R65" s="104">
        <v>0.56276999999999999</v>
      </c>
      <c r="S65" s="104">
        <v>0.37278</v>
      </c>
      <c r="T65" s="104">
        <v>0.18279000000000001</v>
      </c>
      <c r="U65" s="104"/>
      <c r="V65" s="104"/>
      <c r="W65" s="104"/>
      <c r="X65" s="104"/>
    </row>
    <row r="67" spans="1:24">
      <c r="A67" s="29" t="s">
        <v>26</v>
      </c>
    </row>
    <row r="69" spans="1:24">
      <c r="A69" s="24" t="s">
        <v>491</v>
      </c>
    </row>
  </sheetData>
  <pageMargins left="0.7" right="0.7" top="0.75" bottom="0.75" header="0.3" footer="0.3"/>
</worksheet>
</file>

<file path=docMetadata/LabelInfo.xml><?xml version="1.0" encoding="utf-8"?>
<clbl:labelList xmlns:clbl="http://schemas.microsoft.com/office/2020/mipLabelMetadata">
  <clbl:label id="{70d91555-27bb-46d2-9299-bbdc28766cf5}" enabled="1" method="Privileged" siteId="{49d00196-dd46-45ae-a2e6-912969fa3a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129</vt:i4>
      </vt:variant>
      <vt:variant>
        <vt:lpstr>Named Ranges</vt:lpstr>
      </vt:variant>
      <vt:variant>
        <vt:i4>123</vt:i4>
      </vt:variant>
    </vt:vector>
  </HeadingPairs>
  <TitlesOfParts>
    <vt:vector size="252" baseType="lpstr">
      <vt:lpstr>Title</vt:lpstr>
      <vt:lpstr>Acronyms</vt:lpstr>
      <vt:lpstr>TC1</vt:lpstr>
      <vt:lpstr>TC2</vt:lpstr>
      <vt:lpstr>TC3</vt:lpstr>
      <vt:lpstr>TC4</vt:lpstr>
      <vt:lpstr>1Pop&amp;Migr</vt:lpstr>
      <vt:lpstr>1.1Pop</vt:lpstr>
      <vt:lpstr>1.1.1</vt:lpstr>
      <vt:lpstr>1.1.2</vt:lpstr>
      <vt:lpstr>1.1.3</vt:lpstr>
      <vt:lpstr>1.1.4</vt:lpstr>
      <vt:lpstr>1.1.5</vt:lpstr>
      <vt:lpstr>1.1.6</vt:lpstr>
      <vt:lpstr>1.1.7</vt:lpstr>
      <vt:lpstr>1.1.8</vt:lpstr>
      <vt:lpstr>1.1.9</vt:lpstr>
      <vt:lpstr>1.1.10</vt:lpstr>
      <vt:lpstr>1.1.11</vt:lpstr>
      <vt:lpstr>1.1.12</vt:lpstr>
      <vt:lpstr>1.2Migr</vt:lpstr>
      <vt:lpstr>1.2.1</vt:lpstr>
      <vt:lpstr>1.2.2</vt:lpstr>
      <vt:lpstr>SocSer</vt:lpstr>
      <vt:lpstr>2.1Educ</vt:lpstr>
      <vt:lpstr>2.1.1</vt:lpstr>
      <vt:lpstr>2.1.2</vt:lpstr>
      <vt:lpstr>2.1.3</vt:lpstr>
      <vt:lpstr>2.1.3 (2)</vt:lpstr>
      <vt:lpstr>2.1.3 (3)</vt:lpstr>
      <vt:lpstr>2.1.3 (4)</vt:lpstr>
      <vt:lpstr>2.1.4</vt:lpstr>
      <vt:lpstr>2.1.5</vt:lpstr>
      <vt:lpstr>2.1.5b</vt:lpstr>
      <vt:lpstr>2.1.5c</vt:lpstr>
      <vt:lpstr>2.1.6</vt:lpstr>
      <vt:lpstr>2.1.7</vt:lpstr>
      <vt:lpstr>2.1.8</vt:lpstr>
      <vt:lpstr>2.1.9</vt:lpstr>
      <vt:lpstr>2.1.10</vt:lpstr>
      <vt:lpstr>2.1.11</vt:lpstr>
      <vt:lpstr>2.1.12</vt:lpstr>
      <vt:lpstr>2.2.12B</vt:lpstr>
      <vt:lpstr>2.1.13</vt:lpstr>
      <vt:lpstr>2.1.13 (2)</vt:lpstr>
      <vt:lpstr>2.1.13 (3)</vt:lpstr>
      <vt:lpstr>2.1.13 (4)</vt:lpstr>
      <vt:lpstr>2.1.13 (5)</vt:lpstr>
      <vt:lpstr>2.1.14</vt:lpstr>
      <vt:lpstr>2.1.14 (2)</vt:lpstr>
      <vt:lpstr>2.1.14 (3)</vt:lpstr>
      <vt:lpstr>2.1.14 (4)</vt:lpstr>
      <vt:lpstr>2.1.14 (5)</vt:lpstr>
      <vt:lpstr>2.1.15</vt:lpstr>
      <vt:lpstr>2.1.15 (2)</vt:lpstr>
      <vt:lpstr>2.1.15 (3)</vt:lpstr>
      <vt:lpstr>2.1.15 (4)</vt:lpstr>
      <vt:lpstr>2.1.15 (5)</vt:lpstr>
      <vt:lpstr>2.1.15 (6)</vt:lpstr>
      <vt:lpstr>2.1.15 (7)</vt:lpstr>
      <vt:lpstr>2.1.15(8)</vt:lpstr>
      <vt:lpstr>2.1.15.11 (9)</vt:lpstr>
      <vt:lpstr>2.1.15 (10)</vt:lpstr>
      <vt:lpstr>2.1.15 (11)</vt:lpstr>
      <vt:lpstr>2.1.15 (12)</vt:lpstr>
      <vt:lpstr>2.1.15 (13)</vt:lpstr>
      <vt:lpstr>2.1.15 (14)</vt:lpstr>
      <vt:lpstr>2.2Health</vt:lpstr>
      <vt:lpstr>2.2.1</vt:lpstr>
      <vt:lpstr>2.2.2</vt:lpstr>
      <vt:lpstr>2.2.3</vt:lpstr>
      <vt:lpstr>2.2.4</vt:lpstr>
      <vt:lpstr>2.2.5 </vt:lpstr>
      <vt:lpstr>2.2.6</vt:lpstr>
      <vt:lpstr>2.2.7</vt:lpstr>
      <vt:lpstr>2.2.8</vt:lpstr>
      <vt:lpstr>2.2.9</vt:lpstr>
      <vt:lpstr>2.2.10</vt:lpstr>
      <vt:lpstr>2.2.11</vt:lpstr>
      <vt:lpstr>2.2.12</vt:lpstr>
      <vt:lpstr>2.2.13</vt:lpstr>
      <vt:lpstr>2.2.14</vt:lpstr>
      <vt:lpstr>2.2.15</vt:lpstr>
      <vt:lpstr>2.2.16</vt:lpstr>
      <vt:lpstr>2.2.17</vt:lpstr>
      <vt:lpstr>2.2.18</vt:lpstr>
      <vt:lpstr>2.2.19</vt:lpstr>
      <vt:lpstr>2.2.20</vt:lpstr>
      <vt:lpstr>2.2.21</vt:lpstr>
      <vt:lpstr>2.2.22</vt:lpstr>
      <vt:lpstr>2.2.23</vt:lpstr>
      <vt:lpstr>2.2.24</vt:lpstr>
      <vt:lpstr>2.3Housing</vt:lpstr>
      <vt:lpstr>2.3.1</vt:lpstr>
      <vt:lpstr>2.3.2</vt:lpstr>
      <vt:lpstr>2.3.3</vt:lpstr>
      <vt:lpstr>2.3.4 </vt:lpstr>
      <vt:lpstr>2.3.5</vt:lpstr>
      <vt:lpstr>2.3.6</vt:lpstr>
      <vt:lpstr>2.3.7</vt:lpstr>
      <vt:lpstr>2.3.8</vt:lpstr>
      <vt:lpstr>2.3.9</vt:lpstr>
      <vt:lpstr>3 Poverty</vt:lpstr>
      <vt:lpstr>3.1</vt:lpstr>
      <vt:lpstr>3.2</vt:lpstr>
      <vt:lpstr>3.3</vt:lpstr>
      <vt:lpstr>3.4</vt:lpstr>
      <vt:lpstr>3.5</vt:lpstr>
      <vt:lpstr>3.6</vt:lpstr>
      <vt:lpstr>3.6 (2)</vt:lpstr>
      <vt:lpstr>3.6 (3)</vt:lpstr>
      <vt:lpstr>3.6 (4)</vt:lpstr>
      <vt:lpstr>4Gender</vt:lpstr>
      <vt:lpstr>4.1</vt:lpstr>
      <vt:lpstr>4.2</vt:lpstr>
      <vt:lpstr>4.3</vt:lpstr>
      <vt:lpstr>4.4</vt:lpstr>
      <vt:lpstr>4.5</vt:lpstr>
      <vt:lpstr>4.6</vt:lpstr>
      <vt:lpstr>4.7</vt:lpstr>
      <vt:lpstr>5Labour</vt:lpstr>
      <vt:lpstr>5.1</vt:lpstr>
      <vt:lpstr>5.2</vt:lpstr>
      <vt:lpstr>5.3</vt:lpstr>
      <vt:lpstr>5.4</vt:lpstr>
      <vt:lpstr>5.5</vt:lpstr>
      <vt:lpstr>5.6</vt:lpstr>
      <vt:lpstr>5.7</vt:lpstr>
      <vt:lpstr>5.8</vt:lpstr>
      <vt:lpstr>'1.1.1'!Print_Area</vt:lpstr>
      <vt:lpstr>'1.1.10'!Print_Area</vt:lpstr>
      <vt:lpstr>'1.1.11'!Print_Area</vt:lpstr>
      <vt:lpstr>'1.1.12'!Print_Area</vt:lpstr>
      <vt:lpstr>'1.1.2'!Print_Area</vt:lpstr>
      <vt:lpstr>'1.1.3'!Print_Area</vt:lpstr>
      <vt:lpstr>'1.1.4'!Print_Area</vt:lpstr>
      <vt:lpstr>'1.1.5'!Print_Area</vt:lpstr>
      <vt:lpstr>'1.1.6'!Print_Area</vt:lpstr>
      <vt:lpstr>'1.1.7'!Print_Area</vt:lpstr>
      <vt:lpstr>'1.1.8'!Print_Area</vt:lpstr>
      <vt:lpstr>'1.1.9'!Print_Area</vt:lpstr>
      <vt:lpstr>'1.1Pop'!Print_Area</vt:lpstr>
      <vt:lpstr>'1.2.1'!Print_Area</vt:lpstr>
      <vt:lpstr>'1.2.2'!Print_Area</vt:lpstr>
      <vt:lpstr>'1.2Migr'!Print_Area</vt:lpstr>
      <vt:lpstr>'1Pop&amp;Migr'!Print_Area</vt:lpstr>
      <vt:lpstr>'2.1.1'!Print_Area</vt:lpstr>
      <vt:lpstr>'2.1.10'!Print_Area</vt:lpstr>
      <vt:lpstr>'2.1.11'!Print_Area</vt:lpstr>
      <vt:lpstr>'2.1.12'!Print_Area</vt:lpstr>
      <vt:lpstr>'2.1.13'!Print_Area</vt:lpstr>
      <vt:lpstr>'2.1.13 (2)'!Print_Area</vt:lpstr>
      <vt:lpstr>'2.1.13 (3)'!Print_Area</vt:lpstr>
      <vt:lpstr>'2.1.13 (4)'!Print_Area</vt:lpstr>
      <vt:lpstr>'2.1.13 (5)'!Print_Area</vt:lpstr>
      <vt:lpstr>'2.1.14'!Print_Area</vt:lpstr>
      <vt:lpstr>'2.1.14 (2)'!Print_Area</vt:lpstr>
      <vt:lpstr>'2.1.14 (3)'!Print_Area</vt:lpstr>
      <vt:lpstr>'2.1.14 (4)'!Print_Area</vt:lpstr>
      <vt:lpstr>'2.1.14 (5)'!Print_Area</vt:lpstr>
      <vt:lpstr>'2.1.15'!Print_Area</vt:lpstr>
      <vt:lpstr>'2.1.15 (10)'!Print_Area</vt:lpstr>
      <vt:lpstr>'2.1.15 (11)'!Print_Area</vt:lpstr>
      <vt:lpstr>'2.1.15 (12)'!Print_Area</vt:lpstr>
      <vt:lpstr>'2.1.15 (13)'!Print_Area</vt:lpstr>
      <vt:lpstr>'2.1.15 (14)'!Print_Area</vt:lpstr>
      <vt:lpstr>'2.1.15 (2)'!Print_Area</vt:lpstr>
      <vt:lpstr>'2.1.15 (3)'!Print_Area</vt:lpstr>
      <vt:lpstr>'2.1.15 (4)'!Print_Area</vt:lpstr>
      <vt:lpstr>'2.1.15 (5)'!Print_Area</vt:lpstr>
      <vt:lpstr>'2.1.15 (6)'!Print_Area</vt:lpstr>
      <vt:lpstr>'2.1.15 (7)'!Print_Area</vt:lpstr>
      <vt:lpstr>'2.1.15(8)'!Print_Area</vt:lpstr>
      <vt:lpstr>'2.1.15.11 (9)'!Print_Area</vt:lpstr>
      <vt:lpstr>'2.1.2'!Print_Area</vt:lpstr>
      <vt:lpstr>'2.1.3'!Print_Area</vt:lpstr>
      <vt:lpstr>'2.1.3 (2)'!Print_Area</vt:lpstr>
      <vt:lpstr>'2.1.3 (3)'!Print_Area</vt:lpstr>
      <vt:lpstr>'2.1.3 (4)'!Print_Area</vt:lpstr>
      <vt:lpstr>'2.1.4'!Print_Area</vt:lpstr>
      <vt:lpstr>'2.1.5'!Print_Area</vt:lpstr>
      <vt:lpstr>'2.1.5b'!Print_Area</vt:lpstr>
      <vt:lpstr>'2.1.5c'!Print_Area</vt:lpstr>
      <vt:lpstr>'2.1.6'!Print_Area</vt:lpstr>
      <vt:lpstr>'2.1.7'!Print_Area</vt:lpstr>
      <vt:lpstr>'2.1.8'!Print_Area</vt:lpstr>
      <vt:lpstr>'2.1.9'!Print_Area</vt:lpstr>
      <vt:lpstr>'2.1Educ'!Print_Area</vt:lpstr>
      <vt:lpstr>'2.2.1'!Print_Area</vt:lpstr>
      <vt:lpstr>'2.2.10'!Print_Area</vt:lpstr>
      <vt:lpstr>'2.2.11'!Print_Area</vt:lpstr>
      <vt:lpstr>'2.2.12'!Print_Area</vt:lpstr>
      <vt:lpstr>'2.2.12B'!Print_Area</vt:lpstr>
      <vt:lpstr>'2.2.13'!Print_Area</vt:lpstr>
      <vt:lpstr>'2.2.14'!Print_Area</vt:lpstr>
      <vt:lpstr>'2.2.15'!Print_Area</vt:lpstr>
      <vt:lpstr>'2.2.16'!Print_Area</vt:lpstr>
      <vt:lpstr>'2.2.17'!Print_Area</vt:lpstr>
      <vt:lpstr>'2.2.18'!Print_Area</vt:lpstr>
      <vt:lpstr>'2.2.19'!Print_Area</vt:lpstr>
      <vt:lpstr>'2.2.2'!Print_Area</vt:lpstr>
      <vt:lpstr>'2.2.20'!Print_Area</vt:lpstr>
      <vt:lpstr>'2.2.21'!Print_Area</vt:lpstr>
      <vt:lpstr>'2.2.22'!Print_Area</vt:lpstr>
      <vt:lpstr>'2.2.23'!Print_Area</vt:lpstr>
      <vt:lpstr>'2.2.24'!Print_Area</vt:lpstr>
      <vt:lpstr>'2.2.3'!Print_Area</vt:lpstr>
      <vt:lpstr>'2.2.4'!Print_Area</vt:lpstr>
      <vt:lpstr>'2.2.5 '!Print_Area</vt:lpstr>
      <vt:lpstr>'2.2.6'!Print_Area</vt:lpstr>
      <vt:lpstr>'2.2.7'!Print_Area</vt:lpstr>
      <vt:lpstr>'2.2.8'!Print_Area</vt:lpstr>
      <vt:lpstr>'2.2.9'!Print_Area</vt:lpstr>
      <vt:lpstr>'2.2Health'!Print_Area</vt:lpstr>
      <vt:lpstr>'2.3.1'!Print_Area</vt:lpstr>
      <vt:lpstr>'2.3.2'!Print_Area</vt:lpstr>
      <vt:lpstr>'2.3.3'!Print_Area</vt:lpstr>
      <vt:lpstr>'2.3.4 '!Print_Area</vt:lpstr>
      <vt:lpstr>'2.3.5'!Print_Area</vt:lpstr>
      <vt:lpstr>'2.3.8'!Print_Area</vt:lpstr>
      <vt:lpstr>'2.3.9'!Print_Area</vt:lpstr>
      <vt:lpstr>'2.3Housing'!Print_Area</vt:lpstr>
      <vt:lpstr>'3 Poverty'!Print_Area</vt:lpstr>
      <vt:lpstr>'3.1'!Print_Area</vt:lpstr>
      <vt:lpstr>'3.2'!Print_Area</vt:lpstr>
      <vt:lpstr>'3.3'!Print_Area</vt:lpstr>
      <vt:lpstr>'3.4'!Print_Area</vt:lpstr>
      <vt:lpstr>'3.5'!Print_Area</vt:lpstr>
      <vt:lpstr>'3.6'!Print_Area</vt:lpstr>
      <vt:lpstr>'3.6 (2)'!Print_Area</vt:lpstr>
      <vt:lpstr>'3.6 (3)'!Print_Area</vt:lpstr>
      <vt:lpstr>'3.6 (4)'!Print_Area</vt:lpstr>
      <vt:lpstr>'4.1'!Print_Area</vt:lpstr>
      <vt:lpstr>'4.2'!Print_Area</vt:lpstr>
      <vt:lpstr>'4.3'!Print_Area</vt:lpstr>
      <vt:lpstr>'4.4'!Print_Area</vt:lpstr>
      <vt:lpstr>'4.5'!Print_Area</vt:lpstr>
      <vt:lpstr>'4.6'!Print_Area</vt:lpstr>
      <vt:lpstr>'4.7'!Print_Area</vt:lpstr>
      <vt:lpstr>'4Gender'!Print_Area</vt:lpstr>
      <vt:lpstr>'5.1'!Print_Area</vt:lpstr>
      <vt:lpstr>'5.2'!Print_Area</vt:lpstr>
      <vt:lpstr>'5.3'!Print_Area</vt:lpstr>
      <vt:lpstr>'5.4'!Print_Area</vt:lpstr>
      <vt:lpstr>'5.5'!Print_Area</vt:lpstr>
      <vt:lpstr>'5.6'!Print_Area</vt:lpstr>
      <vt:lpstr>'5.7'!Print_Area</vt:lpstr>
      <vt:lpstr>'5.8'!Print_Area</vt:lpstr>
      <vt:lpstr>'5Labour'!Print_Area</vt:lpstr>
      <vt:lpstr>Acronyms!Print_Area</vt:lpstr>
      <vt:lpstr>SocSer!Print_Area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SADC Statistics</dc:creator>
  <cp:lastModifiedBy>Zarafenosoa Ruth</cp:lastModifiedBy>
  <cp:lastPrinted>2021-02-05T13:44:39Z</cp:lastPrinted>
  <dcterms:created xsi:type="dcterms:W3CDTF">2012-08-27T08:24:00Z</dcterms:created>
  <dcterms:modified xsi:type="dcterms:W3CDTF">2025-02-25T12:34:48Z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d91555-27bb-46d2-9299-bbdc28766cf5_Enabled">
    <vt:lpwstr>true</vt:lpwstr>
  </property>
  <property fmtid="{D5CDD505-2E9C-101B-9397-08002B2CF9AE}" pid="3" name="MSIP_Label_70d91555-27bb-46d2-9299-bbdc28766cf5_SetDate">
    <vt:lpwstr>2023-11-23T13:53:05Z</vt:lpwstr>
  </property>
  <property fmtid="{D5CDD505-2E9C-101B-9397-08002B2CF9AE}" pid="4" name="MSIP_Label_70d91555-27bb-46d2-9299-bbdc28766cf5_Method">
    <vt:lpwstr>Privileged</vt:lpwstr>
  </property>
  <property fmtid="{D5CDD505-2E9C-101B-9397-08002B2CF9AE}" pid="5" name="MSIP_Label_70d91555-27bb-46d2-9299-bbdc28766cf5_Name">
    <vt:lpwstr>Open - General</vt:lpwstr>
  </property>
  <property fmtid="{D5CDD505-2E9C-101B-9397-08002B2CF9AE}" pid="6" name="MSIP_Label_70d91555-27bb-46d2-9299-bbdc28766cf5_SiteId">
    <vt:lpwstr>49d00196-dd46-45ae-a2e6-912969fa3ac8</vt:lpwstr>
  </property>
  <property fmtid="{D5CDD505-2E9C-101B-9397-08002B2CF9AE}" pid="7" name="MSIP_Label_70d91555-27bb-46d2-9299-bbdc28766cf5_ActionId">
    <vt:lpwstr>cc333ed4-ebe2-47b5-bf8a-4a2f227b0746</vt:lpwstr>
  </property>
  <property fmtid="{D5CDD505-2E9C-101B-9397-08002B2CF9AE}" pid="8" name="MSIP_Label_70d91555-27bb-46d2-9299-bbdc28766cf5_ContentBits">
    <vt:lpwstr>0</vt:lpwstr>
  </property>
</Properties>
</file>